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C8B1DFAE-A5DD-45A9-88CE-CFD81F7B467E}" xr6:coauthVersionLast="45" xr6:coauthVersionMax="45" xr10:uidLastSave="{00000000-0000-0000-0000-000000000000}"/>
  <bookViews>
    <workbookView xWindow="390" yWindow="390" windowWidth="27480" windowHeight="11910"/>
  </bookViews>
  <sheets>
    <sheet name="Introduction" sheetId="117" r:id="rId1"/>
    <sheet name="Water" sheetId="85" r:id="rId2"/>
    <sheet name="Sanitation" sheetId="105" r:id="rId3"/>
    <sheet name="Hygiene" sheetId="116" r:id="rId4"/>
    <sheet name="DHS10" sheetId="139" r:id="rId5"/>
    <sheet name="DHS16" sheetId="140" r:id="rId6"/>
    <sheet name="data_summary" sheetId="141" r:id="rId7"/>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<sst xmlns="http://schemas.openxmlformats.org/spreadsheetml/2006/main" count="15469" uniqueCount="510">
  <si>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</si>
  <si>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</si>
  <si>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</si>
  <si>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</si>
  <si>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</si>
  <si>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</si>
  <si>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</si>
  <si>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</si>
  <si>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</si>
  <si>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</si>
  <si>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</si>
  <si>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</si>
  <si>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</si>
  <si>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</si>
  <si>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</si>
  <si>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</si>
  <si>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</si>
  <si>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</si>
  <si>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</si>
  <si>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</si>
  <si>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</si>
  <si>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</si>
  <si>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</si>
  <si>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</si>
  <si>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</si>
  <si>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</si>
  <si>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</si>
  <si>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</si>
  <si>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</si>
  <si>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</si>
  <si>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</si>
  <si>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</si>
  <si>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</si>
  <si>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</si>
  <si>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</si>
  <si>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</si>
  <si>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</si>
  <si>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</si>
  <si>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</si>
  <si>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</si>
  <si>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</si>
  <si>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</si>
  <si>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</si>
  <si>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</si>
  <si>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</si>
  <si>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</si>
  <si>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</si>
  <si>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</si>
  <si>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</si>
  <si>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</si>
  <si>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</si>
  <si>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</si>
  <si>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</si>
  <si>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</si>
  <si>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</si>
  <si>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</si>
  <si>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</si>
  <si>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</si>
  <si>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</si>
  <si>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</si>
  <si>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</si>
  <si>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</si>
  <si>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</si>
  <si>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</si>
  <si>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</si>
  <si>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</si>
  <si>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</si>
  <si>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</si>
  <si>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</si>
  <si>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</si>
  <si>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</si>
  <si>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</si>
  <si>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</si>
  <si>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</si>
  <si>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</si>
  <si>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</si>
  <si>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</si>
  <si>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</si>
  <si>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</si>
  <si>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</si>
  <si>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</si>
  <si>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</si>
  <si>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</si>
  <si>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</si>
  <si>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</si>
  <si>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</si>
  <si>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</si>
  <si>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</si>
  <si>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</si>
  <si>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</si>
  <si>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</si>
  <si>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</si>
  <si>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</si>
  <si>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</si>
  <si>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</si>
  <si>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</si>
  <si>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</si>
  <si>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</si>
  <si>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</si>
  <si>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</si>
  <si>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</si>
  <si>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</si>
  <si>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</si>
  <si>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</si>
  <si>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</si>
  <si>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</si>
  <si>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</si>
  <si>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</si>
  <si>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</si>
  <si>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</si>
  <si>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</si>
  <si>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</si>
  <si>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</si>
  <si>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</si>
  <si>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</si>
  <si>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</si>
  <si>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</si>
  <si>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</si>
  <si>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</si>
  <si>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</si>
  <si>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</si>
  <si>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</si>
  <si>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</si>
  <si>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</si>
  <si>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</si>
  <si>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</si>
  <si>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</si>
  <si>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</si>
  <si>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</si>
  <si>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</si>
  <si>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</si>
  <si>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</si>
  <si>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</si>
  <si>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</si>
  <si>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</si>
  <si>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</si>
  <si>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</si>
  <si>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</si>
  <si>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</si>
  <si>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</si>
  <si>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Updated April 2021</t>
  </si>
  <si>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</si>
  <si>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</si>
  <si>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</si>
  <si>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</si>
  <si>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</si>
  <si>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</si>
  <si>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</si>
  <si>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</si>
  <si>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</si>
  <si>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</si>
  <si>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</si>
  <si>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</si>
  <si>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</si>
  <si>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</si>
  <si>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</si>
  <si>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Aileu</t>
  </si>
  <si>
    <t>Ainaro</t>
  </si>
  <si>
    <t>Baucau</t>
  </si>
  <si>
    <t>Bobonaro</t>
  </si>
  <si>
    <t>Cova Lima</t>
  </si>
  <si>
    <t>Dili</t>
  </si>
  <si>
    <t>Ermera</t>
  </si>
  <si>
    <t>Lautem</t>
  </si>
  <si>
    <t>Liquica</t>
  </si>
  <si>
    <t>Manatuto</t>
  </si>
  <si>
    <t>Manufahi</t>
  </si>
  <si>
    <t>Oecussi</t>
  </si>
  <si>
    <t>Viqueque</t>
  </si>
  <si>
    <t>Improved Water source on premises</t>
  </si>
  <si>
    <t>Source of drinking water</t>
  </si>
  <si>
    <t>Piped into dwelling</t>
  </si>
  <si>
    <t>Piped to yard/plot</t>
  </si>
  <si>
    <t>Public tap/standpipe</t>
  </si>
  <si>
    <t>Tube well or borehole</t>
  </si>
  <si>
    <t>Protected well</t>
  </si>
  <si>
    <t>Unprotected well</t>
  </si>
  <si>
    <t>Protected spring</t>
  </si>
  <si>
    <t>Unprotected spring</t>
  </si>
  <si>
    <t>River/dam/lake/ponds/stream/canal/irrigation channel</t>
  </si>
  <si>
    <t>Rainwater</t>
  </si>
  <si>
    <t>Tanker truck</t>
  </si>
  <si>
    <t>Cart with small tank</t>
  </si>
  <si>
    <t>Bottled water</t>
  </si>
  <si>
    <t>Shared among Improved Sanitation</t>
  </si>
  <si>
    <t>Flush - to piped sewer system</t>
  </si>
  <si>
    <t>Flush - to septic tank</t>
  </si>
  <si>
    <t>Flush - to pit latrine</t>
  </si>
  <si>
    <t>Flush - to somewhere else</t>
  </si>
  <si>
    <t>Flush - don't know where</t>
  </si>
  <si>
    <t>Pit latrine - ventilated improved pit (VIP)</t>
  </si>
  <si>
    <t>Pit latrine - with slab</t>
  </si>
  <si>
    <t>Pit latrine - without slab / open pit</t>
  </si>
  <si>
    <t>No facility/bush/field</t>
  </si>
  <si>
    <t>Composting toilet</t>
  </si>
  <si>
    <t>Bucket toilet</t>
  </si>
  <si>
    <t>Hanging toilet/latrine</t>
  </si>
  <si>
    <t>OTHER</t>
  </si>
  <si>
    <t>Total</t>
  </si>
  <si>
    <t>DHS10</t>
  </si>
  <si>
    <t>Timor Leste</t>
  </si>
  <si>
    <t>Count</t>
  </si>
  <si>
    <t>W_text_t</t>
  </si>
  <si>
    <t/>
  </si>
  <si>
    <t>W_text_i</t>
  </si>
  <si>
    <t>S_text_s</t>
  </si>
  <si>
    <t>S_text_i</t>
  </si>
  <si>
    <t>Urban/Rural</t>
  </si>
  <si>
    <t>Urban</t>
  </si>
  <si>
    <t>Rural</t>
  </si>
  <si>
    <t>Missing</t>
  </si>
  <si>
    <t>2010</t>
  </si>
  <si>
    <t>Component Matrix</t>
  </si>
  <si>
    <t>Component</t>
  </si>
  <si>
    <t>1</t>
  </si>
  <si>
    <t>if household has tv</t>
  </si>
  <si>
    <t>if household has electric iron</t>
  </si>
  <si>
    <t>if household has fridge</t>
  </si>
  <si>
    <t>if household has a fan</t>
  </si>
  <si>
    <t>if household has electric</t>
  </si>
  <si>
    <t>if household has a cd player</t>
  </si>
  <si>
    <t>if household has motorcycle or scooter</t>
  </si>
  <si>
    <t>if floor is earth/sand</t>
  </si>
  <si>
    <t>if floor is of cement +10 other</t>
  </si>
  <si>
    <t>if household has sofa</t>
  </si>
  <si>
    <t>if uses wood, straw for cooking fuel</t>
  </si>
  <si>
    <t>if household has car or truck</t>
  </si>
  <si>
    <t>if household has a cupboard</t>
  </si>
  <si>
    <t>if has parq/vin/tile/carp flooring</t>
  </si>
  <si>
    <t>if household has bicycle</t>
  </si>
  <si>
    <t>Own land usable for agriculture</t>
  </si>
  <si>
    <t>if household has radio</t>
  </si>
  <si>
    <t>if household has bed</t>
  </si>
  <si>
    <t>if uses kerosene for cooking</t>
  </si>
  <si>
    <t>if household has chair</t>
  </si>
  <si>
    <t>if household has sewing machine</t>
  </si>
  <si>
    <t>if uses electricity for cooking</t>
  </si>
  <si>
    <t>if uses LPG, natural gas or biogas for cooking</t>
  </si>
  <si>
    <t>Livestock, herds or farm animals</t>
  </si>
  <si>
    <t>number of members per sleeping room</t>
  </si>
  <si>
    <t>if household has landline phone</t>
  </si>
  <si>
    <t>if floor is palm</t>
  </si>
  <si>
    <t>if floor is wood planks</t>
  </si>
  <si>
    <t>Cows, bulls own</t>
  </si>
  <si>
    <t>if uses charcoal or lignite/coal for cooking</t>
  </si>
  <si>
    <t>Chickens own</t>
  </si>
  <si>
    <t>Cattle (buffalo) own</t>
  </si>
  <si>
    <t>Goats own</t>
  </si>
  <si>
    <t>Communalities</t>
  </si>
  <si>
    <t>Sheep own</t>
  </si>
  <si>
    <t>Horses, donkeys, mules own</t>
  </si>
  <si>
    <t>Extraction</t>
  </si>
  <si>
    <t>Hectares for agricultural land</t>
  </si>
  <si>
    <t>Total Variance Explained</t>
  </si>
  <si>
    <t>Extraction Sums of Squared Loadings</t>
  </si>
  <si>
    <t>% of Variance</t>
  </si>
  <si>
    <t>Cumulative %</t>
  </si>
  <si>
    <t>Component Score Coefficient Matrix</t>
  </si>
  <si>
    <t>Component Score Covariance Matrix</t>
  </si>
  <si>
    <t>Ratio of Shared improved based on:</t>
  </si>
  <si>
    <t>Ratio of Improved latrines based on:</t>
  </si>
  <si>
    <t>aileu</t>
  </si>
  <si>
    <t>ainaro</t>
  </si>
  <si>
    <t>baucau</t>
  </si>
  <si>
    <t>bobonaro</t>
  </si>
  <si>
    <t>covalima</t>
  </si>
  <si>
    <t>dili</t>
  </si>
  <si>
    <t>ermera</t>
  </si>
  <si>
    <t>lautem</t>
  </si>
  <si>
    <t>liquiçá</t>
  </si>
  <si>
    <t>manatuto</t>
  </si>
  <si>
    <t>manufahi</t>
  </si>
  <si>
    <t>oecussi</t>
  </si>
  <si>
    <t>viqueque</t>
  </si>
  <si>
    <t>source of drinking water</t>
  </si>
  <si>
    <t>piped into dwelling</t>
  </si>
  <si>
    <t>piped to yard/plot</t>
  </si>
  <si>
    <t>piped to neighbor</t>
  </si>
  <si>
    <t>public tap/standpipe</t>
  </si>
  <si>
    <t>tube well or borehole</t>
  </si>
  <si>
    <t>protected well</t>
  </si>
  <si>
    <t>unprotected well</t>
  </si>
  <si>
    <t>protected spring</t>
  </si>
  <si>
    <t>unprotected spring</t>
  </si>
  <si>
    <t>river/dam/lake/ponds/stream/canal/irrigation channel</t>
  </si>
  <si>
    <t>rainwater</t>
  </si>
  <si>
    <t>tanker truck</t>
  </si>
  <si>
    <t>cart with small tank</t>
  </si>
  <si>
    <t>bottled water</t>
  </si>
  <si>
    <t>type of toilet facility</t>
  </si>
  <si>
    <t>flush to septic tank</t>
  </si>
  <si>
    <t>flush to pit latrine</t>
  </si>
  <si>
    <t>flush to somewhere else</t>
  </si>
  <si>
    <t>flush, don't know where</t>
  </si>
  <si>
    <t>ventilated improved pit latrine (vip)</t>
  </si>
  <si>
    <t>pit latrine with slab</t>
  </si>
  <si>
    <t>pit latrine without slab/open pit</t>
  </si>
  <si>
    <t>no facility/bush/field</t>
  </si>
  <si>
    <t>composting toilet</t>
  </si>
  <si>
    <t>bucket toilet</t>
  </si>
  <si>
    <t>hanging toilet/latrine</t>
  </si>
  <si>
    <t>place where household members wash their hands</t>
  </si>
  <si>
    <t>observed, fixed place</t>
  </si>
  <si>
    <t>observed, mobile place</t>
  </si>
  <si>
    <t>not observed: not in dwelling</t>
  </si>
  <si>
    <t>not observed: no permission to see</t>
  </si>
  <si>
    <t>not observed: other reason</t>
  </si>
  <si>
    <t>has television</t>
  </si>
  <si>
    <t>has refrigerator</t>
  </si>
  <si>
    <t>electric iron</t>
  </si>
  <si>
    <t>Earth, sand floor</t>
  </si>
  <si>
    <t>Terrazo, ceramic tile floor</t>
  </si>
  <si>
    <t>has motorcycle/scooter</t>
  </si>
  <si>
    <t>fan</t>
  </si>
  <si>
    <t>Concrete, cement floor</t>
  </si>
  <si>
    <t>Wood for cooking</t>
  </si>
  <si>
    <t>sofa</t>
  </si>
  <si>
    <t>cupboard</t>
  </si>
  <si>
    <t>has electricity</t>
  </si>
  <si>
    <t>has bicycle</t>
  </si>
  <si>
    <t>has bank account</t>
  </si>
  <si>
    <t>Prepared muds walls</t>
  </si>
  <si>
    <t>has car/truck</t>
  </si>
  <si>
    <t>tape/cd player</t>
  </si>
  <si>
    <t>bed</t>
  </si>
  <si>
    <t>Electricity for cooking</t>
  </si>
  <si>
    <t>Household cooks outside house</t>
  </si>
  <si>
    <t>Thatch, palm leaf roof</t>
  </si>
  <si>
    <t>Metal roof</t>
  </si>
  <si>
    <t>Kerosene for cooking</t>
  </si>
  <si>
    <t>Cement walls</t>
  </si>
  <si>
    <t>has telephone (land-line)</t>
  </si>
  <si>
    <t>chair</t>
  </si>
  <si>
    <t>has radio</t>
  </si>
  <si>
    <t>Cement block walls</t>
  </si>
  <si>
    <t>sewing machine</t>
  </si>
  <si>
    <t>Sod roof</t>
  </si>
  <si>
    <t>Household cooks in other house</t>
  </si>
  <si>
    <t>Number of members per sleeping room</t>
  </si>
  <si>
    <t>3+ pigs</t>
  </si>
  <si>
    <t>Hay with mud walls</t>
  </si>
  <si>
    <t>Plywood walls</t>
  </si>
  <si>
    <t>Brick walls</t>
  </si>
  <si>
    <t>LPG for cooking</t>
  </si>
  <si>
    <t>4+ cow/bulls</t>
  </si>
  <si>
    <t>Dung floor</t>
  </si>
  <si>
    <t>Uncovered adobe walls</t>
  </si>
  <si>
    <t>Rudimentary wood plank floor</t>
  </si>
  <si>
    <t>1 pigs</t>
  </si>
  <si>
    <t>+7 chickens</t>
  </si>
  <si>
    <t>Biogas for cooking</t>
  </si>
  <si>
    <t>Palm, bamboo floor</t>
  </si>
  <si>
    <t>6+ buffalo</t>
  </si>
  <si>
    <t>Stone walls with lime/cement</t>
  </si>
  <si>
    <t>Roofing shingles roof</t>
  </si>
  <si>
    <t>No walls</t>
  </si>
  <si>
    <t>1-3 chickens</t>
  </si>
  <si>
    <t>Natural gas for cooking</t>
  </si>
  <si>
    <t>No roof</t>
  </si>
  <si>
    <t>Wood planks, shingles walls</t>
  </si>
  <si>
    <t>3+ goats</t>
  </si>
  <si>
    <t>Reused wood walls</t>
  </si>
  <si>
    <t>Small land</t>
  </si>
  <si>
    <t>1 cow/bulls</t>
  </si>
  <si>
    <t>1 goat</t>
  </si>
  <si>
    <t>Cardboard roof</t>
  </si>
  <si>
    <t>Stone with mud walls</t>
  </si>
  <si>
    <t>Palm/bamboo</t>
  </si>
  <si>
    <t>Dirt walls</t>
  </si>
  <si>
    <t>1 horses/ donkeys/ mules</t>
  </si>
  <si>
    <t>Rustic mat roof</t>
  </si>
  <si>
    <t>1 duck</t>
  </si>
  <si>
    <t>Wood planks roof</t>
  </si>
  <si>
    <t>Cement roof</t>
  </si>
  <si>
    <t>2 pigs</t>
  </si>
  <si>
    <t>Rug or mat floor</t>
  </si>
  <si>
    <t>Tile roof</t>
  </si>
  <si>
    <t>Vinyl, asphalt strips floor</t>
  </si>
  <si>
    <t>2-5 buffalo</t>
  </si>
  <si>
    <t>Calamine, cement fiber roof</t>
  </si>
  <si>
    <t>Parquet, wood tile floor</t>
  </si>
  <si>
    <t>Covered adobe walls</t>
  </si>
  <si>
    <t>Agricultural crop for cooking</t>
  </si>
  <si>
    <t>Charcoal for cooking</t>
  </si>
  <si>
    <t>Wood roof</t>
  </si>
  <si>
    <t>+3 horses/ donkeys/ mules</t>
  </si>
  <si>
    <t>3+ duck</t>
  </si>
  <si>
    <t>1 buffalo</t>
  </si>
  <si>
    <t>Carton walls</t>
  </si>
  <si>
    <t>2 horses/ donkeys/ mules</t>
  </si>
  <si>
    <t>Straw/shrubs/grass for cooking</t>
  </si>
  <si>
    <t>Other type of walls</t>
  </si>
  <si>
    <t>3+ sheep</t>
  </si>
  <si>
    <t>2-3 cow/bulls</t>
  </si>
  <si>
    <t>4-7 chickens</t>
  </si>
  <si>
    <t>2 goats</t>
  </si>
  <si>
    <t>2 duck</t>
  </si>
  <si>
    <t>1 sheep</t>
  </si>
  <si>
    <t>2 sheep</t>
  </si>
  <si>
    <t>Big land</t>
  </si>
  <si>
    <t>Medium land</t>
  </si>
  <si>
    <t>DHS16</t>
  </si>
  <si>
    <t>National</t>
  </si>
  <si>
    <t>2016</t>
  </si>
  <si>
    <t>% Improved
&lt; = 30min</t>
  </si>
  <si>
    <t>iso3</t>
  </si>
  <si>
    <t>TLS</t>
  </si>
  <si>
    <t>year</t>
  </si>
  <si>
    <t>data_source</t>
  </si>
  <si>
    <t>TLS_2010_DHS</t>
  </si>
  <si>
    <t>TLS_2016_DHS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</si>
  <si>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</si>
  <si>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</si>
  <si>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</si>
  <si>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</si>
  <si>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</si>
  <si>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</si>
  <si>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</si>
  <si>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</si>
  <si>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</si>
  <si>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</si>
  <si>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</si>
  <si>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</si>
  <si>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</si>
  <si>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</si>
  <si>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</si>
  <si>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</si>
  <si>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</si>
  <si>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</si>
  <si>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</si>
  <si>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</si>
  <si>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</si>
  <si>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</si>
  <si>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w_available</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</si>
  <si>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</si>
  <si>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</si>
  <si>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</si>
  <si>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</si>
  <si>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</si>
  <si>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</si>
  <si>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</si>
  <si>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</si>
  <si>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</si>
  <si>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</si>
  <si>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</si>
  <si>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</si>
  <si>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</si>
  <si>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</si>
  <si>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</si>
  <si>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</si>
  <si>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</si>
  <si>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</si>
  <si>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</si>
  <si>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</si>
  <si>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</si>
  <si>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</si>
  <si>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</si>
  <si>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</si>
  <si>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</si>
  <si>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</si>
  <si>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</si>
  <si>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</si>
  <si>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</si>
  <si>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</si>
  <si>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</si>
  <si>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t>
  </si>
  <si>
    <t>region_2</t>
  </si>
  <si>
    <t>region_3</t>
  </si>
  <si>
    <t>region_4</t>
  </si>
  <si>
    <t>region_5</t>
  </si>
  <si>
    <t>region_6</t>
  </si>
  <si>
    <t>region_7</t>
  </si>
  <si>
    <t>region_8</t>
  </si>
  <si>
    <t>region_9</t>
  </si>
  <si>
    <t>region_10</t>
  </si>
  <si>
    <t>region_11</t>
  </si>
  <si>
    <t>region_12</t>
  </si>
  <si>
    <t>region_13</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</si>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</sst>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b/>
      <sz val="11"/>
      <color rgb="FF010205"/>
      <name val="Arial Bold"/>
    </font>
    <font>
      <sz val="10"/>
      <color theme="1" tint="0.49995422223579"/>
      <name val="Arial"/>
      <family val="2"/>
    </font>
    <font>
      <sz val="9"/>
      <color theme="0" tint="-0.49995422223579"/>
      <name val="Arial"/>
      <family val="2"/>
    </font>
    <font>
      <sz val="9"/>
      <color rgb="FFFF0000"/>
      <name val="Arial"/>
      <family val="2"/>
    </font>
  </fonts>
  <fills count="3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7">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1499069185461"/>
      </left>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45715">
    <xf numFmtId="0" fontId="0" fillId="0" borderId="0"/>
    <xf numFmtId="0" fontId="23"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165" fontId="24" fillId="3" borderId="10" applyFont="false" applyFill="false" applyBorder="false" applyAlignment="false" applyProtection="false"/>
    <xf numFmtId="0" fontId="127" fillId="3" borderId="10"/>
    <xf numFmtId="0" fontId="127" fillId="3" borderId="10"/>
    <xf numFmtId="0" fontId="127" fillId="3" borderId="10"/>
    <xf numFmtId="165" fontId="24" fillId="3" borderId="10" applyFont="false" applyFill="false" applyBorder="false" applyAlignment="false" applyProtection="false"/>
    <xf numFmtId="0" fontId="24" fillId="3" borderId="10"/>
    <xf numFmtId="0" fontId="128" fillId="18" borderId="10">
      <alignment horizontal="center" vertical="center"/>
    </xf>
    <xf numFmtId="0" fontId="128" fillId="20" borderId="10">
      <alignment horizontal="center" vertical="center"/>
    </xf>
    <xf numFmtId="0" fontId="130" fillId="3" borderId="10" applyNumberFormat="false" applyFill="false" applyBorder="false" applyAlignment="false" applyProtection="false"/>
    <xf numFmtId="0" fontId="131" fillId="15" borderId="10">
      <alignment horizontal="center"/>
    </xf>
    <xf numFmtId="0" fontId="125" fillId="15" borderId="10">
      <alignment horizontal="left"/>
    </xf>
    <xf numFmtId="0" fontId="129" fillId="21" borderId="46">
      <alignment horizontal="center"/>
    </xf>
    <xf numFmtId="0" fontId="129" fillId="19" borderId="46">
      <alignment horizontal="center" vertical="center" wrapText="true"/>
    </xf>
    <xf numFmtId="0" fontId="132" fillId="15" borderId="10">
      <alignment horizontal="center" vertical="center"/>
    </xf>
    <xf numFmtId="0" fontId="125" fillId="22" borderId="47">
      <alignment vertical="center" wrapText="true"/>
    </xf>
    <xf numFmtId="0" fontId="129" fillId="23" borderId="10">
      <alignment vertical="center"/>
    </xf>
    <xf numFmtId="0" fontId="113" fillId="24" borderId="44">
      <alignment vertical="center" wrapText="true"/>
    </xf>
    <xf numFmtId="0" fontId="124" fillId="25" borderId="45" applyBorder="false">
      <alignment vertical="center" wrapText="true"/>
    </xf>
    <xf numFmtId="164" fontId="125" fillId="17" borderId="48">
      <alignment vertical="center" wrapText="true"/>
    </xf>
    <xf numFmtId="1" fontId="126" fillId="24" borderId="49" applyFill="false" applyBorder="false">
      <alignment horizontal="center"/>
    </xf>
    <xf numFmtId="0" fontId="125" fillId="24" borderId="5">
      <alignment vertical="center" wrapText="true"/>
    </xf>
    <xf numFmtId="164" fontId="125" fillId="24" borderId="48">
      <alignment vertical="center" wrapText="true"/>
    </xf>
    <xf numFmtId="0" fontId="129" fillId="16" borderId="10">
      <alignment horizontal="left"/>
    </xf>
    <xf numFmtId="0" fontId="127" fillId="3" borderId="10"/>
    <xf numFmtId="0" fontId="24" fillId="3" borderId="10"/>
    <xf numFmtId="0" fontId="130" fillId="3" borderId="10" applyNumberFormat="false" applyFill="false" applyBorder="false" applyAlignment="false" applyProtection="false"/>
    <xf numFmtId="0" fontId="128" fillId="20" borderId="10">
      <alignment horizontal="center" vertical="center"/>
    </xf>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2131">
    <xf numFmtId="0" fontId="0" fillId="0" borderId="0" xfId="0"/>
    <xf numFmtId="164" fontId="115" fillId="3" borderId="27" xfId="19344" applyNumberFormat="true" applyFont="true" applyFill="true" applyBorder="true" applyAlignment="true" applyProtection="true">
      <alignment horizontal="center"/>
      <protection locked="false"/>
    </xf>
    <xf numFmtId="1" fontId="115" fillId="3" borderId="28" xfId="19344" applyNumberFormat="true" applyFont="true" applyFill="true" applyBorder="true" applyAlignment="true" applyProtection="true">
      <alignment horizontal="center"/>
      <protection locked="false"/>
    </xf>
    <xf numFmtId="164" fontId="115" fillId="3" borderId="30" xfId="19344" applyNumberFormat="true" applyFont="true" applyFill="true" applyBorder="true" applyAlignment="true" applyProtection="true">
      <alignment horizontal="center"/>
      <protection locked="false"/>
    </xf>
    <xf numFmtId="1" fontId="115" fillId="3" borderId="31" xfId="19344" applyNumberFormat="true" applyFont="true" applyFill="true" applyBorder="true" applyAlignment="true" applyProtection="true">
      <alignment horizontal="center"/>
      <protection locked="false"/>
    </xf>
    <xf numFmtId="164" fontId="115" fillId="3" borderId="33" xfId="19344" applyNumberFormat="true" applyFont="true" applyFill="true" applyBorder="true" applyAlignment="true" applyProtection="true">
      <alignment horizontal="center"/>
      <protection locked="false"/>
    </xf>
    <xf numFmtId="1" fontId="115" fillId="3" borderId="34" xfId="19344" applyNumberFormat="true" applyFont="true" applyFill="true" applyBorder="true" applyAlignment="true" applyProtection="true">
      <alignment horizontal="center"/>
      <protection locked="false"/>
    </xf>
    <xf numFmtId="0" fontId="122" fillId="3" borderId="10" xfId="19344" applyFont="true" applyProtection="true">
      <protection locked="false"/>
    </xf>
    <xf numFmtId="0" fontId="134" fillId="15" borderId="10" xfId="34385" applyFont="true" applyFill="true"/>
    <xf numFmtId="0" fontId="135" fillId="15" borderId="10" xfId="34385" applyFont="true" applyFill="true"/>
    <xf numFmtId="0" fontId="24" fillId="15" borderId="10" xfId="34389" applyFill="true"/>
    <xf numFmtId="0" fontId="24" fillId="3" borderId="10" xfId="34389"/>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33" fillId="15" borderId="10" xfId="34385" applyFont="true" applyFill="true" applyAlignment="true">
      <alignment horizontal="center" wrapText="true"/>
    </xf>
    <xf numFmtId="0" fontId="140" fillId="15" borderId="10" xfId="34385" applyFont="true" applyFill="true"/>
    <xf numFmtId="0" fontId="141" fillId="15" borderId="10" xfId="34387" applyFont="true" applyFill="true" applyBorder="true" applyAlignment="true">
      <alignment horizontal="center"/>
    </xf>
    <xf numFmtId="0" fontId="142" fillId="15" borderId="10" xfId="34387" applyFont="true" applyFill="true" applyBorder="true" applyAlignment="true">
      <alignment horizontal="center"/>
    </xf>
    <xf numFmtId="0" fontId="116" fillId="15" borderId="10" xfId="34385" applyFont="true" applyFill="true" applyAlignment="true">
      <alignment horizontal="center"/>
    </xf>
    <xf numFmtId="0" fontId="143" fillId="15" borderId="10" xfId="34385" applyFont="true" applyFill="true"/>
    <xf numFmtId="0" fontId="70" fillId="15" borderId="10" xfId="34385" applyFont="true" applyFill="true" applyAlignment="true">
      <alignment horizontal="center"/>
    </xf>
    <xf numFmtId="0" fontId="133" fillId="15" borderId="10" xfId="34385" applyFont="true" applyFill="true"/>
    <xf numFmtId="0" fontId="144" fillId="15" borderId="10" xfId="34387" applyFont="true" applyFill="true" applyBorder="true" applyAlignment="true">
      <alignment horizontal="center"/>
    </xf>
    <xf numFmtId="0" fontId="145" fillId="15" borderId="10" xfId="34385" applyFont="true" applyFill="true"/>
    <xf numFmtId="0" fontId="146" fillId="15" borderId="10" xfId="34385" applyFont="true" applyFill="true"/>
    <xf numFmtId="0" fontId="147" fillId="15" borderId="10" xfId="34385" applyFont="true" applyFill="true"/>
    <xf numFmtId="0" fontId="128" fillId="15" borderId="10" xfId="34388" applyFill="true">
      <alignment horizontal="center" vertical="center"/>
    </xf>
    <xf numFmtId="0" fontId="148" fillId="4" borderId="10" xfId="34388" applyFont="true" applyFill="true">
      <alignment horizontal="center" vertical="center"/>
    </xf>
    <xf numFmtId="0" fontId="114" fillId="15" borderId="10" xfId="34385" applyFont="true" applyFill="true"/>
    <xf numFmtId="0" fontId="71" fillId="15" borderId="10" xfId="34385" applyFont="true" applyFill="true" applyAlignment="true">
      <alignment horizontal="left" indent="1"/>
    </xf>
    <xf numFmtId="0" fontId="142" fillId="15" borderId="10" xfId="34387" applyFont="true" applyFill="true" applyAlignment="true">
      <alignment horizontal="left" indent="1"/>
    </xf>
    <xf numFmtId="0" fontId="149" fillId="15" borderId="10" xfId="34385" applyFont="true" applyFill="true" applyAlignment="true">
      <alignment horizontal="left" indent="1"/>
    </xf>
    <xf numFmtId="0" fontId="142" fillId="15" borderId="10" xfId="34387" applyFont="true" applyFill="true" applyAlignment="true">
      <alignment horizontal="left" indent="2"/>
    </xf>
    <xf numFmtId="0" fontId="122" fillId="3" borderId="10" xfId="34389" applyFont="true"/>
    <xf numFmtId="1" fontId="24" fillId="4" borderId="2" xfId="19344" applyNumberFormat="true" applyFont="true" applyFill="true" applyBorder="true" applyAlignment="true" applyProtection="true">
      <alignment horizontal="center"/>
    </xf>
    <xf numFmtId="1" fontId="24" fillId="4" borderId="6" xfId="19344" applyNumberFormat="true" applyFont="true" applyFill="true" applyBorder="true" applyAlignment="true" applyProtection="true">
      <alignment horizontal="center"/>
    </xf>
    <xf numFmtId="164" fontId="120" fillId="3" borderId="10" xfId="19344" applyNumberFormat="true" applyFont="true" applyAlignment="true" applyProtection="true">
      <protection locked="false"/>
    </xf>
    <xf numFmtId="0" fontId="24" fillId="3" borderId="10" xfId="19344" applyFont="true" applyProtection="true">
      <protection locked="false"/>
    </xf>
    <xf numFmtId="0" fontId="24" fillId="3" borderId="10" xfId="19344" applyNumberFormat="true" applyFont="true" applyProtection="true">
      <protection locked="false"/>
    </xf>
    <xf numFmtId="0" fontId="24" fillId="3" borderId="10" xfId="19344" applyFont="true" applyAlignment="true" applyProtection="true">
      <alignment horizontal="center"/>
      <protection locked="false"/>
    </xf>
    <xf numFmtId="1" fontId="110" fillId="3" borderId="10" xfId="19344" applyNumberFormat="true" applyFont="true" applyAlignment="true" applyProtection="true">
      <alignment horizontal="center"/>
      <protection locked="false"/>
    </xf>
    <xf numFmtId="0" fontId="71" fillId="3" borderId="10" xfId="19344" applyFont="true" applyProtection="true">
      <protection locked="false"/>
    </xf>
    <xf numFmtId="0" fontId="113" fillId="4" borderId="13" xfId="19344" applyFont="true" applyFill="true" applyBorder="true" applyAlignment="true" applyProtection="true">
      <alignment horizontal="center" vertical="center" wrapText="true"/>
      <protection locked="false"/>
    </xf>
    <xf numFmtId="1" fontId="113" fillId="4" borderId="14" xfId="19344" applyNumberFormat="true" applyFont="true" applyFill="true" applyBorder="true" applyAlignment="true" applyProtection="true">
      <alignment horizontal="center" vertical="center" wrapText="true"/>
      <protection locked="false"/>
    </xf>
    <xf numFmtId="0" fontId="113" fillId="4" borderId="15" xfId="19344" applyFont="true" applyFill="true" applyBorder="true" applyAlignment="true" applyProtection="true">
      <alignment horizontal="center" vertical="center" wrapText="true"/>
      <protection locked="false"/>
    </xf>
    <xf numFmtId="0" fontId="113" fillId="3" borderId="10" xfId="19344" applyFont="true" applyProtection="true">
      <protection locked="false"/>
    </xf>
    <xf numFmtId="164" fontId="115" fillId="9" borderId="16" xfId="19344" applyNumberFormat="true" applyFont="true" applyFill="true" applyBorder="true" applyAlignment="true" applyProtection="true">
      <alignment horizontal="center"/>
      <protection locked="false"/>
    </xf>
    <xf numFmtId="164" fontId="115" fillId="6" borderId="17" xfId="19344" applyNumberFormat="true" applyFont="true" applyFill="true" applyBorder="true" applyAlignment="true" applyProtection="true">
      <alignment horizontal="center"/>
      <protection locked="false"/>
    </xf>
    <xf numFmtId="164" fontId="115" fillId="7" borderId="17" xfId="19344" applyNumberFormat="true" applyFont="true" applyFill="true" applyBorder="true" applyAlignment="true" applyProtection="true">
      <alignment horizontal="center"/>
      <protection locked="false"/>
    </xf>
    <xf numFmtId="164" fontId="115" fillId="8" borderId="20" xfId="19344" applyNumberFormat="true" applyFont="true" applyFill="true"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protection locked="false"/>
    </xf>
    <xf numFmtId="164" fontId="115" fillId="9" borderId="8" xfId="19344" applyNumberFormat="true" applyFont="true" applyFill="true" applyBorder="true" applyAlignment="true" applyProtection="true">
      <alignment horizontal="center"/>
      <protection locked="false"/>
    </xf>
    <xf numFmtId="164" fontId="115" fillId="6" borderId="9" xfId="19344" applyNumberFormat="true" applyFont="true" applyFill="true" applyBorder="true" applyAlignment="true" applyProtection="true">
      <alignment horizontal="center"/>
      <protection locked="false"/>
    </xf>
    <xf numFmtId="164" fontId="115" fillId="7" borderId="9" xfId="19344" applyNumberFormat="true" applyFont="true" applyFill="true" applyBorder="true" applyAlignment="true" applyProtection="true">
      <alignment horizontal="center"/>
      <protection locked="false"/>
    </xf>
    <xf numFmtId="164" fontId="115" fillId="8" borderId="22" xfId="19344" applyNumberFormat="true" applyFont="true" applyFill="true" applyBorder="true" applyAlignment="true" applyProtection="true">
      <alignment horizontal="center"/>
      <protection locked="false"/>
    </xf>
    <xf numFmtId="0" fontId="113" fillId="4" borderId="18" xfId="19344" applyFont="true" applyFill="true" applyBorder="true" applyAlignment="true" applyProtection="true">
      <alignment horizontal="center" vertical="center" wrapText="true"/>
      <protection locked="false"/>
    </xf>
    <xf numFmtId="0" fontId="113" fillId="4" borderId="14" xfId="19344" applyFont="true" applyFill="true" applyBorder="true" applyAlignment="true" applyProtection="true">
      <alignment horizontal="center" vertical="center" wrapText="true"/>
      <protection locked="false"/>
    </xf>
    <xf numFmtId="164" fontId="115" fillId="4" borderId="16" xfId="19344" applyNumberFormat="true" applyFont="true" applyFill="true" applyBorder="true" applyAlignment="true" applyProtection="true">
      <alignment horizontal="center" vertical="center"/>
      <protection locked="false"/>
    </xf>
    <xf numFmtId="164" fontId="115" fillId="9" borderId="17"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1" borderId="17" xfId="19344" applyNumberFormat="true" applyFont="true" applyFill="true" applyBorder="true" applyAlignment="true" applyProtection="true">
      <alignment horizontal="center" vertical="center"/>
      <protection locked="false"/>
    </xf>
    <xf numFmtId="164" fontId="115" fillId="12" borderId="20" xfId="19344" applyNumberFormat="true" applyFont="true" applyFill="true" applyBorder="true" applyAlignment="true" applyProtection="true">
      <alignment horizontal="center" vertical="center"/>
      <protection locked="false"/>
    </xf>
    <xf numFmtId="164" fontId="115" fillId="6" borderId="17" xfId="19344" applyNumberFormat="true" applyFont="true" applyFill="true" applyBorder="true" applyAlignment="true" applyProtection="true">
      <alignment horizontal="center" vertical="center"/>
      <protection locked="false"/>
    </xf>
    <xf numFmtId="164" fontId="115" fillId="7" borderId="17" xfId="19344" applyNumberFormat="true" applyFont="true" applyFill="true" applyBorder="true" applyAlignment="true" applyProtection="true">
      <alignment horizontal="center" vertical="center"/>
      <protection locked="false"/>
    </xf>
    <xf numFmtId="164" fontId="115" fillId="8" borderId="20" xfId="19344" applyNumberFormat="true" applyFont="true" applyFill="true" applyBorder="true" applyAlignment="true" applyProtection="true">
      <alignment horizontal="center" vertical="center"/>
      <protection locked="false"/>
    </xf>
    <xf numFmtId="0" fontId="24" fillId="3" borderId="10" xfId="19344" applyFont="true" applyAlignment="true" applyProtection="true">
      <alignment vertical="center"/>
      <protection locked="false"/>
    </xf>
    <xf numFmtId="164" fontId="115" fillId="4" borderId="8" xfId="19344" applyNumberFormat="true" applyFont="true" applyFill="true" applyBorder="true" applyAlignment="true" applyProtection="true">
      <alignment horizontal="center" vertical="center"/>
      <protection locked="false"/>
    </xf>
    <xf numFmtId="164" fontId="115" fillId="9" borderId="9" xfId="19344" applyNumberFormat="true" applyFont="true" applyFill="true" applyBorder="true" applyAlignment="true" applyProtection="true">
      <alignment horizontal="center" vertical="center"/>
      <protection locked="false"/>
    </xf>
    <xf numFmtId="164" fontId="115" fillId="6" borderId="9" xfId="19344" applyNumberFormat="true" applyFont="true" applyFill="true" applyBorder="true" applyAlignment="true" applyProtection="true">
      <alignment horizontal="center" vertical="center"/>
      <protection locked="false"/>
    </xf>
    <xf numFmtId="164" fontId="115" fillId="7" borderId="9" xfId="19344" applyNumberFormat="true" applyFont="true" applyFill="true" applyBorder="true" applyAlignment="true" applyProtection="true">
      <alignment horizontal="center" vertical="center"/>
      <protection locked="false"/>
    </xf>
    <xf numFmtId="164" fontId="115" fillId="8" borderId="22" xfId="19344" applyNumberFormat="true" applyFont="true" applyFill="true" applyBorder="true" applyAlignment="true" applyProtection="true">
      <alignment horizontal="center" vertical="center"/>
      <protection locked="false"/>
    </xf>
    <xf numFmtId="1" fontId="24" fillId="4" borderId="4" xfId="19344" applyNumberFormat="true" applyFont="true" applyFill="true" applyBorder="true" applyAlignment="true" applyProtection="true">
      <alignment horizontal="center"/>
      <protection locked="false"/>
    </xf>
    <xf numFmtId="164" fontId="115" fillId="3" borderId="19" xfId="19344" applyNumberFormat="true" applyFont="true" applyBorder="true" applyAlignment="true" applyProtection="true">
      <alignment horizontal="center"/>
      <protection locked="false"/>
    </xf>
    <xf numFmtId="164" fontId="115" fillId="3" borderId="23" xfId="19344" applyNumberFormat="true" applyFont="true" applyBorder="true" applyAlignment="true" applyProtection="true">
      <alignment horizontal="center"/>
      <protection locked="false"/>
    </xf>
    <xf numFmtId="164" fontId="115" fillId="3" borderId="11" xfId="19344" applyNumberFormat="true" applyFont="true" applyBorder="true" applyAlignment="true" applyProtection="true">
      <alignment horizontal="center"/>
      <protection locked="false"/>
    </xf>
    <xf numFmtId="164" fontId="115" fillId="3" borderId="20" xfId="19344" applyNumberFormat="true" applyFont="true" applyBorder="true" applyAlignment="true" applyProtection="true">
      <alignment horizontal="center"/>
      <protection locked="false"/>
    </xf>
    <xf numFmtId="164" fontId="115" fillId="3" borderId="21" xfId="19344" applyNumberFormat="true" applyFont="true" applyBorder="true" applyAlignment="true" applyProtection="true">
      <alignment horizontal="center"/>
      <protection locked="false"/>
    </xf>
    <xf numFmtId="164" fontId="115" fillId="3" borderId="7" xfId="19344" applyNumberFormat="true" applyFont="true" applyBorder="true" applyAlignment="true" applyProtection="true">
      <alignment horizontal="center"/>
      <protection locked="false"/>
    </xf>
    <xf numFmtId="164" fontId="115" fillId="3" borderId="12" xfId="19344" applyNumberFormat="true" applyFont="true" applyBorder="true" applyAlignment="true" applyProtection="true">
      <alignment horizontal="center"/>
      <protection locked="false"/>
    </xf>
    <xf numFmtId="164" fontId="115" fillId="3" borderId="22" xfId="19344" applyNumberFormat="true" applyFont="true" applyBorder="true" applyAlignment="true" applyProtection="true">
      <alignment horizontal="center"/>
      <protection locked="false"/>
    </xf>
    <xf numFmtId="0" fontId="24" fillId="3" borderId="24" xfId="19344" applyFont="true" applyBorder="true" applyProtection="true">
      <protection locked="false"/>
    </xf>
    <xf numFmtId="0" fontId="24" fillId="3" borderId="25" xfId="19344" applyFont="true" applyBorder="true" applyProtection="true">
      <protection locked="false"/>
    </xf>
    <xf numFmtId="0" fontId="71" fillId="4" borderId="26" xfId="19344" applyFont="true" applyFill="true" applyBorder="true" applyAlignment="true" applyProtection="true">
      <alignment horizontal="center" vertical="center"/>
      <protection locked="false"/>
    </xf>
    <xf numFmtId="0" fontId="113" fillId="4" borderId="25" xfId="19344" applyFont="true" applyFill="true" applyBorder="true" applyAlignment="true" applyProtection="true">
      <alignment horizontal="center" vertical="center"/>
      <protection locked="false"/>
    </xf>
    <xf numFmtId="0" fontId="113" fillId="4" borderId="18" xfId="19344" applyFont="true" applyFill="true" applyBorder="true" applyAlignment="true" applyProtection="true">
      <alignment horizontal="center" vertical="center"/>
      <protection locked="false"/>
    </xf>
    <xf numFmtId="0" fontId="115" fillId="3" borderId="10" xfId="19344" applyFont="true" applyFill="true" applyBorder="true" applyProtection="true">
      <protection locked="false"/>
    </xf>
    <xf numFmtId="0" fontId="113" fillId="4" borderId="26" xfId="19344" applyFont="true" applyFill="true" applyBorder="true" applyAlignment="true" applyProtection="true">
      <alignment horizontal="center" vertical="center" wrapText="true"/>
      <protection locked="false"/>
    </xf>
    <xf numFmtId="164" fontId="24" fillId="3" borderId="10" xfId="19344" applyNumberFormat="true" applyFont="true" applyProtection="true">
      <protection locked="false"/>
    </xf>
    <xf numFmtId="0" fontId="117" fillId="3" borderId="4" xfId="19344" applyFont="true" applyBorder="true" applyAlignment="true" applyProtection="true">
      <alignment vertical="center" textRotation="90"/>
      <protection locked="false"/>
    </xf>
    <xf numFmtId="164" fontId="115" fillId="3" borderId="29" xfId="19344" applyNumberFormat="true" applyFont="true" applyFill="true" applyBorder="true" applyAlignment="true" applyProtection="true">
      <alignment horizontal="center"/>
      <protection locked="false"/>
    </xf>
    <xf numFmtId="164" fontId="115" fillId="3" borderId="10" xfId="19344" applyNumberFormat="true" applyFont="true" applyFill="true" applyBorder="true" applyAlignment="true" applyProtection="true">
      <alignment horizontal="center"/>
      <protection locked="false"/>
    </xf>
    <xf numFmtId="164" fontId="115" fillId="3" borderId="28" xfId="19344" applyNumberFormat="true" applyFont="true" applyFill="true" applyBorder="true" applyAlignment="true" applyProtection="true">
      <alignment horizontal="center"/>
      <protection locked="false"/>
    </xf>
    <xf numFmtId="164" fontId="115" fillId="3" borderId="32" xfId="19344" applyNumberFormat="true" applyFont="true" applyFill="true" applyBorder="true" applyAlignment="true" applyProtection="true">
      <alignment horizontal="center"/>
      <protection locked="false"/>
    </xf>
    <xf numFmtId="164" fontId="115" fillId="3" borderId="31" xfId="19344" applyNumberFormat="true" applyFont="true" applyFill="true" applyBorder="true" applyAlignment="true" applyProtection="true">
      <alignment horizontal="center"/>
      <protection locked="false"/>
    </xf>
    <xf numFmtId="1" fontId="24" fillId="3" borderId="10" xfId="19344" applyNumberFormat="true" applyFont="true" applyProtection="true">
      <protection locked="false"/>
    </xf>
    <xf numFmtId="164" fontId="115" fillId="3" borderId="35" xfId="19344" applyNumberFormat="true" applyFont="true" applyFill="true" applyBorder="true" applyAlignment="true" applyProtection="true">
      <alignment horizontal="center"/>
      <protection locked="false"/>
    </xf>
    <xf numFmtId="164" fontId="115" fillId="3" borderId="5" xfId="19344" applyNumberFormat="true" applyFont="true" applyFill="true" applyBorder="true" applyAlignment="true" applyProtection="true">
      <alignment horizontal="center"/>
      <protection locked="false"/>
    </xf>
    <xf numFmtId="164" fontId="115" fillId="3" borderId="6" xfId="19344" applyNumberFormat="true" applyFont="true" applyFill="true" applyBorder="true" applyAlignment="true" applyProtection="true">
      <alignment horizontal="center"/>
      <protection locked="false"/>
    </xf>
    <xf numFmtId="164" fontId="115" fillId="3" borderId="34" xfId="19344" applyNumberFormat="true" applyFont="true" applyFill="true" applyBorder="true" applyAlignment="true" applyProtection="true">
      <alignment horizontal="center"/>
      <protection locked="false"/>
    </xf>
    <xf numFmtId="0" fontId="24" fillId="3" borderId="12" xfId="19344" applyFont="true" applyBorder="true" applyProtection="true">
      <protection locked="false"/>
    </xf>
    <xf numFmtId="0" fontId="24" fillId="3" borderId="10" xfId="19344" applyFont="true" applyBorder="true" applyProtection="true">
      <protection locked="false"/>
    </xf>
    <xf numFmtId="164" fontId="24" fillId="3" borderId="10" xfId="19344" applyNumberFormat="true" applyFont="true" applyAlignment="true" applyProtection="true">
      <alignment horizontal="center"/>
      <protection locked="false"/>
    </xf>
    <xf numFmtId="164" fontId="115" fillId="3" borderId="10" xfId="19344" applyNumberFormat="true" applyFont="true" applyAlignment="true" applyProtection="true">
      <alignment horizontal="center"/>
      <protection locked="false"/>
    </xf>
    <xf numFmtId="0" fontId="24" fillId="4" borderId="26" xfId="19344" applyFont="true" applyFill="true" applyBorder="true" applyAlignment="true" applyProtection="true">
      <alignment horizontal="center" vertical="center"/>
      <protection locked="false"/>
    </xf>
    <xf numFmtId="164" fontId="115" fillId="5" borderId="16" xfId="19344" applyNumberFormat="true" applyFont="true" applyFill="true" applyBorder="true" applyAlignment="true" applyProtection="true">
      <alignment horizontal="center"/>
      <protection locked="false"/>
    </xf>
    <xf numFmtId="164" fontId="115" fillId="5" borderId="8" xfId="19344" applyNumberFormat="true" applyFont="true" applyFill="true" applyBorder="true" applyAlignment="true" applyProtection="true">
      <alignment horizontal="center"/>
      <protection locked="false"/>
    </xf>
    <xf numFmtId="164" fontId="115" fillId="5" borderId="17" xfId="19344" applyNumberFormat="true" applyFont="true" applyFill="true" applyBorder="true" applyAlignment="true" applyProtection="true">
      <alignment horizontal="center" vertical="center"/>
      <protection locked="false"/>
    </xf>
    <xf numFmtId="164" fontId="115" fillId="5" borderId="9" xfId="19344" applyNumberFormat="true" applyFont="true" applyFill="true" applyBorder="true" applyAlignment="true" applyProtection="true">
      <alignment horizontal="center" vertical="center"/>
      <protection locked="false"/>
    </xf>
    <xf numFmtId="0" fontId="70" fillId="0" borderId="10" xfId="0" applyFont="true" applyFill="true" applyBorder="true" applyAlignment="true" applyProtection="true">
      <alignment horizontal="center" vertical="center"/>
      <protection locked="false"/>
    </xf>
    <xf numFmtId="0" fontId="24" fillId="3" borderId="10" xfId="19344" applyFont="true" applyAlignment="true" applyProtection="true">
      <alignment horizontal="center" vertical="center"/>
      <protection locked="false"/>
    </xf>
    <xf numFmtId="0" fontId="24" fillId="0" borderId="10" xfId="19344" applyFont="true" applyFill="true" applyProtection="true">
      <protection locked="false"/>
    </xf>
    <xf numFmtId="1" fontId="110" fillId="3" borderId="10" xfId="19344" applyNumberFormat="true" applyFont="true" applyAlignment="true" applyProtection="true">
      <alignment horizontal="center" vertical="center"/>
      <protection locked="false"/>
    </xf>
    <xf numFmtId="0" fontId="24" fillId="27" borderId="10" xfId="19344" applyFill="true" applyAlignment="true">
      <alignment wrapText="true"/>
    </xf>
    <xf numFmtId="0" fontId="155" fillId="27" borderId="10" xfId="19344" applyFont="true" applyFill="true" applyAlignment="true">
      <alignment horizontal="left" vertical="top"/>
    </xf>
    <xf numFmtId="170" fontId="155" fillId="27" borderId="10" xfId="19344" applyNumberFormat="true" applyFont="true" applyFill="true" applyAlignment="true">
      <alignment horizontal="right" vertical="top" wrapText="true"/>
    </xf>
    <xf numFmtId="0" fontId="159" fillId="30" borderId="67" xfId="19344" applyFont="true" applyFill="true" applyBorder="true" applyAlignment="true">
      <alignment vertical="center"/>
    </xf>
    <xf numFmtId="0" fontId="159" fillId="9" borderId="67" xfId="19344" applyFont="true" applyFill="true" applyBorder="true" applyAlignment="true">
      <alignment vertical="center"/>
    </xf>
    <xf numFmtId="0" fontId="159" fillId="31" borderId="67" xfId="19344" applyFont="true" applyFill="true" applyBorder="true" applyAlignment="true">
      <alignment vertical="center"/>
    </xf>
    <xf numFmtId="0" fontId="159" fillId="32" borderId="1" xfId="19344" applyFont="true" applyFill="true" applyBorder="true" applyAlignment="true">
      <alignment vertical="center"/>
    </xf>
    <xf numFmtId="0" fontId="116" fillId="3" borderId="10" xfId="19344" applyFont="true" applyAlignment="true">
      <alignment horizontal="right"/>
    </xf>
    <xf numFmtId="0" fontId="153" fillId="27" borderId="10" xfId="19344" applyFont="true" applyFill="true" applyBorder="true" applyAlignment="true">
      <alignment horizontal="left"/>
    </xf>
    <xf numFmtId="0" fontId="153" fillId="27" borderId="10" xfId="19344" applyFont="true" applyFill="true" applyBorder="true" applyAlignment="true"/>
    <xf numFmtId="0" fontId="24" fillId="3" borderId="10" xfId="19344" applyFont="true" applyBorder="true" applyAlignment="true"/>
    <xf numFmtId="0" fontId="24" fillId="3" borderId="10" xfId="34389" applyBorder="true"/>
    <xf numFmtId="0" fontId="24" fillId="27" borderId="10" xfId="19344" applyFill="true" applyBorder="true" applyAlignment="true">
      <alignment wrapText="true"/>
    </xf>
    <xf numFmtId="0" fontId="153" fillId="15" borderId="10" xfId="19344" applyFont="true" applyFill="true" applyBorder="true" applyAlignment="true">
      <alignment horizontal="left"/>
    </xf>
    <xf numFmtId="0" fontId="152" fillId="27" borderId="10" xfId="19344" applyFont="true" applyFill="true" applyBorder="true" applyAlignment="true">
      <alignment wrapText="true"/>
    </xf>
    <xf numFmtId="0" fontId="154" fillId="3" borderId="10" xfId="19344" applyFont="true" applyBorder="true"/>
    <xf numFmtId="0" fontId="161" fillId="27" borderId="10" xfId="19344" applyFont="true" applyFill="true" applyBorder="true" applyAlignment="true">
      <alignment wrapText="true"/>
    </xf>
    <xf numFmtId="0" fontId="160" fillId="27" borderId="10" xfId="19344" applyFont="true" applyFill="true" applyBorder="true" applyAlignment="true">
      <alignment wrapText="true"/>
    </xf>
    <xf numFmtId="170" fontId="155"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4" fillId="27" borderId="10" xfId="19344" applyFill="true" applyAlignment="true">
      <alignment vertical="center" wrapText="true"/>
    </xf>
    <xf numFmtId="0" fontId="0" fillId="0" borderId="10" xfId="0" applyBorder="true" applyAlignment="true">
      <alignment vertical="center"/>
    </xf>
    <xf numFmtId="0" fontId="24" fillId="27" borderId="10" xfId="19344" applyFill="true" applyAlignment="true">
      <alignment vertical="center"/>
    </xf>
    <xf numFmtId="0" fontId="24" fillId="27" borderId="10" xfId="19344" applyFill="true" applyAlignment="true"/>
    <xf numFmtId="0" fontId="24" fillId="3" borderId="10" xfId="19344" applyAlignment="true">
      <alignment vertical="center"/>
    </xf>
    <xf numFmtId="0" fontId="24" fillId="15" borderId="10" xfId="19344" applyFill="true" applyAlignment="true"/>
    <xf numFmtId="0" fontId="159" fillId="29" borderId="1" xfId="19344" applyFont="true" applyFill="true" applyBorder="true" applyAlignment="true">
      <alignment vertical="center"/>
    </xf>
    <xf numFmtId="0" fontId="164" fillId="15" borderId="3" xfId="19344" applyFont="true" applyFill="true" applyBorder="true" applyAlignment="true">
      <alignment horizontal="left"/>
    </xf>
    <xf numFmtId="0" fontId="136" fillId="27" borderId="4" xfId="19344" applyFont="true" applyFill="true" applyBorder="true" applyAlignment="true"/>
    <xf numFmtId="0" fontId="164" fillId="27" borderId="10" xfId="19344" applyFont="true" applyFill="true" applyBorder="true" applyAlignment="true"/>
    <xf numFmtId="0" fontId="166" fillId="3" borderId="4" xfId="19344" applyFont="true" applyBorder="true" applyAlignment="true"/>
    <xf numFmtId="0" fontId="164" fillId="27" borderId="10" xfId="19344" applyFont="true" applyFill="true" applyBorder="true" applyAlignment="true">
      <alignment horizontal="left"/>
    </xf>
    <xf numFmtId="0" fontId="164" fillId="27" borderId="3" xfId="19344" applyFont="true" applyFill="true" applyBorder="true" applyAlignment="true">
      <alignment horizontal="left"/>
    </xf>
    <xf numFmtId="0" fontId="164" fillId="15" borderId="3" xfId="19344" applyFont="true" applyFill="true" applyBorder="true" applyAlignment="true">
      <alignment vertical="center"/>
    </xf>
    <xf numFmtId="0" fontId="136" fillId="27" borderId="4" xfId="19344" applyFont="true" applyFill="true" applyBorder="true" applyAlignment="true">
      <alignment vertical="center"/>
    </xf>
    <xf numFmtId="0" fontId="164" fillId="27" borderId="1" xfId="19344" applyFont="true" applyFill="true" applyBorder="true" applyAlignment="true">
      <alignment vertical="center"/>
    </xf>
    <xf numFmtId="0" fontId="136" fillId="3" borderId="2" xfId="19344" applyFont="true" applyBorder="true" applyAlignment="true">
      <alignment vertical="center"/>
    </xf>
    <xf numFmtId="0" fontId="164" fillId="27" borderId="3" xfId="19344" applyFont="true" applyFill="true" applyBorder="true" applyAlignment="true">
      <alignment vertical="center"/>
    </xf>
    <xf numFmtId="0" fontId="136" fillId="3" borderId="4" xfId="19344" applyFont="true" applyBorder="true" applyAlignment="true">
      <alignment vertical="center"/>
    </xf>
    <xf numFmtId="0" fontId="165" fillId="27" borderId="3" xfId="19344" applyFont="true" applyFill="true" applyBorder="true" applyAlignment="true">
      <alignment vertical="center"/>
    </xf>
    <xf numFmtId="0" fontId="165" fillId="3" borderId="4" xfId="19344" applyFont="true" applyBorder="true" applyAlignment="true">
      <alignment vertical="center"/>
    </xf>
    <xf numFmtId="0" fontId="165" fillId="3" borderId="3" xfId="19344" applyFont="true" applyBorder="true" applyAlignment="true">
      <alignment vertical="center"/>
    </xf>
    <xf numFmtId="0" fontId="165" fillId="27" borderId="4" xfId="19344" applyFont="true" applyFill="true" applyBorder="true" applyAlignment="true">
      <alignment vertical="center"/>
    </xf>
    <xf numFmtId="0" fontId="151" fillId="26" borderId="58" xfId="40344" applyFont="true" applyFill="true" applyBorder="true" applyAlignment="true">
      <alignment horizontal="left" vertical="center"/>
    </xf>
    <xf numFmtId="0" fontId="151" fillId="26" borderId="59" xfId="40356" applyFont="true" applyFill="true" applyBorder="true" applyAlignment="true">
      <alignment horizontal="left" vertical="center"/>
    </xf>
    <xf numFmtId="0" fontId="151" fillId="26" borderId="60" xfId="40376" applyFont="true" applyFill="true" applyBorder="true" applyAlignment="true">
      <alignment horizontal="left" vertical="center"/>
    </xf>
    <xf numFmtId="0" fontId="151" fillId="26" borderId="58" xfId="40412" applyFont="true" applyFill="true" applyBorder="true" applyAlignment="true">
      <alignment horizontal="left" vertical="center"/>
    </xf>
    <xf numFmtId="0" fontId="151" fillId="26" borderId="59" xfId="40424" applyFont="true" applyFill="true" applyBorder="true" applyAlignment="true">
      <alignment horizontal="left" vertical="center"/>
    </xf>
    <xf numFmtId="0" fontId="151" fillId="26" borderId="60" xfId="40436" applyFont="true" applyFill="true" applyBorder="true" applyAlignment="true">
      <alignment horizontal="left" vertical="center"/>
    </xf>
    <xf numFmtId="0" fontId="151" fillId="3" borderId="57" xfId="40400" applyFont="true" applyBorder="true" applyAlignment="true">
      <alignment horizontal="left" vertical="center"/>
    </xf>
    <xf numFmtId="0" fontId="151" fillId="26" borderId="58" xfId="39990" applyFont="true" applyFill="true" applyBorder="true" applyAlignment="true">
      <alignment horizontal="left" vertical="center"/>
    </xf>
    <xf numFmtId="0" fontId="151" fillId="26" borderId="59" xfId="40002" applyFont="true" applyFill="true" applyBorder="true" applyAlignment="true">
      <alignment horizontal="left" vertical="center"/>
    </xf>
    <xf numFmtId="0" fontId="151" fillId="26" borderId="60" xfId="40014" applyFont="true" applyFill="true" applyBorder="true" applyAlignment="true">
      <alignment horizontal="left" vertical="center"/>
    </xf>
    <xf numFmtId="0" fontId="151" fillId="26" borderId="58" xfId="40050" applyFont="true" applyFill="true" applyBorder="true" applyAlignment="true">
      <alignment horizontal="left" vertical="center"/>
    </xf>
    <xf numFmtId="0" fontId="151" fillId="26" borderId="59" xfId="40062" applyFont="true" applyFill="true" applyBorder="true" applyAlignment="true">
      <alignment horizontal="left" vertical="center"/>
    </xf>
    <xf numFmtId="0" fontId="151" fillId="26" borderId="60" xfId="40074" applyFont="true" applyFill="true" applyBorder="true" applyAlignment="true">
      <alignment horizontal="left" vertical="center"/>
    </xf>
    <xf numFmtId="0" fontId="151" fillId="26" borderId="58" xfId="40110" applyFont="true" applyFill="true" applyBorder="true" applyAlignment="true">
      <alignment horizontal="left" vertical="center"/>
    </xf>
    <xf numFmtId="0" fontId="151" fillId="26" borderId="59" xfId="40122" applyFont="true" applyFill="true" applyBorder="true" applyAlignment="true">
      <alignment horizontal="left" vertical="center"/>
    </xf>
    <xf numFmtId="0" fontId="151" fillId="26" borderId="58" xfId="40170" applyFont="true" applyFill="true" applyBorder="true" applyAlignment="true">
      <alignment horizontal="left" vertical="center"/>
    </xf>
    <xf numFmtId="0" fontId="151" fillId="26" borderId="59" xfId="40182" applyFont="true" applyFill="true" applyBorder="true" applyAlignment="true">
      <alignment horizontal="left" vertical="center"/>
    </xf>
    <xf numFmtId="0" fontId="151" fillId="26" borderId="60" xfId="40194" applyFont="true" applyFill="true" applyBorder="true" applyAlignment="true">
      <alignment horizontal="left" vertical="center"/>
    </xf>
    <xf numFmtId="0" fontId="151" fillId="26" borderId="58" xfId="40230" applyFont="true" applyFill="true" applyBorder="true" applyAlignment="true">
      <alignment horizontal="left" vertical="center"/>
    </xf>
    <xf numFmtId="0" fontId="151" fillId="26" borderId="59" xfId="40242" applyFont="true" applyFill="true" applyBorder="true" applyAlignment="true">
      <alignment horizontal="left" vertical="center"/>
    </xf>
    <xf numFmtId="0" fontId="151" fillId="26" borderId="58" xfId="40290" applyFont="true" applyFill="true" applyBorder="true" applyAlignment="true">
      <alignment horizontal="left" vertical="center"/>
    </xf>
    <xf numFmtId="0" fontId="151" fillId="26" borderId="59" xfId="40302" applyFont="true" applyFill="true" applyBorder="true" applyAlignment="true">
      <alignment horizontal="left" vertical="center"/>
    </xf>
    <xf numFmtId="0" fontId="151" fillId="26" borderId="58" xfId="40418" applyFont="true" applyFill="true" applyBorder="true" applyAlignment="true">
      <alignment horizontal="left" vertical="center"/>
    </xf>
    <xf numFmtId="0" fontId="151" fillId="26" borderId="59" xfId="40430" applyFont="true" applyFill="true" applyBorder="true" applyAlignment="true">
      <alignment horizontal="left" vertical="center"/>
    </xf>
    <xf numFmtId="0" fontId="151" fillId="26" borderId="60" xfId="40442" applyFont="true" applyFill="true" applyBorder="true" applyAlignment="true">
      <alignment horizontal="left" vertical="center"/>
    </xf>
    <xf numFmtId="0" fontId="151" fillId="3" borderId="57" xfId="40406" applyFont="true" applyBorder="true" applyAlignment="true">
      <alignment horizontal="left" vertical="center"/>
    </xf>
    <xf numFmtId="0" fontId="151" fillId="3" borderId="54" xfId="39980" applyFont="true" applyBorder="true" applyAlignment="true">
      <alignment horizontal="center" vertical="center" wrapText="true"/>
    </xf>
    <xf numFmtId="0" fontId="151" fillId="3" borderId="55" xfId="39982" applyFont="true" applyBorder="true" applyAlignment="true">
      <alignment horizontal="center" vertical="center" wrapText="true"/>
    </xf>
    <xf numFmtId="0" fontId="151" fillId="3" borderId="54" xfId="40040" applyFont="true" applyBorder="true" applyAlignment="true">
      <alignment horizontal="center" vertical="center" wrapText="true"/>
    </xf>
    <xf numFmtId="0" fontId="151" fillId="3" borderId="55" xfId="40042" applyFont="true" applyBorder="true" applyAlignment="true">
      <alignment horizontal="center" vertical="center" wrapText="true"/>
    </xf>
    <xf numFmtId="0" fontId="151" fillId="3" borderId="54" xfId="40100" applyFont="true" applyBorder="true" applyAlignment="true">
      <alignment horizontal="center" vertical="center" wrapText="true"/>
    </xf>
    <xf numFmtId="0" fontId="151" fillId="3" borderId="55" xfId="40102" applyFont="true" applyBorder="true" applyAlignment="true">
      <alignment horizontal="center" vertical="center" wrapText="true"/>
    </xf>
    <xf numFmtId="0" fontId="151" fillId="3" borderId="54" xfId="40160" applyFont="true" applyBorder="true" applyAlignment="true">
      <alignment horizontal="center" vertical="center" wrapText="true"/>
    </xf>
    <xf numFmtId="0" fontId="151" fillId="3" borderId="55" xfId="40162" applyFont="true" applyBorder="true" applyAlignment="true">
      <alignment horizontal="center" vertical="center" wrapText="true"/>
    </xf>
    <xf numFmtId="0" fontId="151" fillId="3" borderId="54" xfId="40220" applyFont="true" applyBorder="true" applyAlignment="true">
      <alignment horizontal="center" vertical="center" wrapText="true"/>
    </xf>
    <xf numFmtId="0" fontId="151" fillId="3" borderId="55" xfId="40222" applyFont="true" applyBorder="true" applyAlignment="true">
      <alignment horizontal="center" vertical="center" wrapText="true"/>
    </xf>
    <xf numFmtId="0" fontId="151" fillId="3" borderId="54" xfId="40280" applyFont="true" applyBorder="true" applyAlignment="true">
      <alignment horizontal="center" vertical="center" wrapText="true"/>
    </xf>
    <xf numFmtId="0" fontId="151" fillId="3" borderId="55" xfId="40282" applyFont="true" applyBorder="true" applyAlignment="true">
      <alignment horizontal="center" vertical="center" wrapText="true"/>
    </xf>
    <xf numFmtId="0" fontId="151" fillId="3" borderId="54" xfId="40334" applyFont="true" applyBorder="true" applyAlignment="true">
      <alignment horizontal="center" vertical="center" wrapText="true"/>
    </xf>
    <xf numFmtId="0" fontId="151" fillId="3" borderId="55" xfId="40335" applyFont="true" applyBorder="true" applyAlignment="true">
      <alignment horizontal="center" vertical="center" wrapText="true"/>
    </xf>
    <xf numFmtId="0" fontId="151" fillId="3" borderId="55" xfId="40336" applyFont="true" applyBorder="true" applyAlignment="true">
      <alignment horizontal="center" vertical="center" wrapText="true"/>
    </xf>
    <xf numFmtId="0" fontId="151" fillId="3" borderId="54" xfId="40340" applyFont="true" applyBorder="true" applyAlignment="true">
      <alignment horizontal="center" vertical="center" wrapText="true"/>
    </xf>
    <xf numFmtId="0" fontId="151" fillId="3" borderId="55" xfId="40342" applyFont="true" applyBorder="true" applyAlignment="true">
      <alignment horizontal="center" vertical="center" wrapText="true"/>
    </xf>
    <xf numFmtId="0" fontId="151" fillId="3" borderId="54" xfId="40402" applyFont="true" applyBorder="true" applyAlignment="true">
      <alignment horizontal="center" vertical="center" wrapText="true"/>
    </xf>
    <xf numFmtId="0" fontId="151" fillId="3" borderId="55" xfId="40404" applyFont="true" applyBorder="true" applyAlignment="true">
      <alignment horizontal="center" vertical="center" wrapText="true"/>
    </xf>
    <xf numFmtId="0" fontId="151" fillId="3" borderId="54" xfId="40408" applyFont="true" applyBorder="true" applyAlignment="true">
      <alignment horizontal="center" vertical="center" wrapText="true"/>
    </xf>
    <xf numFmtId="0" fontId="151" fillId="3" borderId="55" xfId="40410" applyFont="true" applyBorder="true" applyAlignment="true">
      <alignment horizontal="center" vertical="center" wrapText="true"/>
    </xf>
    <xf numFmtId="0" fontId="162" fillId="3" borderId="10" xfId="39959" applyFont="true" applyAlignment="true">
      <alignment horizontal="left" vertical="center"/>
    </xf>
    <xf numFmtId="0" fontId="151" fillId="3" borderId="10" xfId="40020" applyFont="true" applyAlignment="true">
      <alignment horizontal="left" vertical="center"/>
    </xf>
    <xf numFmtId="0" fontId="162" fillId="3" borderId="10" xfId="40019" applyFont="true" applyAlignment="true">
      <alignment horizontal="left" vertical="center"/>
    </xf>
    <xf numFmtId="0" fontId="151" fillId="3" borderId="10" xfId="40080" applyFont="true" applyAlignment="true">
      <alignment horizontal="left" vertical="center"/>
    </xf>
    <xf numFmtId="0" fontId="162" fillId="3" borderId="10" xfId="40079" applyFont="true" applyAlignment="true">
      <alignment horizontal="left" vertical="center"/>
    </xf>
    <xf numFmtId="0" fontId="162" fillId="3" borderId="10" xfId="40139" applyFont="true" applyAlignment="true">
      <alignment horizontal="left" vertical="center"/>
    </xf>
    <xf numFmtId="0" fontId="151" fillId="3" borderId="10" xfId="40200" applyFont="true" applyAlignment="true">
      <alignment horizontal="left" vertical="center"/>
    </xf>
    <xf numFmtId="0" fontId="162" fillId="3" borderId="10" xfId="40199" applyFont="true" applyAlignment="true">
      <alignment horizontal="left" vertical="center"/>
    </xf>
    <xf numFmtId="0" fontId="162" fillId="3" borderId="10" xfId="40259" applyFont="true" applyAlignment="true">
      <alignment horizontal="left" vertical="center"/>
    </xf>
    <xf numFmtId="0" fontId="151" fillId="3" borderId="57" xfId="40332" applyFont="true" applyBorder="true" applyAlignment="true">
      <alignment horizontal="left" vertical="center"/>
    </xf>
    <xf numFmtId="0" fontId="162" fillId="3" borderId="10" xfId="40319" applyFont="true" applyAlignment="true">
      <alignment horizontal="left" vertical="center"/>
    </xf>
    <xf numFmtId="0" fontId="162" fillId="3" borderId="10" xfId="40387" applyFont="true" applyAlignment="true">
      <alignment horizontal="left" vertical="center"/>
    </xf>
    <xf numFmtId="0" fontId="151" fillId="3" borderId="57" xfId="39978" applyFont="true" applyBorder="true" applyAlignment="true">
      <alignment horizontal="left" vertical="center"/>
    </xf>
    <xf numFmtId="0" fontId="162" fillId="3" borderId="10" xfId="39965" applyFont="true" applyAlignment="true">
      <alignment horizontal="left" vertical="center"/>
    </xf>
    <xf numFmtId="0" fontId="151" fillId="3" borderId="57" xfId="40038" applyFont="true" applyBorder="true" applyAlignment="true">
      <alignment horizontal="left" vertical="center"/>
    </xf>
    <xf numFmtId="0" fontId="162" fillId="3" borderId="10" xfId="40025" applyFont="true" applyAlignment="true">
      <alignment horizontal="left" vertical="center"/>
    </xf>
    <xf numFmtId="0" fontId="151" fillId="3" borderId="57" xfId="40098" applyFont="true" applyBorder="true" applyAlignment="true">
      <alignment horizontal="left" vertical="center"/>
    </xf>
    <xf numFmtId="0" fontId="162" fillId="3" borderId="10" xfId="40085" applyFont="true" applyAlignment="true">
      <alignment horizontal="left" vertical="center"/>
    </xf>
    <xf numFmtId="0" fontId="151" fillId="3" borderId="57" xfId="40158" applyFont="true" applyBorder="true" applyAlignment="true">
      <alignment horizontal="left" vertical="center"/>
    </xf>
    <xf numFmtId="0" fontId="162" fillId="3" borderId="10" xfId="40145" applyFont="true" applyAlignment="true">
      <alignment horizontal="left" vertical="center"/>
    </xf>
    <xf numFmtId="0" fontId="151" fillId="3" borderId="57" xfId="40218" applyFont="true" applyBorder="true" applyAlignment="true">
      <alignment horizontal="left" vertical="center"/>
    </xf>
    <xf numFmtId="0" fontId="162" fillId="3" borderId="10" xfId="40205" applyFont="true" applyAlignment="true">
      <alignment horizontal="left" vertical="center"/>
    </xf>
    <xf numFmtId="0" fontId="151" fillId="3" borderId="57" xfId="40278" applyFont="true" applyBorder="true" applyAlignment="true">
      <alignment horizontal="left" vertical="center"/>
    </xf>
    <xf numFmtId="0" fontId="162" fillId="3" borderId="10" xfId="40265" applyFont="true" applyAlignment="true">
      <alignment horizontal="left" vertical="center"/>
    </xf>
    <xf numFmtId="0" fontId="151" fillId="3" borderId="57" xfId="40338" applyFont="true" applyBorder="true" applyAlignment="true">
      <alignment horizontal="left" vertical="center"/>
    </xf>
    <xf numFmtId="0" fontId="162" fillId="3" borderId="10" xfId="40325" applyFont="true" applyAlignment="true">
      <alignment horizontal="left" vertical="center"/>
    </xf>
    <xf numFmtId="0" fontId="162" fillId="3" borderId="10" xfId="40393" applyFont="true" applyAlignment="true">
      <alignment horizontal="left" vertical="center"/>
    </xf>
    <xf numFmtId="0" fontId="151" fillId="33" borderId="10" xfId="40388" applyFont="true" applyFill="true" applyAlignment="true">
      <alignment horizontal="left" vertical="center"/>
    </xf>
    <xf numFmtId="0" fontId="151" fillId="34" borderId="10" xfId="40320" applyFont="true" applyFill="true" applyAlignment="true">
      <alignment horizontal="left" vertical="center"/>
    </xf>
    <xf numFmtId="0" fontId="151" fillId="30" borderId="10" xfId="40260" applyFont="true" applyFill="true" applyAlignment="true">
      <alignment horizontal="left" vertical="center"/>
    </xf>
    <xf numFmtId="0" fontId="151" fillId="31" borderId="10" xfId="40140" applyFont="true" applyFill="true" applyAlignment="true">
      <alignment horizontal="left" vertical="center"/>
    </xf>
    <xf numFmtId="0" fontId="151" fillId="9" borderId="10" xfId="39960" applyFont="true" applyFill="true" applyAlignment="true">
      <alignment horizontal="left" vertical="center"/>
    </xf>
    <xf numFmtId="1" fontId="71" fillId="4" borderId="39" xfId="19344" applyNumberFormat="true" applyFont="true" applyFill="true" applyBorder="true" applyAlignment="true" applyProtection="true">
      <alignment horizontal="center" vertical="center"/>
    </xf>
    <xf numFmtId="1" fontId="71" fillId="4" borderId="42" xfId="19344" applyNumberFormat="true" applyFont="true" applyFill="true" applyBorder="true" applyAlignment="true" applyProtection="true">
      <alignment horizontal="center" vertical="center"/>
    </xf>
    <xf numFmtId="0" fontId="24" fillId="0" borderId="10" xfId="19344" applyFill="true" applyBorder="true" applyAlignment="true">
      <alignment wrapText="true"/>
    </xf>
    <xf numFmtId="0" fontId="24" fillId="0" borderId="10" xfId="19344" applyFill="true" applyBorder="true" applyAlignment="true">
      <alignment vertical="top" wrapText="true"/>
    </xf>
    <xf numFmtId="0" fontId="136" fillId="15" borderId="10" xfId="19344" applyFont="true" applyFill="true" applyAlignment="true">
      <alignment vertical="top" wrapText="true"/>
    </xf>
    <xf numFmtId="0" fontId="136" fillId="0" borderId="10" xfId="19344" applyFont="true" applyFill="true" applyBorder="true" applyAlignment="true">
      <alignment vertical="top" wrapText="true"/>
    </xf>
    <xf numFmtId="0" fontId="0" fillId="0" borderId="10" xfId="0" applyFill="true" applyBorder="true" applyAlignment="true">
      <alignment vertical="center"/>
    </xf>
    <xf numFmtId="0" fontId="24" fillId="0" borderId="10" xfId="19344" applyFill="true" applyBorder="true" applyAlignment="true">
      <alignment vertical="center" wrapText="true"/>
    </xf>
    <xf numFmtId="0" fontId="159" fillId="32" borderId="11" xfId="19344" applyFont="true" applyFill="true" applyBorder="true" applyAlignment="true">
      <alignment vertical="center"/>
    </xf>
    <xf numFmtId="0" fontId="24" fillId="15" borderId="10" xfId="19344" applyFill="true" applyAlignment="true">
      <alignment wrapText="true"/>
    </xf>
    <xf numFmtId="0" fontId="115" fillId="3" borderId="10" xfId="19344" applyFont="true" applyFill="true" applyBorder="true" applyAlignment="true" applyProtection="true">
      <alignment horizontal="center" vertical="center"/>
      <protection locked="false"/>
    </xf>
    <xf numFmtId="164" fontId="24" fillId="3" borderId="10" xfId="19344" applyNumberFormat="true" applyFont="true" applyAlignment="true" applyProtection="true">
      <alignment horizontal="center" vertical="center"/>
      <protection locked="false"/>
    </xf>
    <xf numFmtId="0" fontId="165" fillId="27" borderId="5" xfId="19344" applyFont="true" applyFill="true" applyBorder="true" applyAlignment="true">
      <alignment vertical="center"/>
    </xf>
    <xf numFmtId="0" fontId="174" fillId="27" borderId="6" xfId="19344" applyFont="true" applyFill="true" applyBorder="true" applyAlignment="true">
      <alignment vertical="center"/>
    </xf>
    <xf numFmtId="0" fontId="174" fillId="27" borderId="4" xfId="19344" applyFont="true" applyFill="true" applyBorder="true" applyAlignment="true">
      <alignment vertical="center"/>
    </xf>
    <xf numFmtId="0" fontId="165" fillId="27" borderId="4" xfId="19344" applyFont="true" applyFill="true" applyBorder="true" applyAlignment="true"/>
    <xf numFmtId="0" fontId="165" fillId="27" borderId="6" xfId="19344" applyFont="true" applyFill="true" applyBorder="true" applyAlignment="true"/>
    <xf numFmtId="169" fontId="150" fillId="0" borderId="10" xfId="39997" applyNumberFormat="true" applyFont="true" applyFill="true" applyBorder="true" applyAlignment="true">
      <alignment horizontal="right" vertical="center"/>
    </xf>
    <xf numFmtId="169" fontId="150" fillId="0" borderId="10" xfId="40009" applyNumberFormat="true" applyFont="true" applyFill="true" applyBorder="true" applyAlignment="true">
      <alignment horizontal="right" vertical="center"/>
    </xf>
    <xf numFmtId="0" fontId="0" fillId="0" borderId="10" xfId="0" applyBorder="true"/>
    <xf numFmtId="169" fontId="150" fillId="0" borderId="10" xfId="39985" applyNumberFormat="true" applyFont="true" applyFill="true" applyBorder="true" applyAlignment="true">
      <alignment horizontal="right" vertical="center"/>
    </xf>
    <xf numFmtId="0" fontId="0" fillId="0" borderId="10" xfId="0" applyFill="true" applyBorder="true"/>
    <xf numFmtId="0" fontId="164" fillId="15" borderId="1" xfId="19344" applyFont="true" applyFill="true" applyBorder="true" applyAlignment="true"/>
    <xf numFmtId="0" fontId="136" fillId="15" borderId="2" xfId="19344" applyFont="true" applyFill="true" applyBorder="true" applyAlignment="true"/>
    <xf numFmtId="0" fontId="164" fillId="15" borderId="3" xfId="19344" applyFont="true" applyFill="true" applyBorder="true" applyAlignment="true"/>
    <xf numFmtId="0" fontId="136" fillId="15" borderId="4" xfId="19344" applyFont="true" applyFill="true" applyBorder="true" applyAlignment="true"/>
    <xf numFmtId="0" fontId="165" fillId="15" borderId="3" xfId="19344" applyFont="true" applyFill="true" applyBorder="true" applyAlignment="true"/>
    <xf numFmtId="0" fontId="165" fillId="15" borderId="4" xfId="19344" applyFont="true" applyFill="true" applyBorder="true" applyAlignment="true"/>
    <xf numFmtId="0" fontId="165" fillId="15" borderId="3" xfId="19344" applyFont="true" applyFill="true" applyBorder="true" applyAlignment="true">
      <alignment vertical="center"/>
    </xf>
    <xf numFmtId="0" fontId="165" fillId="15" borderId="4" xfId="19344" applyFont="true" applyFill="true" applyBorder="true" applyAlignment="true">
      <alignment vertical="center"/>
    </xf>
    <xf numFmtId="0" fontId="174" fillId="15" borderId="4" xfId="19344" applyFont="true" applyFill="true" applyBorder="true" applyAlignment="true">
      <alignment vertical="center"/>
    </xf>
    <xf numFmtId="0" fontId="151" fillId="26" borderId="70" xfId="40242" applyFont="true" applyFill="true" applyBorder="true" applyAlignment="true">
      <alignment horizontal="left" vertical="center"/>
    </xf>
    <xf numFmtId="0" fontId="151" fillId="26" borderId="59" xfId="40254" applyFont="true" applyFill="true" applyBorder="true" applyAlignment="true">
      <alignment horizontal="left" vertical="center"/>
    </xf>
    <xf numFmtId="0" fontId="151" fillId="26" borderId="58" xfId="40109" applyFont="true" applyFill="true" applyBorder="true" applyAlignment="true">
      <alignment horizontal="left" vertical="center" wrapText="true"/>
    </xf>
    <xf numFmtId="0" fontId="151" fillId="26" borderId="59" xfId="40121" applyFont="true" applyFill="true" applyBorder="true" applyAlignment="true">
      <alignment horizontal="left" vertical="center" wrapText="true"/>
    </xf>
    <xf numFmtId="0" fontId="24" fillId="3" borderId="10" xfId="19344" applyAlignment="true"/>
    <xf numFmtId="0" fontId="177" fillId="27" borderId="4" xfId="19344" applyFont="true" applyFill="true" applyBorder="true" applyAlignment="true"/>
    <xf numFmtId="0" fontId="177" fillId="3" borderId="4" xfId="19344" applyFont="true" applyBorder="true" applyAlignment="true"/>
    <xf numFmtId="0" fontId="177" fillId="27" borderId="6" xfId="19344" applyFont="true" applyFill="true" applyBorder="true" applyAlignment="true"/>
    <xf numFmtId="0" fontId="24" fillId="3" borderId="10" xfId="19344" applyAlignment="true">
      <alignment vertical="center" wrapText="true"/>
    </xf>
    <xf numFmtId="170" fontId="156" fillId="2" borderId="74" xfId="19344" applyNumberFormat="true" applyFont="true" applyFill="true" applyBorder="true" applyAlignment="true">
      <alignment vertical="center"/>
    </xf>
    <xf numFmtId="170" fontId="156" fillId="2" borderId="75" xfId="19344" applyNumberFormat="true" applyFont="true" applyFill="true" applyBorder="true" applyAlignment="true">
      <alignment vertical="center"/>
    </xf>
    <xf numFmtId="0" fontId="151" fillId="26" borderId="102" xfId="40115" applyFont="true" applyFill="true" applyBorder="true" applyAlignment="true">
      <alignment horizontal="left" vertical="center" wrapText="true"/>
    </xf>
    <xf numFmtId="0" fontId="151" fillId="3" borderId="10" xfId="39972" applyFont="true" applyBorder="true" applyAlignment="true">
      <alignment horizontal="left" vertical="center"/>
    </xf>
    <xf numFmtId="0" fontId="151" fillId="3" borderId="10" xfId="40032" applyFont="true" applyBorder="true" applyAlignment="true">
      <alignment horizontal="left" vertical="center"/>
    </xf>
    <xf numFmtId="0" fontId="151" fillId="3" borderId="10" xfId="40092" applyFont="true" applyBorder="true" applyAlignment="true">
      <alignment horizontal="left" vertical="center"/>
    </xf>
    <xf numFmtId="0" fontId="151" fillId="3" borderId="10" xfId="40152" applyFont="true" applyBorder="true" applyAlignment="true">
      <alignment horizontal="left" vertical="center"/>
    </xf>
    <xf numFmtId="0" fontId="151" fillId="3" borderId="10" xfId="40212" applyFont="true" applyBorder="true" applyAlignment="true">
      <alignment horizontal="left" vertical="center"/>
    </xf>
    <xf numFmtId="0" fontId="151" fillId="3" borderId="10" xfId="40272" applyFont="true" applyBorder="true" applyAlignment="true">
      <alignment horizontal="left" vertical="center"/>
    </xf>
    <xf numFmtId="170" fontId="156" fillId="2" borderId="106" xfId="19344" applyNumberFormat="true" applyFont="true" applyFill="true" applyBorder="true" applyAlignment="true">
      <alignment vertical="center"/>
    </xf>
    <xf numFmtId="0" fontId="151" fillId="26" borderId="107" xfId="40115" applyFont="true" applyFill="true" applyBorder="true" applyAlignment="true">
      <alignment horizontal="left" vertical="center" wrapText="true"/>
    </xf>
    <xf numFmtId="0" fontId="151" fillId="26" borderId="107" xfId="40235" applyFont="true" applyFill="true" applyBorder="true" applyAlignment="true">
      <alignment horizontal="left" vertical="center" wrapText="true"/>
    </xf>
    <xf numFmtId="0" fontId="151" fillId="26" borderId="107" xfId="40295" applyFont="true" applyFill="true" applyBorder="true" applyAlignment="true">
      <alignment horizontal="left" vertical="center" wrapText="true"/>
    </xf>
    <xf numFmtId="0" fontId="151" fillId="26" borderId="108" xfId="39984" applyFont="true" applyFill="true" applyBorder="true" applyAlignment="true">
      <alignment horizontal="left" vertical="center"/>
    </xf>
    <xf numFmtId="0" fontId="151" fillId="26" borderId="109" xfId="39996" applyFont="true" applyFill="true" applyBorder="true" applyAlignment="true">
      <alignment horizontal="left" vertical="center"/>
    </xf>
    <xf numFmtId="0" fontId="151" fillId="26" borderId="110" xfId="40008" applyFont="true" applyFill="true" applyBorder="true" applyAlignment="true">
      <alignment horizontal="left" vertical="center"/>
    </xf>
    <xf numFmtId="0" fontId="151" fillId="26" borderId="108" xfId="40044" applyFont="true" applyFill="true" applyBorder="true" applyAlignment="true">
      <alignment horizontal="left" vertical="center"/>
    </xf>
    <xf numFmtId="0" fontId="151" fillId="26" borderId="109" xfId="40056" applyFont="true" applyFill="true" applyBorder="true" applyAlignment="true">
      <alignment horizontal="left" vertical="center"/>
    </xf>
    <xf numFmtId="0" fontId="151" fillId="26" borderId="109" xfId="40062" applyFont="true" applyFill="true" applyBorder="true" applyAlignment="true">
      <alignment horizontal="left" vertical="center"/>
    </xf>
    <xf numFmtId="0" fontId="151" fillId="26" borderId="110" xfId="40074" applyFont="true" applyFill="true" applyBorder="true" applyAlignment="true">
      <alignment horizontal="left" vertical="center"/>
    </xf>
    <xf numFmtId="0" fontId="151" fillId="26" borderId="108" xfId="40104" applyFont="true" applyFill="true" applyBorder="true" applyAlignment="true">
      <alignment horizontal="left" vertical="center"/>
    </xf>
    <xf numFmtId="0" fontId="151" fillId="26" borderId="109" xfId="40116" applyFont="true" applyFill="true" applyBorder="true" applyAlignment="true">
      <alignment horizontal="left" vertical="center"/>
    </xf>
    <xf numFmtId="0" fontId="151" fillId="26" borderId="110" xfId="40116" applyFont="true" applyFill="true" applyBorder="true" applyAlignment="true">
      <alignment horizontal="left" vertical="center"/>
    </xf>
    <xf numFmtId="0" fontId="151" fillId="26" borderId="108" xfId="40164" applyFont="true" applyFill="true" applyBorder="true" applyAlignment="true">
      <alignment horizontal="left" vertical="center"/>
    </xf>
    <xf numFmtId="0" fontId="151" fillId="26" borderId="109" xfId="40176" applyFont="true" applyFill="true" applyBorder="true" applyAlignment="true">
      <alignment horizontal="left" vertical="center"/>
    </xf>
    <xf numFmtId="0" fontId="151" fillId="26" borderId="110" xfId="40188" applyFont="true" applyFill="true" applyBorder="true" applyAlignment="true">
      <alignment horizontal="left" vertical="center"/>
    </xf>
    <xf numFmtId="0" fontId="151" fillId="26" borderId="108" xfId="40224" applyFont="true" applyFill="true" applyBorder="true" applyAlignment="true">
      <alignment horizontal="left" vertical="center"/>
    </xf>
    <xf numFmtId="0" fontId="151" fillId="26" borderId="109" xfId="40236" applyFont="true" applyFill="true" applyBorder="true" applyAlignment="true">
      <alignment horizontal="left" vertical="center"/>
    </xf>
    <xf numFmtId="0" fontId="151" fillId="26" borderId="109" xfId="40248" applyFont="true" applyFill="true" applyBorder="true" applyAlignment="true">
      <alignment horizontal="left" vertical="center"/>
    </xf>
    <xf numFmtId="0" fontId="151" fillId="26" borderId="110" xfId="40236" applyFont="true" applyFill="true" applyBorder="true" applyAlignment="true">
      <alignment horizontal="left" vertical="center"/>
    </xf>
    <xf numFmtId="0" fontId="151" fillId="26" borderId="108" xfId="40284" applyFont="true" applyFill="true" applyBorder="true" applyAlignment="true">
      <alignment horizontal="left" vertical="center"/>
    </xf>
    <xf numFmtId="0" fontId="151" fillId="26" borderId="109" xfId="40296" applyFont="true" applyFill="true" applyBorder="true" applyAlignment="true">
      <alignment horizontal="left" vertical="center"/>
    </xf>
    <xf numFmtId="0" fontId="151" fillId="26" borderId="110" xfId="40296" applyFont="true" applyFill="true" applyBorder="true" applyAlignment="true">
      <alignment horizontal="left" vertical="center"/>
    </xf>
    <xf numFmtId="0" fontId="151" fillId="3" borderId="52" xfId="39974" applyFont="true" applyBorder="true" applyAlignment="true">
      <alignment horizontal="center" vertical="center" wrapText="true"/>
    </xf>
    <xf numFmtId="0" fontId="151" fillId="3" borderId="112" xfId="39974" applyFont="true" applyBorder="true" applyAlignment="true">
      <alignment horizontal="center" vertical="center" wrapText="true"/>
    </xf>
    <xf numFmtId="0" fontId="151" fillId="3" borderId="53" xfId="39975" applyFont="true" applyBorder="true" applyAlignment="true">
      <alignment horizontal="center" vertical="center" wrapText="true"/>
    </xf>
    <xf numFmtId="0" fontId="151" fillId="3" borderId="111" xfId="39974" applyFont="true" applyBorder="true" applyAlignment="true">
      <alignment horizontal="center" vertical="center" wrapText="true"/>
    </xf>
    <xf numFmtId="0" fontId="151" fillId="3" borderId="52" xfId="40034" applyFont="true" applyBorder="true" applyAlignment="true">
      <alignment horizontal="center" vertical="center" wrapText="true"/>
    </xf>
    <xf numFmtId="0" fontId="151" fillId="3" borderId="97" xfId="40035" applyFont="true" applyBorder="true" applyAlignment="true">
      <alignment horizontal="center" vertical="center" wrapText="true"/>
    </xf>
    <xf numFmtId="0" fontId="151" fillId="3" borderId="112" xfId="40034" applyFont="true" applyBorder="true" applyAlignment="true">
      <alignment horizontal="center" vertical="center" wrapText="true"/>
    </xf>
    <xf numFmtId="0" fontId="151" fillId="3" borderId="53" xfId="40035" applyFont="true" applyBorder="true" applyAlignment="true">
      <alignment horizontal="center" vertical="center" wrapText="true"/>
    </xf>
    <xf numFmtId="0" fontId="151" fillId="3" borderId="111" xfId="40034" applyFont="true" applyBorder="true" applyAlignment="true">
      <alignment horizontal="center" vertical="center" wrapText="true"/>
    </xf>
    <xf numFmtId="0" fontId="151" fillId="3" borderId="52" xfId="40094" applyFont="true" applyBorder="true" applyAlignment="true">
      <alignment horizontal="center" vertical="center" wrapText="true"/>
    </xf>
    <xf numFmtId="0" fontId="151" fillId="3" borderId="97" xfId="40095" applyFont="true" applyBorder="true" applyAlignment="true">
      <alignment horizontal="center" vertical="center" wrapText="true"/>
    </xf>
    <xf numFmtId="0" fontId="151" fillId="3" borderId="112" xfId="40094" applyFont="true" applyBorder="true" applyAlignment="true">
      <alignment horizontal="center" vertical="center" wrapText="true"/>
    </xf>
    <xf numFmtId="0" fontId="151" fillId="3" borderId="53" xfId="40095" applyFont="true" applyBorder="true" applyAlignment="true">
      <alignment horizontal="center" vertical="center" wrapText="true"/>
    </xf>
    <xf numFmtId="0" fontId="151" fillId="3" borderId="111" xfId="40094" applyFont="true" applyBorder="true" applyAlignment="true">
      <alignment horizontal="center" vertical="center" wrapText="true"/>
    </xf>
    <xf numFmtId="0" fontId="151" fillId="3" borderId="52" xfId="40154" applyFont="true" applyBorder="true" applyAlignment="true">
      <alignment horizontal="center" vertical="center" wrapText="true"/>
    </xf>
    <xf numFmtId="0" fontId="151" fillId="3" borderId="112" xfId="40154" applyFont="true" applyBorder="true" applyAlignment="true">
      <alignment horizontal="center" vertical="center" wrapText="true"/>
    </xf>
    <xf numFmtId="0" fontId="151" fillId="3" borderId="53" xfId="40155" applyFont="true" applyBorder="true" applyAlignment="true">
      <alignment horizontal="center" vertical="center" wrapText="true"/>
    </xf>
    <xf numFmtId="0" fontId="151" fillId="3" borderId="111" xfId="40154" applyFont="true" applyBorder="true" applyAlignment="true">
      <alignment horizontal="center" vertical="center" wrapText="true"/>
    </xf>
    <xf numFmtId="0" fontId="151" fillId="3" borderId="53" xfId="40156" applyFont="true" applyBorder="true" applyAlignment="true">
      <alignment horizontal="center" vertical="center" wrapText="true"/>
    </xf>
    <xf numFmtId="0" fontId="151" fillId="3" borderId="52" xfId="40214" applyFont="true" applyBorder="true" applyAlignment="true">
      <alignment horizontal="center" vertical="center" wrapText="true"/>
    </xf>
    <xf numFmtId="0" fontId="151" fillId="3" borderId="112" xfId="40214" applyFont="true" applyBorder="true" applyAlignment="true">
      <alignment horizontal="center" vertical="center" wrapText="true"/>
    </xf>
    <xf numFmtId="0" fontId="151" fillId="3" borderId="53" xfId="40215" applyFont="true" applyBorder="true" applyAlignment="true">
      <alignment horizontal="center" vertical="center" wrapText="true"/>
    </xf>
    <xf numFmtId="0" fontId="151" fillId="3" borderId="111" xfId="40214" applyFont="true" applyBorder="true" applyAlignment="true">
      <alignment horizontal="center" vertical="center" wrapText="true"/>
    </xf>
    <xf numFmtId="0" fontId="151" fillId="3" borderId="53" xfId="40216" applyFont="true" applyBorder="true" applyAlignment="true">
      <alignment horizontal="center" vertical="center" wrapText="true"/>
    </xf>
    <xf numFmtId="0" fontId="151" fillId="3" borderId="52" xfId="40274" applyFont="true" applyBorder="true" applyAlignment="true">
      <alignment horizontal="center" vertical="center" wrapText="true"/>
    </xf>
    <xf numFmtId="0" fontId="151" fillId="3" borderId="112" xfId="40274" applyFont="true" applyBorder="true" applyAlignment="true">
      <alignment horizontal="center" vertical="center" wrapText="true"/>
    </xf>
    <xf numFmtId="0" fontId="151" fillId="3" borderId="53" xfId="40275" applyFont="true" applyBorder="true" applyAlignment="true">
      <alignment horizontal="center" vertical="center" wrapText="true"/>
    </xf>
    <xf numFmtId="0" fontId="151" fillId="3" borderId="111" xfId="40274" applyFont="true" applyBorder="true" applyAlignment="true">
      <alignment horizontal="center" vertical="center" wrapText="true"/>
    </xf>
    <xf numFmtId="0" fontId="151" fillId="3" borderId="53" xfId="40276" applyFont="true" applyBorder="true" applyAlignment="true">
      <alignment horizontal="center" vertical="center" wrapText="true"/>
    </xf>
    <xf numFmtId="170" fontId="155" fillId="27" borderId="118" xfId="19344" applyNumberFormat="true" applyFont="true" applyFill="true" applyBorder="true" applyAlignment="true">
      <alignment horizontal="center" vertical="center"/>
    </xf>
    <xf numFmtId="170" fontId="155" fillId="27" borderId="119" xfId="19344" applyNumberFormat="true" applyFont="true" applyFill="true" applyBorder="true" applyAlignment="true">
      <alignment horizontal="center" vertical="center"/>
    </xf>
    <xf numFmtId="170" fontId="155" fillId="27" borderId="120" xfId="19344" applyNumberFormat="true" applyFont="true" applyFill="true" applyBorder="true" applyAlignment="true">
      <alignment horizontal="center" vertical="center"/>
    </xf>
    <xf numFmtId="170" fontId="155" fillId="27" borderId="121" xfId="19344" applyNumberFormat="true" applyFont="true" applyFill="true" applyBorder="true" applyAlignment="true">
      <alignment horizontal="center" vertical="center"/>
    </xf>
    <xf numFmtId="170" fontId="155" fillId="27" borderId="122" xfId="19344" applyNumberFormat="true" applyFont="true" applyFill="true" applyBorder="true" applyAlignment="true">
      <alignment horizontal="center" vertical="center"/>
    </xf>
    <xf numFmtId="170" fontId="155" fillId="27" borderId="80" xfId="19344" applyNumberFormat="true" applyFont="true" applyFill="true" applyBorder="true" applyAlignment="true">
      <alignment horizontal="center" vertical="center"/>
    </xf>
    <xf numFmtId="170" fontId="155" fillId="27" borderId="51" xfId="19344" applyNumberFormat="true" applyFont="true" applyFill="true" applyBorder="true" applyAlignment="true">
      <alignment horizontal="center" vertical="center"/>
    </xf>
    <xf numFmtId="170" fontId="155" fillId="27" borderId="95" xfId="19344" applyNumberFormat="true" applyFont="true" applyFill="true" applyBorder="true" applyAlignment="true">
      <alignment horizontal="center" vertical="center"/>
    </xf>
    <xf numFmtId="170" fontId="155" fillId="27" borderId="88" xfId="19344" applyNumberFormat="true" applyFont="true" applyFill="true" applyBorder="true" applyAlignment="true">
      <alignment horizontal="center" vertical="center"/>
    </xf>
    <xf numFmtId="170" fontId="155" fillId="27" borderId="68" xfId="19344" applyNumberFormat="true" applyFont="true" applyFill="true" applyBorder="true" applyAlignment="true">
      <alignment horizontal="center" vertical="center"/>
    </xf>
    <xf numFmtId="170" fontId="155" fillId="27" borderId="81" xfId="19344" applyNumberFormat="true" applyFont="true" applyFill="true" applyBorder="true" applyAlignment="true">
      <alignment horizontal="center" vertical="center"/>
    </xf>
    <xf numFmtId="170" fontId="155" fillId="27" borderId="50" xfId="19344" applyNumberFormat="true" applyFont="true" applyFill="true" applyBorder="true" applyAlignment="true">
      <alignment horizontal="center" vertical="center"/>
    </xf>
    <xf numFmtId="170" fontId="155" fillId="27" borderId="96" xfId="19344" applyNumberFormat="true" applyFont="true" applyFill="true" applyBorder="true" applyAlignment="true">
      <alignment horizontal="center" vertical="center"/>
    </xf>
    <xf numFmtId="170" fontId="155" fillId="27" borderId="89" xfId="19344" applyNumberFormat="true" applyFont="true" applyFill="true" applyBorder="true" applyAlignment="true">
      <alignment horizontal="center" vertical="center"/>
    </xf>
    <xf numFmtId="170" fontId="155" fillId="27" borderId="69" xfId="19344" applyNumberFormat="true" applyFont="true" applyFill="true" applyBorder="true" applyAlignment="true">
      <alignment horizontal="center" vertical="center"/>
    </xf>
    <xf numFmtId="169" fontId="150" fillId="28" borderId="113" xfId="40105" applyNumberFormat="true" applyFont="true" applyFill="true" applyBorder="true" applyAlignment="true">
      <alignment horizontal="center" vertical="center"/>
    </xf>
    <xf numFmtId="169" fontId="150" fillId="28" borderId="114" xfId="40106" applyNumberFormat="true" applyFont="true" applyFill="true" applyBorder="true" applyAlignment="true">
      <alignment horizontal="center" vertical="center"/>
    </xf>
    <xf numFmtId="169" fontId="150" fillId="28" borderId="115" xfId="40107" applyNumberFormat="true" applyFont="true" applyFill="true" applyBorder="true" applyAlignment="true">
      <alignment horizontal="center" vertical="center"/>
    </xf>
    <xf numFmtId="169" fontId="150" fillId="28" borderId="116" xfId="40106" applyNumberFormat="true" applyFont="true" applyFill="true" applyBorder="true" applyAlignment="true">
      <alignment horizontal="center" vertical="center"/>
    </xf>
    <xf numFmtId="169" fontId="150" fillId="28" borderId="117" xfId="40107" applyNumberFormat="true" applyFont="true" applyFill="true" applyBorder="true" applyAlignment="true">
      <alignment horizontal="center" vertical="center"/>
    </xf>
    <xf numFmtId="169" fontId="150" fillId="28" borderId="113" xfId="40106" applyNumberFormat="true" applyFont="true" applyFill="true" applyBorder="true" applyAlignment="true">
      <alignment horizontal="center" vertical="center"/>
    </xf>
    <xf numFmtId="169" fontId="150" fillId="28" borderId="117" xfId="40108" applyNumberFormat="true" applyFont="true" applyFill="true" applyBorder="true" applyAlignment="true">
      <alignment horizontal="center" vertical="center"/>
    </xf>
    <xf numFmtId="169" fontId="150" fillId="28" borderId="78" xfId="40117" applyNumberFormat="true" applyFont="true" applyFill="true" applyBorder="true" applyAlignment="true">
      <alignment horizontal="center" vertical="center"/>
    </xf>
    <xf numFmtId="169" fontId="150" fillId="28" borderId="56" xfId="40118" applyNumberFormat="true" applyFont="true" applyFill="true" applyBorder="true" applyAlignment="true">
      <alignment horizontal="center" vertical="center"/>
    </xf>
    <xf numFmtId="169" fontId="150" fillId="28" borderId="93" xfId="40119" applyNumberFormat="true" applyFont="true" applyFill="true" applyBorder="true" applyAlignment="true">
      <alignment horizontal="center" vertical="center"/>
    </xf>
    <xf numFmtId="169" fontId="150" fillId="28" borderId="63" xfId="40118" applyNumberFormat="true" applyFont="true" applyFill="true" applyBorder="true" applyAlignment="true">
      <alignment horizontal="center" vertical="center"/>
    </xf>
    <xf numFmtId="169" fontId="150" fillId="28" borderId="64" xfId="40119" applyNumberFormat="true" applyFont="true" applyFill="true" applyBorder="true" applyAlignment="true">
      <alignment horizontal="center" vertical="center"/>
    </xf>
    <xf numFmtId="169" fontId="150" fillId="28" borderId="78" xfId="40118" applyNumberFormat="true" applyFont="true" applyFill="true" applyBorder="true" applyAlignment="true">
      <alignment horizontal="center" vertical="center"/>
    </xf>
    <xf numFmtId="169" fontId="150" fillId="28" borderId="64" xfId="40120" applyNumberFormat="true" applyFont="true" applyFill="true" applyBorder="true" applyAlignment="true">
      <alignment horizontal="center" vertical="center"/>
    </xf>
    <xf numFmtId="169" fontId="150" fillId="28" borderId="85" xfId="40117" applyNumberFormat="true" applyFont="true" applyFill="true" applyBorder="true" applyAlignment="true">
      <alignment horizontal="center" vertical="center"/>
    </xf>
    <xf numFmtId="169" fontId="150" fillId="28" borderId="86" xfId="40118" applyNumberFormat="true" applyFont="true" applyFill="true" applyBorder="true" applyAlignment="true">
      <alignment horizontal="center" vertical="center"/>
    </xf>
    <xf numFmtId="169" fontId="150" fillId="28" borderId="98" xfId="40119" applyNumberFormat="true" applyFont="true" applyFill="true" applyBorder="true" applyAlignment="true">
      <alignment horizontal="center" vertical="center"/>
    </xf>
    <xf numFmtId="169" fontId="150" fillId="28" borderId="101" xfId="40118" applyNumberFormat="true" applyFont="true" applyFill="true" applyBorder="true" applyAlignment="true">
      <alignment horizontal="center" vertical="center"/>
    </xf>
    <xf numFmtId="169" fontId="150" fillId="28" borderId="87" xfId="40119" applyNumberFormat="true" applyFont="true" applyFill="true" applyBorder="true" applyAlignment="true">
      <alignment horizontal="center" vertical="center"/>
    </xf>
    <xf numFmtId="169" fontId="150" fillId="28" borderId="85" xfId="40118" applyNumberFormat="true" applyFont="true" applyFill="true" applyBorder="true" applyAlignment="true">
      <alignment horizontal="center" vertical="center"/>
    </xf>
    <xf numFmtId="169" fontId="150" fillId="28" borderId="87" xfId="40120" applyNumberFormat="true" applyFont="true" applyFill="true" applyBorder="true" applyAlignment="true">
      <alignment horizontal="center" vertical="center"/>
    </xf>
    <xf numFmtId="169" fontId="150" fillId="28" borderId="78" xfId="40237" applyNumberFormat="true" applyFont="true" applyFill="true" applyBorder="true" applyAlignment="true">
      <alignment horizontal="center" vertical="center"/>
    </xf>
    <xf numFmtId="169" fontId="150" fillId="28" borderId="56" xfId="40238" applyNumberFormat="true" applyFont="true" applyFill="true" applyBorder="true" applyAlignment="true">
      <alignment horizontal="center" vertical="center"/>
    </xf>
    <xf numFmtId="169" fontId="150" fillId="28" borderId="93" xfId="40239" applyNumberFormat="true" applyFont="true" applyFill="true" applyBorder="true" applyAlignment="true">
      <alignment horizontal="center" vertical="center"/>
    </xf>
    <xf numFmtId="169" fontId="150" fillId="28" borderId="63" xfId="40238" applyNumberFormat="true" applyFont="true" applyFill="true" applyBorder="true" applyAlignment="true">
      <alignment horizontal="center" vertical="center"/>
    </xf>
    <xf numFmtId="169" fontId="150" fillId="28" borderId="64" xfId="40239" applyNumberFormat="true" applyFont="true" applyFill="true" applyBorder="true" applyAlignment="true">
      <alignment horizontal="center" vertical="center"/>
    </xf>
    <xf numFmtId="169" fontId="150" fillId="28" borderId="78" xfId="40238" applyNumberFormat="true" applyFont="true" applyFill="true" applyBorder="true" applyAlignment="true">
      <alignment horizontal="center" vertical="center"/>
    </xf>
    <xf numFmtId="169" fontId="150" fillId="28" borderId="64" xfId="40240" applyNumberFormat="true" applyFont="true" applyFill="true" applyBorder="true" applyAlignment="true">
      <alignment horizontal="center" vertical="center"/>
    </xf>
    <xf numFmtId="169" fontId="150" fillId="28" borderId="85" xfId="40237" applyNumberFormat="true" applyFont="true" applyFill="true" applyBorder="true" applyAlignment="true">
      <alignment horizontal="center" vertical="center"/>
    </xf>
    <xf numFmtId="169" fontId="150" fillId="28" borderId="86" xfId="40238" applyNumberFormat="true" applyFont="true" applyFill="true" applyBorder="true" applyAlignment="true">
      <alignment horizontal="center" vertical="center"/>
    </xf>
    <xf numFmtId="169" fontId="150" fillId="28" borderId="98" xfId="40239" applyNumberFormat="true" applyFont="true" applyFill="true" applyBorder="true" applyAlignment="true">
      <alignment horizontal="center" vertical="center"/>
    </xf>
    <xf numFmtId="169" fontId="150" fillId="28" borderId="101" xfId="40238" applyNumberFormat="true" applyFont="true" applyFill="true" applyBorder="true" applyAlignment="true">
      <alignment horizontal="center" vertical="center"/>
    </xf>
    <xf numFmtId="169" fontId="150" fillId="28" borderId="87" xfId="40239" applyNumberFormat="true" applyFont="true" applyFill="true" applyBorder="true" applyAlignment="true">
      <alignment horizontal="center" vertical="center"/>
    </xf>
    <xf numFmtId="169" fontId="150" fillId="28" borderId="85" xfId="40238" applyNumberFormat="true" applyFont="true" applyFill="true" applyBorder="true" applyAlignment="true">
      <alignment horizontal="center" vertical="center"/>
    </xf>
    <xf numFmtId="169" fontId="150" fillId="28" borderId="87" xfId="40240" applyNumberFormat="true" applyFont="true" applyFill="true" applyBorder="true" applyAlignment="true">
      <alignment horizontal="center" vertical="center"/>
    </xf>
    <xf numFmtId="169" fontId="150" fillId="28" borderId="78" xfId="40297" applyNumberFormat="true" applyFont="true" applyFill="true" applyBorder="true" applyAlignment="true">
      <alignment horizontal="center" vertical="center"/>
    </xf>
    <xf numFmtId="169" fontId="150" fillId="28" borderId="56" xfId="40298" applyNumberFormat="true" applyFont="true" applyFill="true" applyBorder="true" applyAlignment="true">
      <alignment horizontal="center" vertical="center"/>
    </xf>
    <xf numFmtId="169" fontId="150" fillId="28" borderId="93" xfId="40299" applyNumberFormat="true" applyFont="true" applyFill="true" applyBorder="true" applyAlignment="true">
      <alignment horizontal="center" vertical="center"/>
    </xf>
    <xf numFmtId="169" fontId="150" fillId="28" borderId="63" xfId="40298" applyNumberFormat="true" applyFont="true" applyFill="true" applyBorder="true" applyAlignment="true">
      <alignment horizontal="center" vertical="center"/>
    </xf>
    <xf numFmtId="169" fontId="150" fillId="28" borderId="64" xfId="40299" applyNumberFormat="true" applyFont="true" applyFill="true" applyBorder="true" applyAlignment="true">
      <alignment horizontal="center" vertical="center"/>
    </xf>
    <xf numFmtId="169" fontId="150" fillId="28" borderId="78" xfId="40298" applyNumberFormat="true" applyFont="true" applyFill="true" applyBorder="true" applyAlignment="true">
      <alignment horizontal="center" vertical="center"/>
    </xf>
    <xf numFmtId="169" fontId="150" fillId="28" borderId="64" xfId="40300" applyNumberFormat="true" applyFont="true" applyFill="true" applyBorder="true" applyAlignment="true">
      <alignment horizontal="center" vertical="center"/>
    </xf>
    <xf numFmtId="169" fontId="150" fillId="28" borderId="85" xfId="40297" applyNumberFormat="true" applyFont="true" applyFill="true" applyBorder="true" applyAlignment="true">
      <alignment horizontal="center" vertical="center"/>
    </xf>
    <xf numFmtId="169" fontId="150" fillId="28" borderId="86" xfId="40298" applyNumberFormat="true" applyFont="true" applyFill="true" applyBorder="true" applyAlignment="true">
      <alignment horizontal="center" vertical="center"/>
    </xf>
    <xf numFmtId="169" fontId="150" fillId="28" borderId="98" xfId="40299" applyNumberFormat="true" applyFont="true" applyFill="true" applyBorder="true" applyAlignment="true">
      <alignment horizontal="center" vertical="center"/>
    </xf>
    <xf numFmtId="169" fontId="150" fillId="28" borderId="101" xfId="40298" applyNumberFormat="true" applyFont="true" applyFill="true" applyBorder="true" applyAlignment="true">
      <alignment horizontal="center" vertical="center"/>
    </xf>
    <xf numFmtId="169" fontId="150" fillId="28" borderId="87" xfId="40299" applyNumberFormat="true" applyFont="true" applyFill="true" applyBorder="true" applyAlignment="true">
      <alignment horizontal="center" vertical="center"/>
    </xf>
    <xf numFmtId="169" fontId="150" fillId="28" borderId="85" xfId="40298" applyNumberFormat="true" applyFont="true" applyFill="true" applyBorder="true" applyAlignment="true">
      <alignment horizontal="center" vertical="center"/>
    </xf>
    <xf numFmtId="169" fontId="150" fillId="28" borderId="87" xfId="40300" applyNumberFormat="true" applyFont="true" applyFill="true" applyBorder="true" applyAlignment="true">
      <alignment horizontal="center" vertical="center"/>
    </xf>
    <xf numFmtId="0" fontId="165" fillId="27" borderId="3" xfId="19344" applyFont="true" applyFill="true" applyBorder="true" applyAlignment="true">
      <alignment horizontal="left"/>
    </xf>
    <xf numFmtId="0" fontId="165" fillId="27" borderId="5" xfId="19344" applyFont="true" applyFill="true" applyBorder="true" applyAlignment="true"/>
    <xf numFmtId="0" fontId="151" fillId="3" borderId="111" xfId="39973" applyFont="true" applyBorder="true" applyAlignment="true">
      <alignment horizontal="center" vertical="center"/>
    </xf>
    <xf numFmtId="0" fontId="151" fillId="3" borderId="52" xfId="39974" applyFont="true" applyBorder="true" applyAlignment="true">
      <alignment horizontal="center" vertical="center"/>
    </xf>
    <xf numFmtId="0" fontId="151" fillId="3" borderId="97" xfId="39975" applyFont="true" applyBorder="true" applyAlignment="true">
      <alignment horizontal="center" vertical="center"/>
    </xf>
    <xf numFmtId="0" fontId="151" fillId="3" borderId="111" xfId="40033" applyFont="true" applyBorder="true" applyAlignment="true">
      <alignment horizontal="center" vertical="center"/>
    </xf>
    <xf numFmtId="0" fontId="151" fillId="3" borderId="52" xfId="40034" applyFont="true" applyBorder="true" applyAlignment="true">
      <alignment horizontal="center" vertical="center"/>
    </xf>
    <xf numFmtId="0" fontId="151" fillId="3" borderId="97" xfId="40035" applyFont="true" applyBorder="true" applyAlignment="true">
      <alignment horizontal="center" vertical="center"/>
    </xf>
    <xf numFmtId="0" fontId="151" fillId="3" borderId="111" xfId="40093" applyFont="true" applyBorder="true" applyAlignment="true">
      <alignment horizontal="center" vertical="center"/>
    </xf>
    <xf numFmtId="0" fontId="151" fillId="3" borderId="52" xfId="40094" applyFont="true" applyBorder="true" applyAlignment="true">
      <alignment horizontal="center" vertical="center"/>
    </xf>
    <xf numFmtId="0" fontId="151" fillId="3" borderId="97" xfId="40095" applyFont="true" applyBorder="true" applyAlignment="true">
      <alignment horizontal="center" vertical="center"/>
    </xf>
    <xf numFmtId="170" fontId="155" fillId="27" borderId="10" xfId="19344" applyNumberFormat="true" applyFont="true" applyFill="true" applyAlignment="true">
      <alignment horizontal="right" vertical="top"/>
    </xf>
    <xf numFmtId="0" fontId="151" fillId="3" borderId="111" xfId="40153" applyFont="true" applyBorder="true" applyAlignment="true">
      <alignment horizontal="center" vertical="center"/>
    </xf>
    <xf numFmtId="0" fontId="151" fillId="3" borderId="52" xfId="40154" applyFont="true" applyBorder="true" applyAlignment="true">
      <alignment horizontal="center" vertical="center"/>
    </xf>
    <xf numFmtId="0" fontId="151" fillId="3" borderId="97" xfId="40155" applyFont="true" applyBorder="true" applyAlignment="true">
      <alignment horizontal="center" vertical="center"/>
    </xf>
    <xf numFmtId="0" fontId="151" fillId="3" borderId="111" xfId="40213" applyFont="true" applyBorder="true" applyAlignment="true">
      <alignment horizontal="center" vertical="center"/>
    </xf>
    <xf numFmtId="0" fontId="151" fillId="3" borderId="52" xfId="40214" applyFont="true" applyBorder="true" applyAlignment="true">
      <alignment horizontal="center" vertical="center"/>
    </xf>
    <xf numFmtId="0" fontId="151" fillId="3" borderId="97" xfId="40215" applyFont="true" applyBorder="true" applyAlignment="true">
      <alignment horizontal="center" vertical="center"/>
    </xf>
    <xf numFmtId="0" fontId="177" fillId="27" borderId="3" xfId="19344" applyFont="true" applyFill="true" applyBorder="true" applyAlignment="true"/>
    <xf numFmtId="0" fontId="177" fillId="27" borderId="5" xfId="19344" applyFont="true" applyFill="true" applyBorder="true" applyAlignment="true"/>
    <xf numFmtId="0" fontId="151" fillId="3" borderId="111" xfId="40273" applyFont="true" applyBorder="true" applyAlignment="true">
      <alignment horizontal="center" vertical="center"/>
    </xf>
    <xf numFmtId="0" fontId="151" fillId="3" borderId="52" xfId="40274" applyFont="true" applyBorder="true" applyAlignment="true">
      <alignment horizontal="center" vertical="center"/>
    </xf>
    <xf numFmtId="0" fontId="151" fillId="3" borderId="97" xfId="40275" applyFont="true" applyBorder="true" applyAlignment="true">
      <alignment horizontal="center" vertical="center"/>
    </xf>
    <xf numFmtId="0" fontId="151" fillId="3" borderId="54" xfId="40334" applyFont="true" applyBorder="true" applyAlignment="true">
      <alignment horizontal="center" vertical="center"/>
    </xf>
    <xf numFmtId="0" fontId="151" fillId="3" borderId="54" xfId="40402" applyFont="true" applyBorder="true" applyAlignment="true">
      <alignment horizontal="center" vertical="center"/>
    </xf>
    <xf numFmtId="0" fontId="136" fillId="15" borderId="10" xfId="19344" applyFont="true" applyFill="true" applyAlignment="true">
      <alignment vertical="top"/>
    </xf>
    <xf numFmtId="0" fontId="136" fillId="0" borderId="10" xfId="19344" applyFont="true" applyFill="true" applyBorder="true" applyAlignment="true">
      <alignment vertical="top"/>
    </xf>
    <xf numFmtId="0" fontId="24" fillId="0" borderId="10" xfId="19344" applyFill="true" applyBorder="true" applyAlignment="true">
      <alignment vertical="top"/>
    </xf>
    <xf numFmtId="0" fontId="0" fillId="0" borderId="0" xfId="0" applyAlignment="true"/>
    <xf numFmtId="0" fontId="116" fillId="3" borderId="10" xfId="19344" applyFont="true" applyAlignment="true"/>
    <xf numFmtId="3" fontId="24" fillId="3" borderId="10" xfId="19344" applyNumberFormat="true" applyAlignment="true"/>
    <xf numFmtId="0" fontId="151" fillId="26" borderId="58" xfId="40532" applyFont="true" applyFill="true" applyBorder="true" applyAlignment="true">
      <alignment horizontal="left" vertical="center"/>
    </xf>
    <xf numFmtId="0" fontId="151" fillId="26" borderId="59" xfId="40538" applyFont="true" applyFill="true" applyBorder="true" applyAlignment="true">
      <alignment horizontal="left" vertical="center"/>
    </xf>
    <xf numFmtId="0" fontId="151" fillId="26" borderId="60" xfId="40544" applyFont="true" applyFill="true" applyBorder="true" applyAlignment="true">
      <alignment horizontal="left" vertical="center"/>
    </xf>
    <xf numFmtId="0" fontId="151" fillId="26" borderId="123" xfId="40296" applyFont="true" applyFill="true" applyBorder="true" applyAlignment="true">
      <alignment horizontal="left" vertical="center"/>
    </xf>
    <xf numFmtId="0" fontId="151" fillId="3" borderId="10" xfId="40088" applyFont="true" applyBorder="true" applyAlignment="true">
      <alignment horizontal="center" vertical="center"/>
    </xf>
    <xf numFmtId="0" fontId="151"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70" fontId="155" fillId="27" borderId="124" xfId="19344" applyNumberFormat="true" applyFont="true" applyFill="true" applyBorder="true" applyAlignment="true">
      <alignment horizontal="center" vertical="center"/>
    </xf>
    <xf numFmtId="168" fontId="150" fillId="28" borderId="61" xfId="40112" applyNumberFormat="true" applyFont="true" applyFill="true" applyBorder="true" applyAlignment="true">
      <alignment horizontal="center" vertical="center"/>
    </xf>
    <xf numFmtId="168" fontId="150" fillId="28" borderId="62" xfId="40114" applyNumberFormat="true" applyFont="true" applyFill="true" applyBorder="true" applyAlignment="true">
      <alignment horizontal="center" vertical="center"/>
    </xf>
    <xf numFmtId="168" fontId="150" fillId="28" borderId="56" xfId="40124" applyNumberFormat="true" applyFont="true" applyFill="true" applyBorder="true" applyAlignment="true">
      <alignment horizontal="center" vertical="center"/>
    </xf>
    <xf numFmtId="168" fontId="150" fillId="28" borderId="64" xfId="40126" applyNumberFormat="true" applyFont="true" applyFill="true" applyBorder="true" applyAlignment="true">
      <alignment horizontal="center" vertical="center"/>
    </xf>
    <xf numFmtId="168" fontId="150" fillId="28" borderId="72" xfId="40244" applyNumberFormat="true" applyFont="true" applyFill="true" applyBorder="true" applyAlignment="true">
      <alignment horizontal="center" vertical="center"/>
    </xf>
    <xf numFmtId="168" fontId="150" fillId="28" borderId="73" xfId="40246" applyNumberFormat="true" applyFont="true" applyFill="true" applyBorder="true" applyAlignment="true">
      <alignment horizontal="center" vertical="center"/>
    </xf>
    <xf numFmtId="168" fontId="150" fillId="28" borderId="56" xfId="40244" applyNumberFormat="true" applyFont="true" applyFill="true" applyBorder="true" applyAlignment="true">
      <alignment horizontal="center" vertical="center"/>
    </xf>
    <xf numFmtId="168" fontId="150" fillId="28" borderId="64" xfId="40246" applyNumberFormat="true" applyFont="true" applyFill="true" applyBorder="true" applyAlignment="true">
      <alignment horizontal="center" vertical="center"/>
    </xf>
    <xf numFmtId="168" fontId="150" fillId="28" borderId="56" xfId="40304" applyNumberFormat="true" applyFont="true" applyFill="true" applyBorder="true" applyAlignment="true">
      <alignment horizontal="center" vertical="center"/>
    </xf>
    <xf numFmtId="168" fontId="150" fillId="28" borderId="64" xfId="40306" applyNumberFormat="true" applyFont="true" applyFill="true" applyBorder="true" applyAlignment="true">
      <alignment horizontal="center" vertical="center"/>
    </xf>
    <xf numFmtId="0" fontId="24" fillId="3" borderId="10" xfId="19344" applyAlignment="true">
      <alignment horizontal="center" vertical="center"/>
    </xf>
    <xf numFmtId="0" fontId="24" fillId="0" borderId="10" xfId="19344" applyFill="true" applyBorder="true" applyAlignment="true">
      <alignment horizontal="center" vertical="center"/>
    </xf>
    <xf numFmtId="0" fontId="151" fillId="3" borderId="76" xfId="40333" applyFont="true" applyBorder="true" applyAlignment="true">
      <alignment horizontal="center" vertical="center"/>
    </xf>
    <xf numFmtId="0" fontId="151" fillId="3" borderId="91" xfId="40335" applyFont="true" applyBorder="true" applyAlignment="true">
      <alignment horizontal="center" vertical="center"/>
    </xf>
    <xf numFmtId="0" fontId="151" fillId="3" borderId="76" xfId="40334" applyFont="true" applyBorder="true" applyAlignment="true">
      <alignment horizontal="center" vertical="center" wrapText="true"/>
    </xf>
    <xf numFmtId="0" fontId="151" fillId="3" borderId="91" xfId="40335" applyFont="true" applyBorder="true" applyAlignment="true">
      <alignment horizontal="center" vertical="center" wrapText="true"/>
    </xf>
    <xf numFmtId="0" fontId="151" fillId="3" borderId="76" xfId="40401" applyFont="true" applyBorder="true" applyAlignment="true">
      <alignment horizontal="center" vertical="center"/>
    </xf>
    <xf numFmtId="0" fontId="151" fillId="3" borderId="91" xfId="40403" applyFont="true" applyBorder="true" applyAlignment="true">
      <alignment horizontal="center" vertical="center"/>
    </xf>
    <xf numFmtId="0" fontId="151" fillId="3" borderId="76" xfId="40402" applyFont="true" applyBorder="true" applyAlignment="true">
      <alignment horizontal="center" vertical="center" wrapText="true"/>
    </xf>
    <xf numFmtId="0" fontId="151" fillId="3" borderId="91" xfId="40403" applyFont="true" applyBorder="true" applyAlignment="true">
      <alignment horizontal="center" vertical="center" wrapText="true"/>
    </xf>
    <xf numFmtId="0" fontId="151" fillId="3" borderId="11" xfId="40396" applyFont="true" applyBorder="true" applyAlignment="true">
      <alignment horizontal="center" vertical="center"/>
    </xf>
    <xf numFmtId="0" fontId="151" fillId="3" borderId="11" xfId="40398" applyFont="true" applyBorder="true" applyAlignment="true">
      <alignment horizontal="center" vertical="center"/>
    </xf>
    <xf numFmtId="0" fontId="0" fillId="0" borderId="11" xfId="0" applyFill="true" applyBorder="true" applyAlignment="true">
      <alignment vertical="center"/>
    </xf>
    <xf numFmtId="0" fontId="151" fillId="3" borderId="11" xfId="40262" applyFont="true" applyBorder="true" applyAlignment="true">
      <alignment horizontal="center" vertical="center"/>
    </xf>
    <xf numFmtId="0" fontId="151" fillId="3" borderId="11" xfId="40264" applyFont="true" applyBorder="true" applyAlignment="true">
      <alignment horizontal="center" vertical="center"/>
    </xf>
    <xf numFmtId="0" fontId="0" fillId="0" borderId="11" xfId="0" applyFill="true" applyBorder="true" applyAlignment="true">
      <alignment horizontal="center" vertical="center"/>
    </xf>
    <xf numFmtId="0" fontId="151" fillId="3" borderId="11" xfId="40202" applyFont="true" applyBorder="true" applyAlignment="true">
      <alignment horizontal="center" vertical="center"/>
    </xf>
    <xf numFmtId="0" fontId="151" fillId="3" borderId="11" xfId="40204" applyFont="true" applyBorder="true" applyAlignment="true">
      <alignment horizontal="center" vertical="center"/>
    </xf>
    <xf numFmtId="0" fontId="24" fillId="27" borderId="3" xfId="19344" applyFill="true" applyBorder="true" applyAlignment="true">
      <alignment wrapText="true"/>
    </xf>
    <xf numFmtId="0" fontId="24" fillId="3" borderId="10" xfId="19344" applyBorder="true" applyAlignment="true">
      <alignment wrapText="true"/>
    </xf>
    <xf numFmtId="0" fontId="151" fillId="3" borderId="11" xfId="40142" applyFont="true" applyBorder="true" applyAlignment="true">
      <alignment horizontal="center" vertical="center"/>
    </xf>
    <xf numFmtId="0" fontId="151" fillId="3" borderId="11" xfId="40144" applyFont="true" applyBorder="true" applyAlignment="true">
      <alignment horizontal="center" vertical="center"/>
    </xf>
    <xf numFmtId="170" fontId="155" fillId="27" borderId="125" xfId="19344" applyNumberFormat="true" applyFont="true" applyFill="true" applyBorder="true" applyAlignment="true">
      <alignment horizontal="center" vertical="center"/>
    </xf>
    <xf numFmtId="170" fontId="155" fillId="27" borderId="126" xfId="19344" applyNumberFormat="true" applyFont="true" applyFill="true" applyBorder="true" applyAlignment="true">
      <alignment horizontal="center" vertical="center"/>
    </xf>
    <xf numFmtId="0" fontId="151" fillId="3" borderId="11" xfId="40082" applyFont="true" applyBorder="true" applyAlignment="true">
      <alignment horizontal="center" vertical="center"/>
    </xf>
    <xf numFmtId="0" fontId="151" fillId="3" borderId="11" xfId="40084" applyFont="true" applyBorder="true" applyAlignment="true">
      <alignment horizontal="center" vertical="center"/>
    </xf>
    <xf numFmtId="0" fontId="151" fillId="3" borderId="11" xfId="40022" applyFont="true" applyBorder="true" applyAlignment="true">
      <alignment horizontal="center" vertical="center"/>
    </xf>
    <xf numFmtId="0" fontId="151" fillId="3" borderId="11" xfId="40024" applyFont="true" applyBorder="true" applyAlignment="true">
      <alignment horizontal="center" vertical="center"/>
    </xf>
    <xf numFmtId="0" fontId="151" fillId="3" borderId="11" xfId="39962" applyFont="true" applyBorder="true" applyAlignment="true">
      <alignment horizontal="center" vertical="center"/>
    </xf>
    <xf numFmtId="0" fontId="151" fillId="3" borderId="11" xfId="39964" applyFont="true" applyBorder="true" applyAlignment="true">
      <alignment horizontal="center" vertical="center"/>
    </xf>
    <xf numFmtId="170" fontId="155" fillId="27" borderId="128" xfId="19344" applyNumberFormat="true" applyFont="true" applyFill="true" applyBorder="true" applyAlignment="true">
      <alignment horizontal="center" vertical="center"/>
    </xf>
    <xf numFmtId="0" fontId="151" fillId="3" borderId="76" xfId="39979" applyFont="true" applyBorder="true" applyAlignment="true">
      <alignment horizontal="center" vertical="center" wrapText="true"/>
    </xf>
    <xf numFmtId="0" fontId="151" fillId="3" borderId="91" xfId="39981" applyFont="true" applyBorder="true" applyAlignment="true">
      <alignment horizontal="center" vertical="center" wrapText="true"/>
    </xf>
    <xf numFmtId="0" fontId="151" fillId="3" borderId="76" xfId="39980" applyFont="true" applyBorder="true" applyAlignment="true">
      <alignment horizontal="center" vertical="center" wrapText="true"/>
    </xf>
    <xf numFmtId="0" fontId="151" fillId="3" borderId="11" xfId="39968" applyFont="true" applyBorder="true" applyAlignment="true">
      <alignment horizontal="center" vertical="center"/>
    </xf>
    <xf numFmtId="0" fontId="151" fillId="3" borderId="11" xfId="39970" applyFont="true" applyBorder="true" applyAlignment="true">
      <alignment horizontal="center" vertical="center"/>
    </xf>
    <xf numFmtId="0" fontId="151" fillId="3" borderId="76" xfId="40039" applyFont="true" applyBorder="true" applyAlignment="true">
      <alignment horizontal="center" vertical="center" wrapText="true"/>
    </xf>
    <xf numFmtId="0" fontId="151" fillId="3" borderId="91" xfId="40041" applyFont="true" applyBorder="true" applyAlignment="true">
      <alignment horizontal="center" vertical="center" wrapText="true"/>
    </xf>
    <xf numFmtId="0" fontId="151" fillId="3" borderId="76" xfId="40099" applyFont="true" applyBorder="true" applyAlignment="true">
      <alignment horizontal="center" vertical="center" wrapText="true"/>
    </xf>
    <xf numFmtId="0" fontId="151" fillId="3" borderId="91" xfId="40101" applyFont="true" applyBorder="true" applyAlignment="true">
      <alignment horizontal="center" vertical="center" wrapText="true"/>
    </xf>
    <xf numFmtId="168" fontId="150" fillId="28" borderId="77" xfId="40111" applyNumberFormat="true" applyFont="true" applyFill="true" applyBorder="true" applyAlignment="true">
      <alignment horizontal="center" vertical="center"/>
    </xf>
    <xf numFmtId="168" fontId="150" fillId="28" borderId="92" xfId="40113" applyNumberFormat="true" applyFont="true" applyFill="true" applyBorder="true" applyAlignment="true">
      <alignment horizontal="center" vertical="center"/>
    </xf>
    <xf numFmtId="168" fontId="150" fillId="28" borderId="78" xfId="40123" applyNumberFormat="true" applyFont="true" applyFill="true" applyBorder="true" applyAlignment="true">
      <alignment horizontal="center" vertical="center"/>
    </xf>
    <xf numFmtId="168" fontId="150" fillId="28" borderId="93" xfId="40125" applyNumberFormat="true" applyFont="true" applyFill="true" applyBorder="true" applyAlignment="true">
      <alignment horizontal="center" vertical="center"/>
    </xf>
    <xf numFmtId="168" fontId="150" fillId="28" borderId="85" xfId="40123" applyNumberFormat="true" applyFont="true" applyFill="true" applyBorder="true" applyAlignment="true">
      <alignment horizontal="center" vertical="center"/>
    </xf>
    <xf numFmtId="168" fontId="150" fillId="28" borderId="86" xfId="40124" applyNumberFormat="true" applyFont="true" applyFill="true" applyBorder="true" applyAlignment="true">
      <alignment horizontal="center" vertical="center"/>
    </xf>
    <xf numFmtId="168" fontId="150" fillId="28" borderId="98" xfId="40125" applyNumberFormat="true" applyFont="true" applyFill="true" applyBorder="true" applyAlignment="true">
      <alignment horizontal="center" vertical="center"/>
    </xf>
    <xf numFmtId="0" fontId="151" fillId="3" borderId="76" xfId="40040" applyFont="true" applyBorder="true" applyAlignment="true">
      <alignment horizontal="center" vertical="center" wrapText="true"/>
    </xf>
    <xf numFmtId="0" fontId="151" fillId="3" borderId="76" xfId="40100" applyFont="true" applyBorder="true" applyAlignment="true">
      <alignment horizontal="center" vertical="center" wrapText="true"/>
    </xf>
    <xf numFmtId="168" fontId="150" fillId="28" borderId="77" xfId="40112" applyNumberFormat="true" applyFont="true" applyFill="true" applyBorder="true" applyAlignment="true">
      <alignment horizontal="center" vertical="center"/>
    </xf>
    <xf numFmtId="168" fontId="150" fillId="28" borderId="78" xfId="40124" applyNumberFormat="true" applyFont="true" applyFill="true" applyBorder="true" applyAlignment="true">
      <alignment horizontal="center" vertical="center"/>
    </xf>
    <xf numFmtId="168" fontId="150" fillId="28" borderId="85" xfId="40124" applyNumberFormat="true" applyFont="true" applyFill="true" applyBorder="true" applyAlignment="true">
      <alignment horizontal="center" vertical="center"/>
    </xf>
    <xf numFmtId="0" fontId="151" fillId="3" borderId="11" xfId="40028" applyFont="true" applyBorder="true" applyAlignment="true">
      <alignment horizontal="center" vertical="center"/>
    </xf>
    <xf numFmtId="0" fontId="151" fillId="3" borderId="11" xfId="40030" applyFont="true" applyBorder="true" applyAlignment="true">
      <alignment horizontal="center" vertical="center"/>
    </xf>
    <xf numFmtId="168" fontId="150" fillId="28" borderId="87" xfId="40126" applyNumberFormat="true" applyFont="true" applyFill="true" applyBorder="true" applyAlignment="true">
      <alignment horizontal="center" vertical="center"/>
    </xf>
    <xf numFmtId="0" fontId="151" fillId="3" borderId="76" xfId="40159" applyFont="true" applyBorder="true" applyAlignment="true">
      <alignment horizontal="center" vertical="center" wrapText="true"/>
    </xf>
    <xf numFmtId="0" fontId="151" fillId="3" borderId="91" xfId="40161" applyFont="true" applyBorder="true" applyAlignment="true">
      <alignment horizontal="center" vertical="center" wrapText="true"/>
    </xf>
    <xf numFmtId="0" fontId="151" fillId="3" borderId="76" xfId="40160" applyFont="true" applyBorder="true" applyAlignment="true">
      <alignment horizontal="center" vertical="center" wrapText="true"/>
    </xf>
    <xf numFmtId="0" fontId="151" fillId="3" borderId="11" xfId="40148" applyFont="true" applyBorder="true" applyAlignment="true">
      <alignment horizontal="center" vertical="center"/>
    </xf>
    <xf numFmtId="0" fontId="151" fillId="3" borderId="11" xfId="40150" applyFont="true" applyBorder="true" applyAlignment="true">
      <alignment horizontal="center" vertical="center"/>
    </xf>
    <xf numFmtId="0" fontId="151" fillId="3" borderId="76" xfId="40219" applyFont="true" applyBorder="true" applyAlignment="true">
      <alignment horizontal="center" vertical="center" wrapText="true"/>
    </xf>
    <xf numFmtId="0" fontId="151" fillId="3" borderId="91" xfId="40221" applyFont="true" applyBorder="true" applyAlignment="true">
      <alignment horizontal="center" vertical="center" wrapText="true"/>
    </xf>
    <xf numFmtId="168" fontId="150" fillId="28" borderId="82" xfId="40243" applyNumberFormat="true" applyFont="true" applyFill="true" applyBorder="true" applyAlignment="true">
      <alignment horizontal="center" vertical="center"/>
    </xf>
    <xf numFmtId="168" fontId="150" fillId="28" borderId="99" xfId="40245" applyNumberFormat="true" applyFont="true" applyFill="true" applyBorder="true" applyAlignment="true">
      <alignment horizontal="center" vertical="center"/>
    </xf>
    <xf numFmtId="168" fontId="150" fillId="28" borderId="78" xfId="40243" applyNumberFormat="true" applyFont="true" applyFill="true" applyBorder="true" applyAlignment="true">
      <alignment horizontal="center" vertical="center"/>
    </xf>
    <xf numFmtId="168" fontId="150" fillId="28" borderId="93" xfId="40245" applyNumberFormat="true" applyFont="true" applyFill="true" applyBorder="true" applyAlignment="true">
      <alignment horizontal="center" vertical="center"/>
    </xf>
    <xf numFmtId="0" fontId="151" fillId="3" borderId="76" xfId="40279" applyFont="true" applyBorder="true" applyAlignment="true">
      <alignment horizontal="center" vertical="center" wrapText="true"/>
    </xf>
    <xf numFmtId="0" fontId="151" fillId="3" borderId="91" xfId="40281" applyFont="true" applyBorder="true" applyAlignment="true">
      <alignment horizontal="center" vertical="center" wrapText="true"/>
    </xf>
    <xf numFmtId="168" fontId="150" fillId="28" borderId="78" xfId="40303" applyNumberFormat="true" applyFont="true" applyFill="true" applyBorder="true" applyAlignment="true">
      <alignment horizontal="center" vertical="center"/>
    </xf>
    <xf numFmtId="168" fontId="150" fillId="28" borderId="93" xfId="40305" applyNumberFormat="true" applyFont="true" applyFill="true" applyBorder="true" applyAlignment="true">
      <alignment horizontal="center" vertical="center"/>
    </xf>
    <xf numFmtId="168" fontId="150" fillId="28" borderId="85" xfId="40303" applyNumberFormat="true" applyFont="true" applyFill="true" applyBorder="true" applyAlignment="true">
      <alignment horizontal="center" vertical="center"/>
    </xf>
    <xf numFmtId="168" fontId="150" fillId="28" borderId="86" xfId="40304" applyNumberFormat="true" applyFont="true" applyFill="true" applyBorder="true" applyAlignment="true">
      <alignment horizontal="center" vertical="center"/>
    </xf>
    <xf numFmtId="168" fontId="150" fillId="28" borderId="98" xfId="40305" applyNumberFormat="true" applyFont="true" applyFill="true" applyBorder="true" applyAlignment="true">
      <alignment horizontal="center" vertical="center"/>
    </xf>
    <xf numFmtId="0" fontId="151" fillId="3" borderId="76" xfId="40220" applyFont="true" applyBorder="true" applyAlignment="true">
      <alignment horizontal="center" vertical="center" wrapText="true"/>
    </xf>
    <xf numFmtId="168" fontId="150" fillId="28" borderId="82" xfId="40244" applyNumberFormat="true" applyFont="true" applyFill="true" applyBorder="true" applyAlignment="true">
      <alignment horizontal="center" vertical="center"/>
    </xf>
    <xf numFmtId="168" fontId="150" fillId="28" borderId="78" xfId="40244" applyNumberFormat="true" applyFont="true" applyFill="true" applyBorder="true" applyAlignment="true">
      <alignment horizontal="center" vertical="center"/>
    </xf>
    <xf numFmtId="0" fontId="151" fillId="3" borderId="76" xfId="40280" applyFont="true" applyBorder="true" applyAlignment="true">
      <alignment horizontal="center" vertical="center" wrapText="true"/>
    </xf>
    <xf numFmtId="168" fontId="150" fillId="28" borderId="78" xfId="40304" applyNumberFormat="true" applyFont="true" applyFill="true" applyBorder="true" applyAlignment="true">
      <alignment horizontal="center" vertical="center"/>
    </xf>
    <xf numFmtId="168" fontId="150" fillId="28" borderId="85" xfId="40304" applyNumberFormat="true" applyFont="true" applyFill="true" applyBorder="true" applyAlignment="true">
      <alignment horizontal="center" vertical="center"/>
    </xf>
    <xf numFmtId="0" fontId="151" fillId="3" borderId="11" xfId="40208" applyFont="true" applyBorder="true" applyAlignment="true">
      <alignment horizontal="center" vertical="center"/>
    </xf>
    <xf numFmtId="0" fontId="151" fillId="3" borderId="11" xfId="40210" applyFont="true" applyBorder="true" applyAlignment="true">
      <alignment horizontal="center" vertical="center"/>
    </xf>
    <xf numFmtId="168" fontId="150" fillId="28" borderId="85" xfId="40244" applyNumberFormat="true" applyFont="true" applyFill="true" applyBorder="true" applyAlignment="true">
      <alignment horizontal="center" vertical="center"/>
    </xf>
    <xf numFmtId="168" fontId="150" fillId="28" borderId="86" xfId="40244" applyNumberFormat="true" applyFont="true" applyFill="true" applyBorder="true" applyAlignment="true">
      <alignment horizontal="center" vertical="center"/>
    </xf>
    <xf numFmtId="168" fontId="150" fillId="28" borderId="87" xfId="40246" applyNumberFormat="true" applyFont="true" applyFill="true" applyBorder="true" applyAlignment="true">
      <alignment horizontal="center" vertical="center"/>
    </xf>
    <xf numFmtId="168" fontId="150" fillId="28" borderId="98" xfId="40245" applyNumberFormat="true" applyFont="true" applyFill="true" applyBorder="true" applyAlignment="true">
      <alignment horizontal="center" vertical="center"/>
    </xf>
    <xf numFmtId="168" fontId="150" fillId="28" borderId="85" xfId="40243" applyNumberFormat="true" applyFont="true" applyFill="true" applyBorder="true" applyAlignment="true">
      <alignment horizontal="center" vertical="center"/>
    </xf>
    <xf numFmtId="0" fontId="151" fillId="3" borderId="11" xfId="40268" applyFont="true" applyBorder="true" applyAlignment="true">
      <alignment horizontal="center" vertical="center"/>
    </xf>
    <xf numFmtId="0" fontId="151" fillId="3" borderId="11" xfId="40270" applyFont="true" applyBorder="true" applyAlignment="true">
      <alignment horizontal="center" vertical="center"/>
    </xf>
    <xf numFmtId="168" fontId="150" fillId="28" borderId="87" xfId="40306" applyNumberFormat="true" applyFont="true" applyFill="true" applyBorder="true" applyAlignment="true">
      <alignment horizontal="center" vertical="center"/>
    </xf>
    <xf numFmtId="0" fontId="151" fillId="3" borderId="76" xfId="40339" applyFont="true" applyBorder="true" applyAlignment="true">
      <alignment horizontal="center" vertical="center" wrapText="true"/>
    </xf>
    <xf numFmtId="0" fontId="151" fillId="3" borderId="91" xfId="40341" applyFont="true" applyBorder="true" applyAlignment="true">
      <alignment horizontal="center" vertical="center" wrapText="true"/>
    </xf>
    <xf numFmtId="0" fontId="151" fillId="3" borderId="76" xfId="40340" applyFont="true" applyBorder="true" applyAlignment="true">
      <alignment horizontal="center" vertical="center" wrapText="true"/>
    </xf>
    <xf numFmtId="0" fontId="151" fillId="3" borderId="11" xfId="40328" applyFont="true" applyBorder="true" applyAlignment="true">
      <alignment horizontal="center" vertical="center"/>
    </xf>
    <xf numFmtId="0" fontId="151" fillId="3" borderId="11" xfId="40330" applyFont="true" applyBorder="true" applyAlignment="true">
      <alignment horizontal="center" vertical="center"/>
    </xf>
    <xf numFmtId="0" fontId="151" fillId="3" borderId="76" xfId="40407" applyFont="true" applyBorder="true" applyAlignment="true">
      <alignment horizontal="center" vertical="center" wrapText="true"/>
    </xf>
    <xf numFmtId="0" fontId="151" fillId="3" borderId="91" xfId="40409" applyFont="true" applyBorder="true" applyAlignment="true">
      <alignment horizontal="center" vertical="center" wrapText="true"/>
    </xf>
    <xf numFmtId="0" fontId="151" fillId="3" borderId="76" xfId="40408" applyFont="true" applyBorder="true" applyAlignment="true">
      <alignment horizontal="center" vertical="center" wrapText="true"/>
    </xf>
    <xf numFmtId="169" fontId="115" fillId="28" borderId="113" xfId="39985" applyNumberFormat="true" applyFont="true" applyFill="true" applyBorder="true" applyAlignment="true">
      <alignment horizontal="center" vertical="center"/>
    </xf>
    <xf numFmtId="169" fontId="115" fillId="28" borderId="78" xfId="39997" applyNumberFormat="true" applyFont="true" applyFill="true" applyBorder="true" applyAlignment="true">
      <alignment horizontal="center" vertical="center"/>
    </xf>
    <xf numFmtId="169" fontId="115" fillId="28" borderId="85" xfId="40009" applyNumberFormat="true" applyFont="true" applyFill="true" applyBorder="true" applyAlignment="true">
      <alignment horizontal="center" vertical="center"/>
    </xf>
    <xf numFmtId="169" fontId="115" fillId="28" borderId="113" xfId="40045" applyNumberFormat="true" applyFont="true" applyFill="true" applyBorder="true" applyAlignment="true">
      <alignment horizontal="center" vertical="center"/>
    </xf>
    <xf numFmtId="169" fontId="115" fillId="28" borderId="78" xfId="40057" applyNumberFormat="true" applyFont="true" applyFill="true" applyBorder="true" applyAlignment="true">
      <alignment horizontal="center" vertical="center"/>
    </xf>
    <xf numFmtId="169" fontId="115" fillId="28" borderId="113" xfId="40165" applyNumberFormat="true" applyFont="true" applyFill="true" applyBorder="true" applyAlignment="true">
      <alignment horizontal="center" vertical="center"/>
    </xf>
    <xf numFmtId="169" fontId="115" fillId="28" borderId="78" xfId="40177" applyNumberFormat="true" applyFont="true" applyFill="true" applyBorder="true" applyAlignment="true">
      <alignment horizontal="center" vertical="center"/>
    </xf>
    <xf numFmtId="169" fontId="115" fillId="28" borderId="85" xfId="40189" applyNumberFormat="true" applyFont="true" applyFill="true" applyBorder="true" applyAlignment="true">
      <alignment horizontal="center" vertical="center"/>
    </xf>
    <xf numFmtId="169" fontId="115" fillId="28" borderId="78" xfId="40237" applyNumberFormat="true" applyFont="true" applyFill="true" applyBorder="true" applyAlignment="true">
      <alignment horizontal="center" vertical="center"/>
    </xf>
    <xf numFmtId="169" fontId="115" fillId="28" borderId="78" xfId="40249" applyNumberFormat="true" applyFont="true" applyFill="true" applyBorder="true" applyAlignment="true">
      <alignment horizontal="center" vertical="center"/>
    </xf>
    <xf numFmtId="169" fontId="115" fillId="28" borderId="113" xfId="40285" applyNumberFormat="true" applyFont="true" applyFill="true" applyBorder="true" applyAlignment="true">
      <alignment horizontal="center" vertical="center"/>
    </xf>
    <xf numFmtId="169" fontId="115" fillId="28" borderId="78" xfId="40297" applyNumberFormat="true" applyFont="true" applyFill="true" applyBorder="true" applyAlignment="true">
      <alignment horizontal="center" vertical="center"/>
    </xf>
    <xf numFmtId="169" fontId="115" fillId="28" borderId="77" xfId="40413" applyNumberFormat="true" applyFont="true" applyFill="true" applyBorder="true" applyAlignment="true">
      <alignment horizontal="center" vertical="center"/>
    </xf>
    <xf numFmtId="169" fontId="115" fillId="28" borderId="78" xfId="40425" applyNumberFormat="true" applyFont="true" applyFill="true" applyBorder="true" applyAlignment="true">
      <alignment horizontal="center" vertical="center"/>
    </xf>
    <xf numFmtId="169" fontId="115" fillId="28" borderId="85" xfId="40437" applyNumberFormat="true" applyFont="true" applyFill="true" applyBorder="true" applyAlignment="true">
      <alignment horizontal="center" vertical="center"/>
    </xf>
    <xf numFmtId="169" fontId="115" fillId="28" borderId="114" xfId="39986" applyNumberFormat="true" applyFont="true" applyFill="true" applyBorder="true" applyAlignment="true">
      <alignment horizontal="center" vertical="center"/>
    </xf>
    <xf numFmtId="169" fontId="115" fillId="28" borderId="56" xfId="39998" applyNumberFormat="true" applyFont="true" applyFill="true" applyBorder="true" applyAlignment="true">
      <alignment horizontal="center" vertical="center"/>
    </xf>
    <xf numFmtId="169" fontId="115" fillId="28" borderId="86" xfId="40010" applyNumberFormat="true" applyFont="true" applyFill="true" applyBorder="true" applyAlignment="true">
      <alignment horizontal="center" vertical="center"/>
    </xf>
    <xf numFmtId="169" fontId="115" fillId="28" borderId="114" xfId="40046" applyNumberFormat="true" applyFont="true" applyFill="true" applyBorder="true" applyAlignment="true">
      <alignment horizontal="center" vertical="center"/>
    </xf>
    <xf numFmtId="169" fontId="115" fillId="28" borderId="56" xfId="40058" applyNumberFormat="true" applyFont="true" applyFill="true" applyBorder="true" applyAlignment="true">
      <alignment horizontal="center" vertical="center"/>
    </xf>
    <xf numFmtId="169" fontId="115" fillId="28" borderId="114" xfId="40166" applyNumberFormat="true" applyFont="true" applyFill="true" applyBorder="true" applyAlignment="true">
      <alignment horizontal="center" vertical="center"/>
    </xf>
    <xf numFmtId="169" fontId="115" fillId="28" borderId="56" xfId="40178" applyNumberFormat="true" applyFont="true" applyFill="true" applyBorder="true" applyAlignment="true">
      <alignment horizontal="center" vertical="center"/>
    </xf>
    <xf numFmtId="169" fontId="115" fillId="28" borderId="86" xfId="40190" applyNumberFormat="true" applyFont="true" applyFill="true" applyBorder="true" applyAlignment="true">
      <alignment horizontal="center" vertical="center"/>
    </xf>
    <xf numFmtId="169" fontId="115" fillId="28" borderId="56" xfId="40238" applyNumberFormat="true" applyFont="true" applyFill="true" applyBorder="true" applyAlignment="true">
      <alignment horizontal="center" vertical="center"/>
    </xf>
    <xf numFmtId="169" fontId="115" fillId="28" borderId="56" xfId="40250" applyNumberFormat="true" applyFont="true" applyFill="true" applyBorder="true" applyAlignment="true">
      <alignment horizontal="center" vertical="center"/>
    </xf>
    <xf numFmtId="169" fontId="115" fillId="28" borderId="114" xfId="40286" applyNumberFormat="true" applyFont="true" applyFill="true" applyBorder="true" applyAlignment="true">
      <alignment horizontal="center" vertical="center"/>
    </xf>
    <xf numFmtId="169" fontId="115" fillId="28" borderId="56" xfId="40298" applyNumberFormat="true" applyFont="true" applyFill="true" applyBorder="true" applyAlignment="true">
      <alignment horizontal="center" vertical="center"/>
    </xf>
    <xf numFmtId="169" fontId="115" fillId="28" borderId="61" xfId="40414" applyNumberFormat="true" applyFont="true" applyFill="true" applyBorder="true" applyAlignment="true">
      <alignment horizontal="center" vertical="center"/>
    </xf>
    <xf numFmtId="169" fontId="115" fillId="28" borderId="56" xfId="40426" applyNumberFormat="true" applyFont="true" applyFill="true" applyBorder="true" applyAlignment="true">
      <alignment horizontal="center" vertical="center"/>
    </xf>
    <xf numFmtId="169" fontId="115" fillId="28" borderId="86" xfId="40438" applyNumberFormat="true" applyFont="true" applyFill="true" applyBorder="true" applyAlignment="true">
      <alignment horizontal="center" vertical="center"/>
    </xf>
    <xf numFmtId="169" fontId="115" fillId="28" borderId="115" xfId="39987" applyNumberFormat="true" applyFont="true" applyFill="true" applyBorder="true" applyAlignment="true">
      <alignment horizontal="center" vertical="center"/>
    </xf>
    <xf numFmtId="169" fontId="115" fillId="28" borderId="93" xfId="39999" applyNumberFormat="true" applyFont="true" applyFill="true" applyBorder="true" applyAlignment="true">
      <alignment horizontal="center" vertical="center"/>
    </xf>
    <xf numFmtId="169" fontId="115" fillId="28" borderId="98" xfId="40011" applyNumberFormat="true" applyFont="true" applyFill="true" applyBorder="true" applyAlignment="true">
      <alignment horizontal="center" vertical="center"/>
    </xf>
    <xf numFmtId="169" fontId="115" fillId="28" borderId="115" xfId="40047" applyNumberFormat="true" applyFont="true" applyFill="true" applyBorder="true" applyAlignment="true">
      <alignment horizontal="center" vertical="center"/>
    </xf>
    <xf numFmtId="169" fontId="115" fillId="28" borderId="93" xfId="40059" applyNumberFormat="true" applyFont="true" applyFill="true" applyBorder="true" applyAlignment="true">
      <alignment horizontal="center" vertical="center"/>
    </xf>
    <xf numFmtId="169" fontId="115" fillId="28" borderId="115" xfId="40167" applyNumberFormat="true" applyFont="true" applyFill="true" applyBorder="true" applyAlignment="true">
      <alignment horizontal="center" vertical="center"/>
    </xf>
    <xf numFmtId="169" fontId="115" fillId="28" borderId="93" xfId="40179" applyNumberFormat="true" applyFont="true" applyFill="true" applyBorder="true" applyAlignment="true">
      <alignment horizontal="center" vertical="center"/>
    </xf>
    <xf numFmtId="169" fontId="115" fillId="28" borderId="98" xfId="40191" applyNumberFormat="true" applyFont="true" applyFill="true" applyBorder="true" applyAlignment="true">
      <alignment horizontal="center" vertical="center"/>
    </xf>
    <xf numFmtId="169" fontId="115" fillId="28" borderId="93" xfId="40239" applyNumberFormat="true" applyFont="true" applyFill="true" applyBorder="true" applyAlignment="true">
      <alignment horizontal="center" vertical="center"/>
    </xf>
    <xf numFmtId="169" fontId="115" fillId="28" borderId="93" xfId="40251" applyNumberFormat="true" applyFont="true" applyFill="true" applyBorder="true" applyAlignment="true">
      <alignment horizontal="center" vertical="center"/>
    </xf>
    <xf numFmtId="169" fontId="115" fillId="28" borderId="115" xfId="40287" applyNumberFormat="true" applyFont="true" applyFill="true" applyBorder="true" applyAlignment="true">
      <alignment horizontal="center" vertical="center"/>
    </xf>
    <xf numFmtId="169" fontId="115" fillId="28" borderId="93" xfId="40299" applyNumberFormat="true" applyFont="true" applyFill="true" applyBorder="true" applyAlignment="true">
      <alignment horizontal="center" vertical="center"/>
    </xf>
    <xf numFmtId="169" fontId="115" fillId="28" borderId="92" xfId="40415" applyNumberFormat="true" applyFont="true" applyFill="true" applyBorder="true" applyAlignment="true">
      <alignment horizontal="center" vertical="center"/>
    </xf>
    <xf numFmtId="169" fontId="115" fillId="28" borderId="93" xfId="40427" applyNumberFormat="true" applyFont="true" applyFill="true" applyBorder="true" applyAlignment="true">
      <alignment horizontal="center" vertical="center"/>
    </xf>
    <xf numFmtId="169" fontId="115" fillId="28" borderId="98" xfId="40439" applyNumberFormat="true" applyFont="true" applyFill="true" applyBorder="true" applyAlignment="true">
      <alignment horizontal="center" vertical="center"/>
    </xf>
    <xf numFmtId="169" fontId="115" fillId="28" borderId="116" xfId="39986" applyNumberFormat="true" applyFont="true" applyFill="true" applyBorder="true" applyAlignment="true">
      <alignment horizontal="center" vertical="center"/>
    </xf>
    <xf numFmtId="169" fontId="115" fillId="28" borderId="63" xfId="39998" applyNumberFormat="true" applyFont="true" applyFill="true" applyBorder="true" applyAlignment="true">
      <alignment horizontal="center" vertical="center"/>
    </xf>
    <xf numFmtId="169" fontId="115" fillId="28" borderId="101" xfId="40010" applyNumberFormat="true" applyFont="true" applyFill="true" applyBorder="true" applyAlignment="true">
      <alignment horizontal="center" vertical="center"/>
    </xf>
    <xf numFmtId="169" fontId="115" fillId="28" borderId="116" xfId="40046" applyNumberFormat="true" applyFont="true" applyFill="true" applyBorder="true" applyAlignment="true">
      <alignment horizontal="center" vertical="center"/>
    </xf>
    <xf numFmtId="169" fontId="115" fillId="28" borderId="63" xfId="40058" applyNumberFormat="true" applyFont="true" applyFill="true" applyBorder="true" applyAlignment="true">
      <alignment horizontal="center" vertical="center"/>
    </xf>
    <xf numFmtId="169" fontId="115" fillId="28" borderId="116" xfId="40166" applyNumberFormat="true" applyFont="true" applyFill="true" applyBorder="true" applyAlignment="true">
      <alignment horizontal="center" vertical="center"/>
    </xf>
    <xf numFmtId="169" fontId="115" fillId="28" borderId="63" xfId="40178" applyNumberFormat="true" applyFont="true" applyFill="true" applyBorder="true" applyAlignment="true">
      <alignment horizontal="center" vertical="center"/>
    </xf>
    <xf numFmtId="169" fontId="115" fillId="28" borderId="101" xfId="40190" applyNumberFormat="true" applyFont="true" applyFill="true" applyBorder="true" applyAlignment="true">
      <alignment horizontal="center" vertical="center"/>
    </xf>
    <xf numFmtId="169" fontId="115" fillId="28" borderId="63" xfId="40238" applyNumberFormat="true" applyFont="true" applyFill="true" applyBorder="true" applyAlignment="true">
      <alignment horizontal="center" vertical="center"/>
    </xf>
    <xf numFmtId="169" fontId="115" fillId="28" borderId="63" xfId="40250" applyNumberFormat="true" applyFont="true" applyFill="true" applyBorder="true" applyAlignment="true">
      <alignment horizontal="center" vertical="center"/>
    </xf>
    <xf numFmtId="169" fontId="115" fillId="28" borderId="116" xfId="40286" applyNumberFormat="true" applyFont="true" applyFill="true" applyBorder="true" applyAlignment="true">
      <alignment horizontal="center" vertical="center"/>
    </xf>
    <xf numFmtId="169" fontId="115" fillId="28" borderId="63" xfId="40298" applyNumberFormat="true" applyFont="true" applyFill="true" applyBorder="true" applyAlignment="true">
      <alignment horizontal="center" vertical="center"/>
    </xf>
    <xf numFmtId="169" fontId="115" fillId="28" borderId="77" xfId="40414" applyNumberFormat="true" applyFont="true" applyFill="true" applyBorder="true" applyAlignment="true">
      <alignment horizontal="center" vertical="center"/>
    </xf>
    <xf numFmtId="169" fontId="115" fillId="28" borderId="78" xfId="40426" applyNumberFormat="true" applyFont="true" applyFill="true" applyBorder="true" applyAlignment="true">
      <alignment horizontal="center" vertical="center"/>
    </xf>
    <xf numFmtId="169" fontId="115" fillId="28" borderId="85" xfId="40438" applyNumberFormat="true" applyFont="true" applyFill="true" applyBorder="true" applyAlignment="true">
      <alignment horizontal="center" vertical="center"/>
    </xf>
    <xf numFmtId="169" fontId="115" fillId="28" borderId="117" xfId="39987" applyNumberFormat="true" applyFont="true" applyFill="true" applyBorder="true" applyAlignment="true">
      <alignment horizontal="center" vertical="center"/>
    </xf>
    <xf numFmtId="169" fontId="115" fillId="28" borderId="64" xfId="39999" applyNumberFormat="true" applyFont="true" applyFill="true" applyBorder="true" applyAlignment="true">
      <alignment horizontal="center" vertical="center"/>
    </xf>
    <xf numFmtId="169" fontId="115" fillId="28" borderId="87" xfId="40011" applyNumberFormat="true" applyFont="true" applyFill="true" applyBorder="true" applyAlignment="true">
      <alignment horizontal="center" vertical="center"/>
    </xf>
    <xf numFmtId="169" fontId="115" fillId="28" borderId="117" xfId="40047" applyNumberFormat="true" applyFont="true" applyFill="true" applyBorder="true" applyAlignment="true">
      <alignment horizontal="center" vertical="center"/>
    </xf>
    <xf numFmtId="169" fontId="115" fillId="28" borderId="64" xfId="40059" applyNumberFormat="true" applyFont="true" applyFill="true" applyBorder="true" applyAlignment="true">
      <alignment horizontal="center" vertical="center"/>
    </xf>
    <xf numFmtId="169" fontId="115" fillId="28" borderId="117" xfId="40167" applyNumberFormat="true" applyFont="true" applyFill="true" applyBorder="true" applyAlignment="true">
      <alignment horizontal="center" vertical="center"/>
    </xf>
    <xf numFmtId="169" fontId="115" fillId="28" borderId="64" xfId="40179" applyNumberFormat="true" applyFont="true" applyFill="true" applyBorder="true" applyAlignment="true">
      <alignment horizontal="center" vertical="center"/>
    </xf>
    <xf numFmtId="169" fontId="115" fillId="28" borderId="87" xfId="40191" applyNumberFormat="true" applyFont="true" applyFill="true" applyBorder="true" applyAlignment="true">
      <alignment horizontal="center" vertical="center"/>
    </xf>
    <xf numFmtId="169" fontId="115" fillId="28" borderId="64" xfId="40239" applyNumberFormat="true" applyFont="true" applyFill="true" applyBorder="true" applyAlignment="true">
      <alignment horizontal="center" vertical="center"/>
    </xf>
    <xf numFmtId="169" fontId="115" fillId="28" borderId="64" xfId="40251" applyNumberFormat="true" applyFont="true" applyFill="true" applyBorder="true" applyAlignment="true">
      <alignment horizontal="center" vertical="center"/>
    </xf>
    <xf numFmtId="169" fontId="115" fillId="28" borderId="117" xfId="40287" applyNumberFormat="true" applyFont="true" applyFill="true" applyBorder="true" applyAlignment="true">
      <alignment horizontal="center" vertical="center"/>
    </xf>
    <xf numFmtId="169" fontId="115" fillId="28" borderId="64" xfId="40299" applyNumberFormat="true" applyFont="true" applyFill="true" applyBorder="true" applyAlignment="true">
      <alignment horizontal="center" vertical="center"/>
    </xf>
    <xf numFmtId="169" fontId="115" fillId="28" borderId="113" xfId="39986" applyNumberFormat="true" applyFont="true" applyFill="true" applyBorder="true" applyAlignment="true">
      <alignment horizontal="center" vertical="center"/>
    </xf>
    <xf numFmtId="169" fontId="115" fillId="28" borderId="78" xfId="39998" applyNumberFormat="true" applyFont="true" applyFill="true" applyBorder="true" applyAlignment="true">
      <alignment horizontal="center" vertical="center"/>
    </xf>
    <xf numFmtId="169" fontId="115" fillId="28" borderId="85" xfId="40010" applyNumberFormat="true" applyFont="true" applyFill="true" applyBorder="true" applyAlignment="true">
      <alignment horizontal="center" vertical="center"/>
    </xf>
    <xf numFmtId="169" fontId="115" fillId="28" borderId="113" xfId="40046" applyNumberFormat="true" applyFont="true" applyFill="true" applyBorder="true" applyAlignment="true">
      <alignment horizontal="center" vertical="center"/>
    </xf>
    <xf numFmtId="169" fontId="115" fillId="28" borderId="78" xfId="40058" applyNumberFormat="true" applyFont="true" applyFill="true" applyBorder="true" applyAlignment="true">
      <alignment horizontal="center" vertical="center"/>
    </xf>
    <xf numFmtId="169" fontId="115" fillId="28" borderId="113" xfId="40166" applyNumberFormat="true" applyFont="true" applyFill="true" applyBorder="true" applyAlignment="true">
      <alignment horizontal="center" vertical="center"/>
    </xf>
    <xf numFmtId="169" fontId="115" fillId="28" borderId="78" xfId="40178" applyNumberFormat="true" applyFont="true" applyFill="true" applyBorder="true" applyAlignment="true">
      <alignment horizontal="center" vertical="center"/>
    </xf>
    <xf numFmtId="169" fontId="115" fillId="28" borderId="85" xfId="40190" applyNumberFormat="true" applyFont="true" applyFill="true" applyBorder="true" applyAlignment="true">
      <alignment horizontal="center" vertical="center"/>
    </xf>
    <xf numFmtId="169" fontId="115" fillId="28" borderId="78" xfId="40238" applyNumberFormat="true" applyFont="true" applyFill="true" applyBorder="true" applyAlignment="true">
      <alignment horizontal="center" vertical="center"/>
    </xf>
    <xf numFmtId="169" fontId="115" fillId="28" borderId="78" xfId="40250" applyNumberFormat="true" applyFont="true" applyFill="true" applyBorder="true" applyAlignment="true">
      <alignment horizontal="center" vertical="center"/>
    </xf>
    <xf numFmtId="169" fontId="115" fillId="28" borderId="113" xfId="40286" applyNumberFormat="true" applyFont="true" applyFill="true" applyBorder="true" applyAlignment="true">
      <alignment horizontal="center" vertical="center"/>
    </xf>
    <xf numFmtId="169" fontId="115" fillId="28" borderId="78" xfId="40298" applyNumberFormat="true" applyFont="true" applyFill="true" applyBorder="true" applyAlignment="true">
      <alignment horizontal="center" vertical="center"/>
    </xf>
    <xf numFmtId="169" fontId="115" fillId="28" borderId="117" xfId="39988" applyNumberFormat="true" applyFont="true" applyFill="true" applyBorder="true" applyAlignment="true">
      <alignment horizontal="center" vertical="center"/>
    </xf>
    <xf numFmtId="169" fontId="115" fillId="28" borderId="64" xfId="40000" applyNumberFormat="true" applyFont="true" applyFill="true" applyBorder="true" applyAlignment="true">
      <alignment horizontal="center" vertical="center"/>
    </xf>
    <xf numFmtId="169" fontId="115" fillId="28" borderId="87" xfId="40012" applyNumberFormat="true" applyFont="true" applyFill="true" applyBorder="true" applyAlignment="true">
      <alignment horizontal="center" vertical="center"/>
    </xf>
    <xf numFmtId="169" fontId="115" fillId="28" borderId="117" xfId="40048" applyNumberFormat="true" applyFont="true" applyFill="true" applyBorder="true" applyAlignment="true">
      <alignment horizontal="center" vertical="center"/>
    </xf>
    <xf numFmtId="169" fontId="115" fillId="28" borderId="64" xfId="40060" applyNumberFormat="true" applyFont="true" applyFill="true" applyBorder="true" applyAlignment="true">
      <alignment horizontal="center" vertical="center"/>
    </xf>
    <xf numFmtId="169" fontId="115" fillId="28" borderId="117" xfId="40168" applyNumberFormat="true" applyFont="true" applyFill="true" applyBorder="true" applyAlignment="true">
      <alignment horizontal="center" vertical="center"/>
    </xf>
    <xf numFmtId="169" fontId="115" fillId="28" borderId="64" xfId="40180" applyNumberFormat="true" applyFont="true" applyFill="true" applyBorder="true" applyAlignment="true">
      <alignment horizontal="center" vertical="center"/>
    </xf>
    <xf numFmtId="169" fontId="115" fillId="28" borderId="87" xfId="40192" applyNumberFormat="true" applyFont="true" applyFill="true" applyBorder="true" applyAlignment="true">
      <alignment horizontal="center" vertical="center"/>
    </xf>
    <xf numFmtId="169" fontId="115" fillId="28" borderId="64" xfId="40240" applyNumberFormat="true" applyFont="true" applyFill="true" applyBorder="true" applyAlignment="true">
      <alignment horizontal="center" vertical="center"/>
    </xf>
    <xf numFmtId="169" fontId="115" fillId="28" borderId="64" xfId="40252" applyNumberFormat="true" applyFont="true" applyFill="true" applyBorder="true" applyAlignment="true">
      <alignment horizontal="center" vertical="center"/>
    </xf>
    <xf numFmtId="169" fontId="115" fillId="28" borderId="117" xfId="40288" applyNumberFormat="true" applyFont="true" applyFill="true" applyBorder="true" applyAlignment="true">
      <alignment horizontal="center" vertical="center"/>
    </xf>
    <xf numFmtId="169" fontId="115" fillId="28" borderId="64" xfId="40300" applyNumberFormat="true" applyFont="true" applyFill="true" applyBorder="true" applyAlignment="true">
      <alignment horizontal="center" vertical="center"/>
    </xf>
    <xf numFmtId="169" fontId="115" fillId="28" borderId="62" xfId="40416" applyNumberFormat="true" applyFont="true" applyFill="true" applyBorder="true" applyAlignment="true">
      <alignment horizontal="center" vertical="center"/>
    </xf>
    <xf numFmtId="169" fontId="115" fillId="28" borderId="64" xfId="40428" applyNumberFormat="true" applyFont="true" applyFill="true" applyBorder="true" applyAlignment="true">
      <alignment horizontal="center" vertical="center"/>
    </xf>
    <xf numFmtId="169" fontId="115" fillId="28" borderId="87" xfId="40440" applyNumberFormat="true" applyFont="true" applyFill="true" applyBorder="true" applyAlignment="true">
      <alignment horizontal="center" vertical="center"/>
    </xf>
    <xf numFmtId="168" fontId="115" fillId="28" borderId="77" xfId="39991" applyNumberFormat="true" applyFont="true" applyFill="true" applyBorder="true" applyAlignment="true">
      <alignment horizontal="center" vertical="center"/>
    </xf>
    <xf numFmtId="168" fontId="115" fillId="28" borderId="78" xfId="40003" applyNumberFormat="true" applyFont="true" applyFill="true" applyBorder="true" applyAlignment="true">
      <alignment horizontal="center" vertical="center"/>
    </xf>
    <xf numFmtId="168" fontId="115" fillId="28" borderId="85" xfId="40015" applyNumberFormat="true" applyFont="true" applyFill="true" applyBorder="true" applyAlignment="true">
      <alignment horizontal="center" vertical="center"/>
    </xf>
    <xf numFmtId="168" fontId="115" fillId="28" borderId="77" xfId="40051" applyNumberFormat="true" applyFont="true" applyFill="true" applyBorder="true" applyAlignment="true">
      <alignment horizontal="center" vertical="center"/>
    </xf>
    <xf numFmtId="168" fontId="115" fillId="28" borderId="78" xfId="40063" applyNumberFormat="true" applyFont="true" applyFill="true" applyBorder="true" applyAlignment="true">
      <alignment horizontal="center" vertical="center"/>
    </xf>
    <xf numFmtId="168" fontId="115" fillId="28" borderId="77" xfId="40171" applyNumberFormat="true" applyFont="true" applyFill="true" applyBorder="true" applyAlignment="true">
      <alignment horizontal="center" vertical="center"/>
    </xf>
    <xf numFmtId="168" fontId="115" fillId="28" borderId="78" xfId="40183" applyNumberFormat="true" applyFont="true" applyFill="true" applyBorder="true" applyAlignment="true">
      <alignment horizontal="center" vertical="center"/>
    </xf>
    <xf numFmtId="168" fontId="115" fillId="28" borderId="85" xfId="40195" applyNumberFormat="true" applyFont="true" applyFill="true" applyBorder="true" applyAlignment="true">
      <alignment horizontal="center" vertical="center"/>
    </xf>
    <xf numFmtId="168" fontId="115" fillId="28" borderId="78" xfId="40243" applyNumberFormat="true" applyFont="true" applyFill="true" applyBorder="true" applyAlignment="true">
      <alignment horizontal="center" vertical="center"/>
    </xf>
    <xf numFmtId="168" fontId="115" fillId="28" borderId="78" xfId="40255" applyNumberFormat="true" applyFont="true" applyFill="true" applyBorder="true" applyAlignment="true">
      <alignment horizontal="center" vertical="center"/>
    </xf>
    <xf numFmtId="168" fontId="115" fillId="28" borderId="77" xfId="40291" applyNumberFormat="true" applyFont="true" applyFill="true" applyBorder="true" applyAlignment="true">
      <alignment horizontal="center" vertical="center"/>
    </xf>
    <xf numFmtId="168" fontId="115" fillId="28" borderId="78" xfId="40303" applyNumberFormat="true" applyFont="true" applyFill="true" applyBorder="true" applyAlignment="true">
      <alignment horizontal="center" vertical="center"/>
    </xf>
    <xf numFmtId="168" fontId="115" fillId="28" borderId="77" xfId="40419" applyNumberFormat="true" applyFont="true" applyFill="true" applyBorder="true" applyAlignment="true">
      <alignment horizontal="center" vertical="center"/>
    </xf>
    <xf numFmtId="168" fontId="115" fillId="28" borderId="78" xfId="40431" applyNumberFormat="true" applyFont="true" applyFill="true" applyBorder="true" applyAlignment="true">
      <alignment horizontal="center" vertical="center"/>
    </xf>
    <xf numFmtId="168" fontId="115" fillId="28" borderId="85" xfId="40443" applyNumberFormat="true" applyFont="true" applyFill="true" applyBorder="true" applyAlignment="true">
      <alignment horizontal="center" vertical="center"/>
    </xf>
    <xf numFmtId="168" fontId="115" fillId="28" borderId="61" xfId="39992" applyNumberFormat="true" applyFont="true" applyFill="true" applyBorder="true" applyAlignment="true">
      <alignment horizontal="center" vertical="center"/>
    </xf>
    <xf numFmtId="168" fontId="115" fillId="28" borderId="56" xfId="40004" applyNumberFormat="true" applyFont="true" applyFill="true" applyBorder="true" applyAlignment="true">
      <alignment horizontal="center" vertical="center"/>
    </xf>
    <xf numFmtId="168" fontId="115" fillId="28" borderId="86" xfId="40016" applyNumberFormat="true" applyFont="true" applyFill="true" applyBorder="true" applyAlignment="true">
      <alignment horizontal="center" vertical="center"/>
    </xf>
    <xf numFmtId="168" fontId="115" fillId="28" borderId="61" xfId="40052" applyNumberFormat="true" applyFont="true" applyFill="true" applyBorder="true" applyAlignment="true">
      <alignment horizontal="center" vertical="center"/>
    </xf>
    <xf numFmtId="168" fontId="115" fillId="28" borderId="56" xfId="40064" applyNumberFormat="true" applyFont="true" applyFill="true" applyBorder="true" applyAlignment="true">
      <alignment horizontal="center" vertical="center"/>
    </xf>
    <xf numFmtId="168" fontId="115" fillId="28" borderId="61" xfId="40172" applyNumberFormat="true" applyFont="true" applyFill="true" applyBorder="true" applyAlignment="true">
      <alignment horizontal="center" vertical="center"/>
    </xf>
    <xf numFmtId="168" fontId="115" fillId="28" borderId="56" xfId="40184" applyNumberFormat="true" applyFont="true" applyFill="true" applyBorder="true" applyAlignment="true">
      <alignment horizontal="center" vertical="center"/>
    </xf>
    <xf numFmtId="168" fontId="115" fillId="28" borderId="86" xfId="40196" applyNumberFormat="true" applyFont="true" applyFill="true" applyBorder="true" applyAlignment="true">
      <alignment horizontal="center" vertical="center"/>
    </xf>
    <xf numFmtId="168" fontId="115" fillId="28" borderId="56" xfId="40244" applyNumberFormat="true" applyFont="true" applyFill="true" applyBorder="true" applyAlignment="true">
      <alignment horizontal="center" vertical="center"/>
    </xf>
    <xf numFmtId="168" fontId="115" fillId="28" borderId="56" xfId="40256" applyNumberFormat="true" applyFont="true" applyFill="true" applyBorder="true" applyAlignment="true">
      <alignment horizontal="center" vertical="center"/>
    </xf>
    <xf numFmtId="168" fontId="115" fillId="28" borderId="61" xfId="40292" applyNumberFormat="true" applyFont="true" applyFill="true" applyBorder="true" applyAlignment="true">
      <alignment horizontal="center" vertical="center"/>
    </xf>
    <xf numFmtId="168" fontId="115" fillId="28" borderId="56" xfId="40304" applyNumberFormat="true" applyFont="true" applyFill="true" applyBorder="true" applyAlignment="true">
      <alignment horizontal="center" vertical="center"/>
    </xf>
    <xf numFmtId="168" fontId="115" fillId="28" borderId="61" xfId="40420" applyNumberFormat="true" applyFont="true" applyFill="true" applyBorder="true" applyAlignment="true">
      <alignment horizontal="center" vertical="center"/>
    </xf>
    <xf numFmtId="168" fontId="115" fillId="28" borderId="56" xfId="40432" applyNumberFormat="true" applyFont="true" applyFill="true" applyBorder="true" applyAlignment="true">
      <alignment horizontal="center" vertical="center"/>
    </xf>
    <xf numFmtId="168" fontId="115" fillId="28" borderId="86" xfId="40444" applyNumberFormat="true" applyFont="true" applyFill="true" applyBorder="true" applyAlignment="true">
      <alignment horizontal="center" vertical="center"/>
    </xf>
    <xf numFmtId="168" fontId="115" fillId="28" borderId="92" xfId="39993" applyNumberFormat="true" applyFont="true" applyFill="true" applyBorder="true" applyAlignment="true">
      <alignment horizontal="center" vertical="center"/>
    </xf>
    <xf numFmtId="168" fontId="115" fillId="28" borderId="93" xfId="40005" applyNumberFormat="true" applyFont="true" applyFill="true" applyBorder="true" applyAlignment="true">
      <alignment horizontal="center" vertical="center"/>
    </xf>
    <xf numFmtId="168" fontId="115" fillId="28" borderId="98" xfId="40017" applyNumberFormat="true" applyFont="true" applyFill="true" applyBorder="true" applyAlignment="true">
      <alignment horizontal="center" vertical="center"/>
    </xf>
    <xf numFmtId="168" fontId="115" fillId="28" borderId="92" xfId="40053" applyNumberFormat="true" applyFont="true" applyFill="true" applyBorder="true" applyAlignment="true">
      <alignment horizontal="center" vertical="center"/>
    </xf>
    <xf numFmtId="168" fontId="115" fillId="28" borderId="93" xfId="40065" applyNumberFormat="true" applyFont="true" applyFill="true" applyBorder="true" applyAlignment="true">
      <alignment horizontal="center" vertical="center"/>
    </xf>
    <xf numFmtId="168" fontId="115" fillId="28" borderId="92" xfId="40173" applyNumberFormat="true" applyFont="true" applyFill="true" applyBorder="true" applyAlignment="true">
      <alignment horizontal="center" vertical="center"/>
    </xf>
    <xf numFmtId="168" fontId="115" fillId="28" borderId="93" xfId="40185" applyNumberFormat="true" applyFont="true" applyFill="true" applyBorder="true" applyAlignment="true">
      <alignment horizontal="center" vertical="center"/>
    </xf>
    <xf numFmtId="168" fontId="115" fillId="28" borderId="98" xfId="40197" applyNumberFormat="true" applyFont="true" applyFill="true" applyBorder="true" applyAlignment="true">
      <alignment horizontal="center" vertical="center"/>
    </xf>
    <xf numFmtId="168" fontId="115" fillId="28" borderId="93" xfId="40245" applyNumberFormat="true" applyFont="true" applyFill="true" applyBorder="true" applyAlignment="true">
      <alignment horizontal="center" vertical="center"/>
    </xf>
    <xf numFmtId="168" fontId="115" fillId="28" borderId="93" xfId="40257" applyNumberFormat="true" applyFont="true" applyFill="true" applyBorder="true" applyAlignment="true">
      <alignment horizontal="center" vertical="center"/>
    </xf>
    <xf numFmtId="168" fontId="115" fillId="28" borderId="92" xfId="40293" applyNumberFormat="true" applyFont="true" applyFill="true" applyBorder="true" applyAlignment="true">
      <alignment horizontal="center" vertical="center"/>
    </xf>
    <xf numFmtId="168" fontId="115" fillId="28" borderId="93" xfId="40305" applyNumberFormat="true" applyFont="true" applyFill="true" applyBorder="true" applyAlignment="true">
      <alignment horizontal="center" vertical="center"/>
    </xf>
    <xf numFmtId="168" fontId="115" fillId="28" borderId="92" xfId="40421" applyNumberFormat="true" applyFont="true" applyFill="true" applyBorder="true" applyAlignment="true">
      <alignment horizontal="center" vertical="center"/>
    </xf>
    <xf numFmtId="168" fontId="115" fillId="28" borderId="93" xfId="40433" applyNumberFormat="true" applyFont="true" applyFill="true" applyBorder="true" applyAlignment="true">
      <alignment horizontal="center" vertical="center"/>
    </xf>
    <xf numFmtId="168" fontId="115" fillId="28" borderId="98" xfId="40445" applyNumberFormat="true" applyFont="true" applyFill="true" applyBorder="true" applyAlignment="true">
      <alignment horizontal="center" vertical="center"/>
    </xf>
    <xf numFmtId="168" fontId="115" fillId="28" borderId="77" xfId="39992" applyNumberFormat="true" applyFont="true" applyFill="true" applyBorder="true" applyAlignment="true">
      <alignment horizontal="center" vertical="center"/>
    </xf>
    <xf numFmtId="168" fontId="115" fillId="28" borderId="78" xfId="40004" applyNumberFormat="true" applyFont="true" applyFill="true" applyBorder="true" applyAlignment="true">
      <alignment horizontal="center" vertical="center"/>
    </xf>
    <xf numFmtId="168" fontId="115" fillId="28" borderId="85" xfId="40016" applyNumberFormat="true" applyFont="true" applyFill="true" applyBorder="true" applyAlignment="true">
      <alignment horizontal="center" vertical="center"/>
    </xf>
    <xf numFmtId="168" fontId="115" fillId="28" borderId="77" xfId="40052" applyNumberFormat="true" applyFont="true" applyFill="true" applyBorder="true" applyAlignment="true">
      <alignment horizontal="center" vertical="center"/>
    </xf>
    <xf numFmtId="168" fontId="115" fillId="28" borderId="78" xfId="40064" applyNumberFormat="true" applyFont="true" applyFill="true" applyBorder="true" applyAlignment="true">
      <alignment horizontal="center" vertical="center"/>
    </xf>
    <xf numFmtId="168" fontId="115" fillId="28" borderId="77" xfId="40172" applyNumberFormat="true" applyFont="true" applyFill="true" applyBorder="true" applyAlignment="true">
      <alignment horizontal="center" vertical="center"/>
    </xf>
    <xf numFmtId="168" fontId="115" fillId="28" borderId="78" xfId="40184" applyNumberFormat="true" applyFont="true" applyFill="true" applyBorder="true" applyAlignment="true">
      <alignment horizontal="center" vertical="center"/>
    </xf>
    <xf numFmtId="168" fontId="115" fillId="28" borderId="85" xfId="40196" applyNumberFormat="true" applyFont="true" applyFill="true" applyBorder="true" applyAlignment="true">
      <alignment horizontal="center" vertical="center"/>
    </xf>
    <xf numFmtId="168" fontId="115" fillId="28" borderId="78" xfId="40244" applyNumberFormat="true" applyFont="true" applyFill="true" applyBorder="true" applyAlignment="true">
      <alignment horizontal="center" vertical="center"/>
    </xf>
    <xf numFmtId="168" fontId="115" fillId="28" borderId="78" xfId="40256" applyNumberFormat="true" applyFont="true" applyFill="true" applyBorder="true" applyAlignment="true">
      <alignment horizontal="center" vertical="center"/>
    </xf>
    <xf numFmtId="168" fontId="115" fillId="28" borderId="77" xfId="40292" applyNumberFormat="true" applyFont="true" applyFill="true" applyBorder="true" applyAlignment="true">
      <alignment horizontal="center" vertical="center"/>
    </xf>
    <xf numFmtId="168" fontId="115" fillId="28" borderId="78" xfId="40304" applyNumberFormat="true" applyFont="true" applyFill="true" applyBorder="true" applyAlignment="true">
      <alignment horizontal="center" vertical="center"/>
    </xf>
    <xf numFmtId="168" fontId="115" fillId="28" borderId="77" xfId="40420" applyNumberFormat="true" applyFont="true" applyFill="true" applyBorder="true" applyAlignment="true">
      <alignment horizontal="center" vertical="center"/>
    </xf>
    <xf numFmtId="168" fontId="115" fillId="28" borderId="78" xfId="40432" applyNumberFormat="true" applyFont="true" applyFill="true" applyBorder="true" applyAlignment="true">
      <alignment horizontal="center" vertical="center"/>
    </xf>
    <xf numFmtId="168" fontId="115" fillId="28" borderId="85" xfId="40444" applyNumberFormat="true" applyFont="true" applyFill="true" applyBorder="true" applyAlignment="true">
      <alignment horizontal="center" vertical="center"/>
    </xf>
    <xf numFmtId="168" fontId="115" fillId="28" borderId="62" xfId="39994" applyNumberFormat="true" applyFont="true" applyFill="true" applyBorder="true" applyAlignment="true">
      <alignment horizontal="center" vertical="center"/>
    </xf>
    <xf numFmtId="168" fontId="115" fillId="28" borderId="64" xfId="40006" applyNumberFormat="true" applyFont="true" applyFill="true" applyBorder="true" applyAlignment="true">
      <alignment horizontal="center" vertical="center"/>
    </xf>
    <xf numFmtId="168" fontId="115" fillId="28" borderId="87" xfId="40018" applyNumberFormat="true" applyFont="true" applyFill="true" applyBorder="true" applyAlignment="true">
      <alignment horizontal="center" vertical="center"/>
    </xf>
    <xf numFmtId="168" fontId="115" fillId="28" borderId="62" xfId="40054" applyNumberFormat="true" applyFont="true" applyFill="true" applyBorder="true" applyAlignment="true">
      <alignment horizontal="center" vertical="center"/>
    </xf>
    <xf numFmtId="168" fontId="115" fillId="28" borderId="64" xfId="40066" applyNumberFormat="true" applyFont="true" applyFill="true" applyBorder="true" applyAlignment="true">
      <alignment horizontal="center" vertical="center"/>
    </xf>
    <xf numFmtId="168" fontId="115" fillId="28" borderId="62" xfId="40174" applyNumberFormat="true" applyFont="true" applyFill="true" applyBorder="true" applyAlignment="true">
      <alignment horizontal="center" vertical="center"/>
    </xf>
    <xf numFmtId="168" fontId="115" fillId="28" borderId="64" xfId="40186" applyNumberFormat="true" applyFont="true" applyFill="true" applyBorder="true" applyAlignment="true">
      <alignment horizontal="center" vertical="center"/>
    </xf>
    <xf numFmtId="168" fontId="115" fillId="28" borderId="87" xfId="40198" applyNumberFormat="true" applyFont="true" applyFill="true" applyBorder="true" applyAlignment="true">
      <alignment horizontal="center" vertical="center"/>
    </xf>
    <xf numFmtId="168" fontId="115" fillId="28" borderId="64" xfId="40246" applyNumberFormat="true" applyFont="true" applyFill="true" applyBorder="true" applyAlignment="true">
      <alignment horizontal="center" vertical="center"/>
    </xf>
    <xf numFmtId="168" fontId="115" fillId="28" borderId="64" xfId="40258" applyNumberFormat="true" applyFont="true" applyFill="true" applyBorder="true" applyAlignment="true">
      <alignment horizontal="center" vertical="center"/>
    </xf>
    <xf numFmtId="168" fontId="115" fillId="28" borderId="62" xfId="40294" applyNumberFormat="true" applyFont="true" applyFill="true" applyBorder="true" applyAlignment="true">
      <alignment horizontal="center" vertical="center"/>
    </xf>
    <xf numFmtId="168" fontId="115" fillId="28" borderId="64" xfId="40306" applyNumberFormat="true" applyFont="true" applyFill="true" applyBorder="true" applyAlignment="true">
      <alignment horizontal="center" vertical="center"/>
    </xf>
    <xf numFmtId="168" fontId="115" fillId="28" borderId="62" xfId="40422" applyNumberFormat="true" applyFont="true" applyFill="true" applyBorder="true" applyAlignment="true">
      <alignment horizontal="center" vertical="center"/>
    </xf>
    <xf numFmtId="168" fontId="115" fillId="28" borderId="64" xfId="40434" applyNumberFormat="true" applyFont="true" applyFill="true" applyBorder="true" applyAlignment="true">
      <alignment horizontal="center" vertical="center"/>
    </xf>
    <xf numFmtId="168" fontId="115" fillId="28" borderId="87" xfId="40446" applyNumberFormat="true" applyFont="true" applyFill="true" applyBorder="true" applyAlignment="true">
      <alignment horizontal="center" vertical="center"/>
    </xf>
    <xf numFmtId="0" fontId="0" fillId="0" borderId="11" xfId="0" applyBorder="true" applyAlignment="true">
      <alignment vertical="center"/>
    </xf>
    <xf numFmtId="169" fontId="115" fillId="28" borderId="82" xfId="40237" applyNumberFormat="true" applyFont="true" applyFill="true" applyBorder="true" applyAlignment="true">
      <alignment horizontal="center" vertical="center"/>
    </xf>
    <xf numFmtId="169" fontId="115" fillId="28" borderId="72" xfId="40238" applyNumberFormat="true" applyFont="true" applyFill="true" applyBorder="true" applyAlignment="true">
      <alignment horizontal="center" vertical="center"/>
    </xf>
    <xf numFmtId="169" fontId="115" fillId="28" borderId="99" xfId="40239" applyNumberFormat="true" applyFont="true" applyFill="true" applyBorder="true" applyAlignment="true">
      <alignment horizontal="center" vertical="center"/>
    </xf>
    <xf numFmtId="169" fontId="115" fillId="28" borderId="71" xfId="40238" applyNumberFormat="true" applyFont="true" applyFill="true" applyBorder="true" applyAlignment="true">
      <alignment horizontal="center" vertical="center"/>
    </xf>
    <xf numFmtId="169" fontId="115" fillId="28" borderId="73" xfId="40239" applyNumberFormat="true" applyFont="true" applyFill="true" applyBorder="true" applyAlignment="true">
      <alignment horizontal="center" vertical="center"/>
    </xf>
    <xf numFmtId="169" fontId="115" fillId="28" borderId="82" xfId="40238" applyNumberFormat="true" applyFont="true" applyFill="true" applyBorder="true" applyAlignment="true">
      <alignment horizontal="center" vertical="center"/>
    </xf>
    <xf numFmtId="169" fontId="115" fillId="28" borderId="73" xfId="40240" applyNumberFormat="true" applyFont="true" applyFill="true" applyBorder="true" applyAlignment="true">
      <alignment horizontal="center" vertical="center"/>
    </xf>
    <xf numFmtId="0" fontId="115" fillId="3" borderId="1" xfId="39963" applyFont="true" applyBorder="true" applyAlignment="true">
      <alignment horizontal="center" vertical="center"/>
    </xf>
    <xf numFmtId="0" fontId="115" fillId="3" borderId="1" xfId="40023" applyFont="true" applyBorder="true" applyAlignment="true">
      <alignment horizontal="center" vertical="center"/>
    </xf>
    <xf numFmtId="0" fontId="115" fillId="3" borderId="1" xfId="40083" applyFont="true" applyBorder="true" applyAlignment="true">
      <alignment horizontal="center" vertical="center"/>
    </xf>
    <xf numFmtId="0" fontId="115" fillId="3" borderId="1" xfId="40143" applyFont="true" applyBorder="true" applyAlignment="true">
      <alignment horizontal="center" vertical="center"/>
    </xf>
    <xf numFmtId="0" fontId="115" fillId="3" borderId="1" xfId="40203" applyFont="true" applyBorder="true" applyAlignment="true">
      <alignment horizontal="center" vertical="center"/>
    </xf>
    <xf numFmtId="0" fontId="115" fillId="3" borderId="1" xfId="40263" applyFont="true" applyBorder="true" applyAlignment="true">
      <alignment horizontal="center" vertical="center"/>
    </xf>
    <xf numFmtId="0" fontId="115" fillId="3" borderId="3" xfId="40397" applyFont="true" applyBorder="true" applyAlignment="true">
      <alignment horizontal="center" vertical="center"/>
    </xf>
    <xf numFmtId="0" fontId="115" fillId="3" borderId="1" xfId="40397" applyFont="true" applyBorder="true" applyAlignment="true">
      <alignment horizontal="center" vertical="center"/>
    </xf>
    <xf numFmtId="0" fontId="115" fillId="3" borderId="1" xfId="40329" applyFont="true" applyBorder="true" applyAlignment="true">
      <alignment horizontal="center" vertical="center"/>
    </xf>
    <xf numFmtId="0" fontId="115" fillId="3" borderId="1" xfId="40269" applyFont="true" applyBorder="true" applyAlignment="true">
      <alignment horizontal="center" vertical="center"/>
    </xf>
    <xf numFmtId="0" fontId="115" fillId="3" borderId="1" xfId="40209" applyFont="true" applyBorder="true" applyAlignment="true">
      <alignment horizontal="center" vertical="center"/>
    </xf>
    <xf numFmtId="0" fontId="115" fillId="3" borderId="1" xfId="40149" applyFont="true" applyBorder="true" applyAlignment="true">
      <alignment horizontal="center" vertical="center"/>
    </xf>
    <xf numFmtId="0" fontId="115" fillId="3" borderId="3" xfId="40089" applyFont="true" applyBorder="true" applyAlignment="true">
      <alignment horizontal="center" vertical="center"/>
    </xf>
    <xf numFmtId="0" fontId="115" fillId="3" borderId="1" xfId="40029" applyFont="true" applyBorder="true" applyAlignment="true">
      <alignment horizontal="center" vertical="center"/>
    </xf>
    <xf numFmtId="0" fontId="115" fillId="3" borderId="1" xfId="39969" applyFont="true" applyBorder="true" applyAlignment="true">
      <alignment horizontal="center" vertical="center"/>
    </xf>
    <xf numFmtId="0" fontId="24" fillId="27" borderId="10" xfId="19344" applyFill="true" applyAlignment="true">
      <alignment horizontal="center" wrapText="true"/>
    </xf>
    <xf numFmtId="0" fontId="179" fillId="27" borderId="10" xfId="19344" applyFont="true" applyFill="true" applyAlignment="true">
      <alignment horizontal="center" wrapText="true"/>
    </xf>
    <xf numFmtId="0" fontId="180" fillId="27" borderId="10" xfId="19344" applyFont="true" applyFill="true" applyAlignment="true">
      <alignment horizontal="center" wrapText="true"/>
    </xf>
    <xf numFmtId="0" fontId="151" fillId="26" borderId="59" xfId="40241"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64" fillId="27" borderId="3" xfId="19344" applyFont="true" applyFill="true" applyBorder="true" applyAlignment="true"/>
    <xf numFmtId="0" fontId="165" fillId="27" borderId="3" xfId="19344" applyFont="true" applyFill="true" applyBorder="true" applyAlignment="true"/>
    <xf numFmtId="0" fontId="24" fillId="3" borderId="10" xfId="19344" applyAlignment="true">
      <alignment wrapText="true"/>
    </xf>
    <xf numFmtId="0" fontId="24" fillId="27" borderId="10" xfId="34367" applyFill="true" applyAlignment="true">
      <alignment wrapText="true"/>
    </xf>
    <xf numFmtId="0" fontId="24" fillId="15" borderId="10" xfId="34367" applyFill="true"/>
    <xf numFmtId="0" fontId="24" fillId="15" borderId="10" xfId="34367" applyFill="true" applyAlignment="true">
      <alignment vertical="center"/>
    </xf>
    <xf numFmtId="0" fontId="24" fillId="15" borderId="10" xfId="34367" applyFill="true" applyAlignment="true">
      <alignment wrapText="true"/>
    </xf>
    <xf numFmtId="0" fontId="24" fillId="15" borderId="10" xfId="34367" applyFill="true" applyAlignment="true">
      <alignment vertical="center" wrapText="true"/>
    </xf>
    <xf numFmtId="0" fontId="24" fillId="27" borderId="10" xfId="34367" applyFill="true" applyAlignment="true">
      <alignment horizontal="center" vertical="center"/>
    </xf>
    <xf numFmtId="0" fontId="155" fillId="27" borderId="10" xfId="34367" applyFont="true" applyFill="true" applyAlignment="true">
      <alignment horizontal="left" vertical="top"/>
    </xf>
    <xf numFmtId="170" fontId="155" fillId="27" borderId="10" xfId="34367" applyNumberFormat="true" applyFont="true" applyFill="true" applyAlignment="true">
      <alignment horizontal="right" vertical="top"/>
    </xf>
    <xf numFmtId="170" fontId="155" fillId="27" borderId="10" xfId="34367" applyNumberFormat="true" applyFont="true" applyFill="true" applyAlignment="true">
      <alignment horizontal="right" vertical="top" wrapText="true"/>
    </xf>
    <xf numFmtId="0" fontId="151" fillId="15" borderId="10" xfId="19405" applyFont="true" applyFill="true" applyAlignment="true">
      <alignment horizontal="left" vertical="center" wrapText="true"/>
    </xf>
    <xf numFmtId="0" fontId="181" fillId="15" borderId="10" xfId="19444" applyFont="true" applyFill="true" applyAlignment="true">
      <alignment horizontal="center" vertical="center" wrapText="true"/>
    </xf>
    <xf numFmtId="0" fontId="181" fillId="15" borderId="10" xfId="19442" applyFont="true" applyFill="true" applyAlignment="true">
      <alignment horizontal="center" vertical="center"/>
    </xf>
    <xf numFmtId="0" fontId="181" fillId="15" borderId="10" xfId="19443" applyFont="true" applyFill="true" applyAlignment="true">
      <alignment horizontal="center" vertical="center" wrapText="true"/>
    </xf>
    <xf numFmtId="0" fontId="181" fillId="15" borderId="10" xfId="19466" applyFont="true" applyFill="true" applyAlignment="true">
      <alignment horizontal="center" vertical="center" wrapText="true"/>
    </xf>
    <xf numFmtId="0" fontId="181" fillId="15" borderId="10" xfId="19464" applyFont="true" applyFill="true" applyAlignment="true">
      <alignment horizontal="center" vertical="center"/>
    </xf>
    <xf numFmtId="0" fontId="181" fillId="15" borderId="10" xfId="19464" applyFont="true" applyFill="true" applyAlignment="true">
      <alignment horizontal="center" vertical="center" wrapText="true"/>
    </xf>
    <xf numFmtId="0" fontId="181" fillId="15" borderId="10" xfId="19465" applyFont="true" applyFill="true" applyAlignment="true">
      <alignment horizontal="center" vertical="center" wrapText="true"/>
    </xf>
    <xf numFmtId="0" fontId="24" fillId="15" borderId="10" xfId="19344" applyFill="true" applyAlignment="true">
      <alignment wrapText="true"/>
    </xf>
    <xf numFmtId="0" fontId="151" fillId="3" borderId="10" xfId="45124" applyFont="true" applyAlignment="true">
      <alignment horizontal="center" wrapText="true"/>
    </xf>
    <xf numFmtId="0" fontId="151" fillId="3" borderId="10" xfId="45125" applyFont="true" applyAlignment="true">
      <alignment horizontal="center" wrapText="true"/>
    </xf>
    <xf numFmtId="0" fontId="151" fillId="3" borderId="10" xfId="45126" applyFont="true" applyAlignment="true">
      <alignment horizontal="center" wrapText="true"/>
    </xf>
    <xf numFmtId="0" fontId="151" fillId="3" borderId="57" xfId="45127" applyFont="true" applyBorder="true" applyAlignment="true">
      <alignment horizontal="center"/>
    </xf>
    <xf numFmtId="0" fontId="151" fillId="3" borderId="57" xfId="45128" applyFont="true" applyBorder="true" applyAlignment="true">
      <alignment horizontal="center"/>
    </xf>
    <xf numFmtId="0" fontId="151" fillId="3" borderId="57" xfId="45129" applyFont="true" applyBorder="true" applyAlignment="true">
      <alignment horizontal="center"/>
    </xf>
    <xf numFmtId="0" fontId="24" fillId="3" borderId="10" xfId="34367" applyAlignment="true">
      <alignment wrapText="true"/>
    </xf>
    <xf numFmtId="0" fontId="24" fillId="15" borderId="10" xfId="19344" applyFill="true" applyAlignment="true">
      <alignment wrapText="true"/>
    </xf>
    <xf numFmtId="0" fontId="24" fillId="3" borderId="10" xfId="19344" applyAlignment="true">
      <alignment wrapText="true"/>
    </xf>
    <xf numFmtId="0" fontId="151" fillId="26" borderId="59" xfId="40241" applyFont="true" applyFill="true" applyBorder="true" applyAlignment="true">
      <alignment horizontal="left" vertical="center" wrapText="true"/>
    </xf>
    <xf numFmtId="0" fontId="164" fillId="27" borderId="3" xfId="19344" applyFont="true" applyFill="true" applyBorder="true" applyAlignment="true"/>
    <xf numFmtId="0" fontId="165" fillId="27" borderId="3" xfId="19344" applyFont="true" applyFill="true" applyBorder="true" applyAlignment="true"/>
    <xf numFmtId="0" fontId="165" fillId="3" borderId="4" xfId="19344" applyFont="true" applyBorder="true" applyAlignment="true"/>
    <xf numFmtId="0" fontId="151" fillId="26" borderId="102" xfId="40295"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51" fillId="26" borderId="102" xfId="40235" applyFont="true" applyFill="true" applyBorder="true" applyAlignment="true">
      <alignment horizontal="left" vertical="center" wrapText="true"/>
    </xf>
    <xf numFmtId="0" fontId="24" fillId="15" borderId="10" xfId="19344" applyFill="true" applyAlignment="true">
      <alignment horizontal="right" vertical="top" wrapText="true"/>
    </xf>
    <xf numFmtId="0" fontId="151" fillId="3" borderId="57" xfId="45144" applyFont="true" applyBorder="true" applyAlignment="true">
      <alignment horizontal="right" vertical="top" wrapText="true"/>
    </xf>
    <xf numFmtId="0" fontId="151" fillId="3" borderId="57" xfId="45149" applyFont="true" applyBorder="true" applyAlignment="true">
      <alignment horizontal="right" vertical="top" wrapText="true"/>
    </xf>
    <xf numFmtId="0" fontId="151" fillId="3" borderId="57" xfId="45150" applyFont="true" applyBorder="true" applyAlignment="true">
      <alignment horizontal="right" vertical="top" wrapText="true"/>
    </xf>
    <xf numFmtId="0" fontId="151" fillId="3" borderId="130" xfId="45155" applyFont="true" applyBorder="true" applyAlignment="true">
      <alignment horizontal="right" vertical="top" wrapText="true"/>
    </xf>
    <xf numFmtId="0" fontId="151" fillId="3" borderId="54" xfId="45156" applyFont="true" applyBorder="true" applyAlignment="true">
      <alignment horizontal="right" vertical="top" wrapText="true"/>
    </xf>
    <xf numFmtId="0" fontId="151" fillId="3" borderId="55" xfId="45157" applyFont="true" applyBorder="true" applyAlignment="true">
      <alignment horizontal="right" vertical="top" wrapText="true"/>
    </xf>
    <xf numFmtId="0" fontId="151" fillId="3" borderId="10" xfId="45124" applyFont="true" applyAlignment="true">
      <alignment horizontal="right" vertical="top" wrapText="true"/>
    </xf>
    <xf numFmtId="0" fontId="151" fillId="3" borderId="130" xfId="45170" applyFont="true" applyBorder="true" applyAlignment="true">
      <alignment horizontal="right" vertical="top" wrapText="true"/>
    </xf>
    <xf numFmtId="0" fontId="151" fillId="3" borderId="54" xfId="45171" applyFont="true" applyBorder="true" applyAlignment="true">
      <alignment horizontal="right" vertical="top" wrapText="true"/>
    </xf>
    <xf numFmtId="0" fontId="151" fillId="3" borderId="55" xfId="45172" applyFont="true" applyBorder="true" applyAlignment="true">
      <alignment horizontal="right" vertical="top" wrapText="true"/>
    </xf>
    <xf numFmtId="0" fontId="151" fillId="3" borderId="130" xfId="45173" applyFont="true" applyBorder="true" applyAlignment="true">
      <alignment horizontal="right" vertical="top" wrapText="true"/>
    </xf>
    <xf numFmtId="0" fontId="151" fillId="3" borderId="54" xfId="45174" applyFont="true" applyBorder="true" applyAlignment="true">
      <alignment horizontal="right" vertical="top" wrapText="true"/>
    </xf>
    <xf numFmtId="0" fontId="151" fillId="3" borderId="55" xfId="45175" applyFont="true" applyBorder="true" applyAlignment="true">
      <alignment horizontal="right" vertical="top" wrapText="true"/>
    </xf>
    <xf numFmtId="0" fontId="151" fillId="3" borderId="10" xfId="45125" applyFont="true" applyAlignment="true">
      <alignment horizontal="right" vertical="top" wrapText="true"/>
    </xf>
    <xf numFmtId="0" fontId="151" fillId="3" borderId="10" xfId="45126" applyFont="true" applyAlignment="true">
      <alignment horizontal="right" vertical="top" wrapText="true"/>
    </xf>
    <xf numFmtId="0" fontId="24" fillId="15" borderId="10" xfId="34367" applyFill="true" applyAlignment="true">
      <alignment horizontal="right" vertical="top" wrapText="true"/>
    </xf>
    <xf numFmtId="0" fontId="24" fillId="3" borderId="10" xfId="34367" applyAlignment="true">
      <alignment horizontal="right" vertical="top" wrapText="true"/>
    </xf>
    <xf numFmtId="166" fontId="150" fillId="3" borderId="58" xfId="45131" applyNumberFormat="true" applyFont="true" applyBorder="true" applyAlignment="true">
      <alignment horizontal="right" vertical="top" wrapText="true"/>
    </xf>
    <xf numFmtId="166" fontId="150" fillId="3" borderId="58" xfId="45133" applyNumberFormat="true" applyFont="true" applyBorder="true" applyAlignment="true">
      <alignment horizontal="right" vertical="top" wrapText="true"/>
    </xf>
    <xf numFmtId="166" fontId="150" fillId="3" borderId="58" xfId="45135" applyNumberFormat="true" applyFont="true" applyBorder="true" applyAlignment="true">
      <alignment horizontal="right" vertical="top" wrapText="true"/>
    </xf>
    <xf numFmtId="166" fontId="150" fillId="3" borderId="59" xfId="45137" applyNumberFormat="true" applyFont="true" applyBorder="true" applyAlignment="true">
      <alignment horizontal="right" vertical="top" wrapText="true"/>
    </xf>
    <xf numFmtId="166" fontId="150" fillId="3" borderId="59" xfId="45139" applyNumberFormat="true" applyFont="true" applyBorder="true" applyAlignment="true">
      <alignment horizontal="right" vertical="top" wrapText="true"/>
    </xf>
    <xf numFmtId="166" fontId="150" fillId="3" borderId="59" xfId="45141" applyNumberFormat="true" applyFont="true" applyBorder="true" applyAlignment="true">
      <alignment horizontal="right" vertical="top" wrapText="true"/>
    </xf>
    <xf numFmtId="166" fontId="150" fillId="3" borderId="60" xfId="45143" applyNumberFormat="true" applyFont="true" applyBorder="true" applyAlignment="true">
      <alignment horizontal="right" vertical="top" wrapText="true"/>
    </xf>
    <xf numFmtId="0" fontId="24" fillId="3" borderId="10" xfId="19344" applyAlignment="true">
      <alignment horizontal="right" vertical="top" wrapText="true"/>
    </xf>
    <xf numFmtId="166" fontId="150" fillId="3" borderId="60" xfId="45146" applyNumberFormat="true" applyFont="true" applyBorder="true" applyAlignment="true">
      <alignment horizontal="right" vertical="top" wrapText="true"/>
    </xf>
    <xf numFmtId="166" fontId="150" fillId="3" borderId="60" xfId="45148" applyNumberFormat="true" applyFont="true" applyBorder="true" applyAlignment="true">
      <alignment horizontal="right" vertical="top" wrapText="true"/>
    </xf>
    <xf numFmtId="166" fontId="150" fillId="3" borderId="131" xfId="45159" applyNumberFormat="true" applyFont="true" applyBorder="true" applyAlignment="true">
      <alignment horizontal="right" vertical="top" wrapText="true"/>
    </xf>
    <xf numFmtId="166" fontId="150" fillId="3" borderId="132" xfId="45160" applyNumberFormat="true" applyFont="true" applyBorder="true" applyAlignment="true">
      <alignment horizontal="right" vertical="top" wrapText="true"/>
    </xf>
    <xf numFmtId="166" fontId="150" fillId="3" borderId="133" xfId="45161" applyNumberFormat="true" applyFont="true" applyBorder="true" applyAlignment="true">
      <alignment horizontal="right" vertical="top" wrapText="true"/>
    </xf>
    <xf numFmtId="0" fontId="151" fillId="3" borderId="57" xfId="45127" applyFont="true" applyBorder="true" applyAlignment="true">
      <alignment horizontal="right" vertical="top" wrapText="true"/>
    </xf>
    <xf numFmtId="166" fontId="150" fillId="3" borderId="131" xfId="45177" applyNumberFormat="true" applyFont="true" applyBorder="true" applyAlignment="true">
      <alignment horizontal="right" vertical="top" wrapText="true"/>
    </xf>
    <xf numFmtId="166" fontId="150" fillId="3" borderId="132" xfId="45178" applyNumberFormat="true" applyFont="true" applyBorder="true" applyAlignment="true">
      <alignment horizontal="right" vertical="top" wrapText="true"/>
    </xf>
    <xf numFmtId="166" fontId="150" fillId="3" borderId="133" xfId="45179" applyNumberFormat="true" applyFont="true" applyBorder="true" applyAlignment="true">
      <alignment horizontal="right" vertical="top" wrapText="true"/>
    </xf>
    <xf numFmtId="166" fontId="150" fillId="3" borderId="131" xfId="45181" applyNumberFormat="true" applyFont="true" applyBorder="true" applyAlignment="true">
      <alignment horizontal="right" vertical="top" wrapText="true"/>
    </xf>
    <xf numFmtId="166" fontId="150" fillId="3" borderId="132" xfId="45182" applyNumberFormat="true" applyFont="true" applyBorder="true" applyAlignment="true">
      <alignment horizontal="right" vertical="top" wrapText="true"/>
    </xf>
    <xf numFmtId="166" fontId="150" fillId="3" borderId="133" xfId="45183" applyNumberFormat="true" applyFont="true" applyBorder="true" applyAlignment="true">
      <alignment horizontal="right" vertical="top" wrapText="true"/>
    </xf>
    <xf numFmtId="0" fontId="151" fillId="3" borderId="57" xfId="45128" applyFont="true" applyBorder="true" applyAlignment="true">
      <alignment horizontal="right" vertical="top" wrapText="true"/>
    </xf>
    <xf numFmtId="0" fontId="151" fillId="3" borderId="57" xfId="45129" applyFont="true" applyBorder="true" applyAlignment="true">
      <alignment horizontal="right" vertical="top" wrapText="true"/>
    </xf>
    <xf numFmtId="0" fontId="151" fillId="3" borderId="57" xfId="45185" applyFont="true" applyBorder="true" applyAlignment="true">
      <alignment horizontal="right" vertical="top" wrapText="true"/>
    </xf>
    <xf numFmtId="166" fontId="150" fillId="3" borderId="134" xfId="45186" applyNumberFormat="true" applyFont="true" applyBorder="true" applyAlignment="true">
      <alignment horizontal="right" vertical="top" wrapText="true"/>
    </xf>
    <xf numFmtId="0" fontId="151" fillId="3" borderId="57" xfId="45188" applyFont="true" applyBorder="true" applyAlignment="true">
      <alignment horizontal="right" vertical="top" wrapText="true"/>
    </xf>
    <xf numFmtId="0" fontId="151" fillId="3" borderId="57" xfId="45190" applyFont="true" applyBorder="true" applyAlignment="true">
      <alignment horizontal="right" vertical="top" wrapText="true"/>
    </xf>
    <xf numFmtId="166" fontId="150" fillId="3" borderId="134" xfId="45191" applyNumberFormat="true" applyFont="true" applyBorder="true" applyAlignment="true">
      <alignment horizontal="right" vertical="top" wrapText="true"/>
    </xf>
    <xf numFmtId="166" fontId="150" fillId="3" borderId="134" xfId="45192" applyNumberFormat="true" applyFont="true" applyBorder="true" applyAlignment="true">
      <alignment horizontal="right" vertical="top" wrapText="true"/>
    </xf>
    <xf numFmtId="0" fontId="151" fillId="0" borderId="10" xfId="44970" applyFont="true" applyFill="true" applyBorder="true" applyAlignment="true">
      <alignment horizontal="left" vertical="top" wrapText="true"/>
    </xf>
    <xf numFmtId="0" fontId="24" fillId="0" borderId="10" xfId="34367" applyFill="true" applyBorder="true" applyAlignment="true">
      <alignment wrapText="true"/>
    </xf>
    <xf numFmtId="0" fontId="151" fillId="0" borderId="10" xfId="44976" applyFont="true" applyFill="true" applyBorder="true" applyAlignment="true">
      <alignment horizontal="left" vertical="top" wrapText="true"/>
    </xf>
    <xf numFmtId="169" fontId="150" fillId="0" borderId="10" xfId="33366" applyNumberFormat="true" applyFont="true" applyFill="true" applyBorder="true" applyAlignment="true">
      <alignment horizontal="right" vertical="top"/>
    </xf>
    <xf numFmtId="0" fontId="151" fillId="0" borderId="10" xfId="44982" applyFont="true" applyFill="true" applyBorder="true" applyAlignment="true">
      <alignment horizontal="left" vertical="top" wrapText="true"/>
    </xf>
    <xf numFmtId="169" fontId="150" fillId="0" borderId="10" xfId="33369" applyNumberFormat="true" applyFont="true" applyFill="true" applyBorder="true" applyAlignment="true">
      <alignment horizontal="right" vertical="top"/>
    </xf>
    <xf numFmtId="0" fontId="24" fillId="0" borderId="10" xfId="34367" applyFill="true" applyBorder="true" applyAlignment="true">
      <alignment horizontal="center" vertical="center"/>
    </xf>
    <xf numFmtId="0" fontId="155" fillId="0" borderId="10" xfId="34367" applyFont="true" applyFill="true" applyBorder="true" applyAlignment="true">
      <alignment horizontal="left" vertical="top"/>
    </xf>
    <xf numFmtId="170" fontId="155" fillId="0" borderId="10" xfId="34367" applyNumberFormat="true" applyFont="true" applyFill="true" applyBorder="true" applyAlignment="true">
      <alignment horizontal="right" vertical="top"/>
    </xf>
    <xf numFmtId="0" fontId="155" fillId="0" borderId="10" xfId="34367" applyFont="true" applyFill="true" applyBorder="true" applyAlignment="true">
      <alignment horizontal="left" wrapText="true"/>
    </xf>
    <xf numFmtId="0" fontId="155" fillId="0" borderId="10" xfId="34367" applyFont="true" applyFill="true" applyBorder="true" applyAlignment="true">
      <alignment horizontal="center" wrapText="true"/>
    </xf>
    <xf numFmtId="0" fontId="24" fillId="0" borderId="10" xfId="34367" applyFill="true" applyBorder="true" applyAlignment="true">
      <alignment horizontal="center" vertical="center" wrapText="true"/>
    </xf>
    <xf numFmtId="0" fontId="151" fillId="0" borderId="10" xfId="44969" applyFont="true" applyFill="true" applyBorder="true" applyAlignment="true">
      <alignment horizontal="left" vertical="top" wrapText="true"/>
    </xf>
    <xf numFmtId="0" fontId="151" fillId="0" borderId="10" xfId="44975" applyFont="true" applyFill="true" applyBorder="true" applyAlignment="true">
      <alignment horizontal="left" vertical="top" wrapText="true"/>
    </xf>
    <xf numFmtId="0" fontId="151" fillId="0" borderId="10" xfId="44981" applyFont="true" applyFill="true" applyBorder="true" applyAlignment="true">
      <alignment horizontal="left" vertical="top" wrapText="true"/>
    </xf>
    <xf numFmtId="0" fontId="24" fillId="27" borderId="10" xfId="34367" applyFill="true" applyAlignment="true">
      <alignment vertical="center" wrapText="true"/>
    </xf>
    <xf numFmtId="0" fontId="24" fillId="27" borderId="10" xfId="34367" applyFill="true" applyAlignment="true">
      <alignment vertical="center"/>
    </xf>
    <xf numFmtId="0" fontId="24" fillId="15" borderId="10" xfId="34367" applyFill="true" applyBorder="true" applyAlignment="true">
      <alignment vertical="center" wrapText="true"/>
    </xf>
    <xf numFmtId="0" fontId="24" fillId="0" borderId="10" xfId="34367" applyFill="true" applyBorder="true" applyAlignment="true">
      <alignment vertical="center" wrapText="true"/>
    </xf>
    <xf numFmtId="0" fontId="24" fillId="0" borderId="10" xfId="34367" applyFill="true" applyBorder="true" applyAlignment="true">
      <alignment vertical="center"/>
    </xf>
    <xf numFmtId="0" fontId="182" fillId="27" borderId="3" xfId="34367" applyFont="true" applyFill="true" applyBorder="true" applyAlignment="true">
      <alignment horizontal="left" wrapText="true"/>
    </xf>
    <xf numFmtId="0" fontId="182" fillId="27" borderId="4" xfId="34367" applyFont="true" applyFill="true" applyBorder="true" applyAlignment="true">
      <alignment wrapText="true"/>
    </xf>
    <xf numFmtId="0" fontId="182" fillId="3" borderId="4" xfId="34367" applyFont="true" applyBorder="true"/>
    <xf numFmtId="0" fontId="182" fillId="27" borderId="3" xfId="34367" applyFont="true" applyFill="true" applyBorder="true" applyAlignment="true">
      <alignment wrapText="true"/>
    </xf>
    <xf numFmtId="0" fontId="182" fillId="27" borderId="5" xfId="34367" applyFont="true" applyFill="true" applyBorder="true" applyAlignment="true">
      <alignment wrapText="true"/>
    </xf>
    <xf numFmtId="0" fontId="182" fillId="27" borderId="6" xfId="34367" applyFont="true" applyFill="true" applyBorder="true" applyAlignment="true">
      <alignment wrapText="true"/>
    </xf>
    <xf numFmtId="0" fontId="155" fillId="27" borderId="10" xfId="34367" applyFont="true" applyFill="true" applyAlignment="true">
      <alignment horizontal="left" vertical="center"/>
    </xf>
    <xf numFmtId="170" fontId="155" fillId="27" borderId="10" xfId="34367" applyNumberFormat="true" applyFont="true" applyFill="true" applyAlignment="true">
      <alignment horizontal="right" vertical="center"/>
    </xf>
    <xf numFmtId="0" fontId="24" fillId="3" borderId="10" xfId="34367" applyAlignment="true">
      <alignment vertical="center" wrapText="true"/>
    </xf>
    <xf numFmtId="0" fontId="24" fillId="15" borderId="10" xfId="34367" applyFill="true" applyBorder="true" applyAlignment="true">
      <alignment vertical="center"/>
    </xf>
    <xf numFmtId="0" fontId="151" fillId="3" borderId="57" xfId="45108" applyFont="true" applyBorder="true" applyAlignment="true">
      <alignment horizontal="center" vertical="center" wrapText="true"/>
    </xf>
    <xf numFmtId="0" fontId="151" fillId="26" borderId="58" xfId="45109" applyFont="true" applyFill="true" applyBorder="true" applyAlignment="true">
      <alignment horizontal="left" vertical="center" wrapText="true"/>
    </xf>
    <xf numFmtId="0" fontId="151" fillId="26" borderId="58" xfId="45110" applyFont="true" applyFill="true" applyBorder="true" applyAlignment="true">
      <alignment horizontal="left" vertical="center" wrapText="true"/>
    </xf>
    <xf numFmtId="168" fontId="150" fillId="3" borderId="58" xfId="45111" applyNumberFormat="true" applyFont="true" applyBorder="true" applyAlignment="true">
      <alignment horizontal="right" vertical="center"/>
    </xf>
    <xf numFmtId="0" fontId="151" fillId="26" borderId="59" xfId="45112" applyFont="true" applyFill="true" applyBorder="true" applyAlignment="true">
      <alignment horizontal="left" vertical="center" wrapText="true"/>
    </xf>
    <xf numFmtId="0" fontId="151" fillId="26" borderId="59" xfId="45113" applyFont="true" applyFill="true" applyBorder="true" applyAlignment="true">
      <alignment horizontal="left" vertical="center" wrapText="true"/>
    </xf>
    <xf numFmtId="168" fontId="150" fillId="3" borderId="59" xfId="45114" applyNumberFormat="true" applyFont="true" applyBorder="true" applyAlignment="true">
      <alignment horizontal="right" vertical="center"/>
    </xf>
    <xf numFmtId="0" fontId="151" fillId="26" borderId="60" xfId="45116" applyFont="true" applyFill="true" applyBorder="true" applyAlignment="true">
      <alignment horizontal="left" vertical="center" wrapText="true"/>
    </xf>
    <xf numFmtId="168" fontId="150" fillId="3" borderId="60" xfId="45117" applyNumberFormat="true" applyFont="true" applyBorder="true" applyAlignment="true">
      <alignment horizontal="right" vertical="center"/>
    </xf>
    <xf numFmtId="0" fontId="151" fillId="15" borderId="10" xfId="19445" applyFont="true" applyFill="true" applyAlignment="true">
      <alignment horizontal="left" vertical="center" wrapText="true"/>
    </xf>
    <xf numFmtId="0" fontId="151" fillId="15" borderId="10" xfId="19446" applyFont="true" applyFill="true" applyAlignment="true">
      <alignment horizontal="left" vertical="center"/>
    </xf>
    <xf numFmtId="0" fontId="151" fillId="15" borderId="10" xfId="19451" applyFont="true" applyFill="true" applyAlignment="true">
      <alignment horizontal="center" vertical="center" wrapText="true"/>
    </xf>
    <xf numFmtId="0" fontId="151" fillId="15" borderId="10" xfId="19447" applyFont="true" applyFill="true" applyAlignment="true">
      <alignment horizontal="left" vertical="center" wrapText="true"/>
    </xf>
    <xf numFmtId="0" fontId="151" fillId="15" borderId="10" xfId="19448" applyFont="true" applyFill="true" applyAlignment="true">
      <alignment horizontal="left" vertical="center"/>
    </xf>
    <xf numFmtId="0" fontId="151" fillId="15" borderId="10" xfId="19452" applyFont="true" applyFill="true" applyAlignment="true">
      <alignment horizontal="center" vertical="center" wrapText="true"/>
    </xf>
    <xf numFmtId="0" fontId="151" fillId="15" borderId="10" xfId="19449" applyFont="true" applyFill="true" applyAlignment="true">
      <alignment horizontal="left" vertical="center" wrapText="true"/>
    </xf>
    <xf numFmtId="0" fontId="151" fillId="15" borderId="10" xfId="19450" applyFont="true" applyFill="true" applyAlignment="true">
      <alignment horizontal="left" vertical="center"/>
    </xf>
    <xf numFmtId="0" fontId="151" fillId="15" borderId="10" xfId="19453" applyFont="true" applyFill="true" applyAlignment="true">
      <alignment horizontal="center" vertical="center" wrapText="true"/>
    </xf>
    <xf numFmtId="0" fontId="151" fillId="15" borderId="10" xfId="19454" applyFont="true" applyFill="true" applyAlignment="true">
      <alignment horizontal="left" vertical="center" wrapText="true"/>
    </xf>
    <xf numFmtId="0" fontId="151" fillId="15" borderId="10" xfId="19457" applyFont="true" applyFill="true" applyAlignment="true">
      <alignment horizontal="left" vertical="center"/>
    </xf>
    <xf numFmtId="168" fontId="150" fillId="15" borderId="10" xfId="19461" applyNumberFormat="true" applyFont="true" applyFill="true" applyAlignment="true">
      <alignment horizontal="right" vertical="center" wrapText="true"/>
    </xf>
    <xf numFmtId="0" fontId="151" fillId="15" borderId="10" xfId="19455" applyFont="true" applyFill="true" applyAlignment="true">
      <alignment horizontal="left" vertical="center" wrapText="true"/>
    </xf>
    <xf numFmtId="0" fontId="151" fillId="15" borderId="10" xfId="19458" applyFont="true" applyFill="true" applyAlignment="true">
      <alignment horizontal="left" vertical="center"/>
    </xf>
    <xf numFmtId="168" fontId="150" fillId="15" borderId="10" xfId="19462" applyNumberFormat="true" applyFont="true" applyFill="true" applyAlignment="true">
      <alignment horizontal="right" vertical="center" wrapText="true"/>
    </xf>
    <xf numFmtId="0" fontId="151" fillId="15" borderId="10" xfId="19459" applyFont="true" applyFill="true" applyAlignment="true">
      <alignment horizontal="left" vertical="center"/>
    </xf>
    <xf numFmtId="0" fontId="151" fillId="15" borderId="10" xfId="19456" applyFont="true" applyFill="true" applyAlignment="true">
      <alignment horizontal="left" vertical="center" wrapText="true"/>
    </xf>
    <xf numFmtId="0" fontId="151" fillId="15" borderId="10" xfId="19460" applyFont="true" applyFill="true" applyAlignment="true">
      <alignment horizontal="left" vertical="center"/>
    </xf>
    <xf numFmtId="168" fontId="150" fillId="15" borderId="10" xfId="19463" applyNumberFormat="true" applyFont="true" applyFill="true" applyAlignment="true">
      <alignment horizontal="right" vertical="center" wrapText="true"/>
    </xf>
    <xf numFmtId="0" fontId="151" fillId="15" borderId="10" xfId="19467" applyFont="true" applyFill="true" applyAlignment="true">
      <alignment horizontal="left" vertical="center" wrapText="true"/>
    </xf>
    <xf numFmtId="0" fontId="151" fillId="15" borderId="10" xfId="19468" applyFont="true" applyFill="true" applyAlignment="true">
      <alignment horizontal="left" vertical="center"/>
    </xf>
    <xf numFmtId="0" fontId="151" fillId="15" borderId="10" xfId="19473" applyFont="true" applyFill="true" applyAlignment="true">
      <alignment horizontal="center" vertical="center" wrapText="true"/>
    </xf>
    <xf numFmtId="0" fontId="151" fillId="15" borderId="10" xfId="19474" applyFont="true" applyFill="true" applyAlignment="true">
      <alignment horizontal="center" vertical="center" wrapText="true"/>
    </xf>
    <xf numFmtId="0" fontId="151" fillId="15" borderId="10" xfId="19469" applyFont="true" applyFill="true" applyAlignment="true">
      <alignment horizontal="left" vertical="center" wrapText="true"/>
    </xf>
    <xf numFmtId="0" fontId="151" fillId="15" borderId="10" xfId="19470" applyFont="true" applyFill="true" applyAlignment="true">
      <alignment horizontal="left" vertical="center"/>
    </xf>
    <xf numFmtId="0" fontId="151" fillId="15" borderId="10" xfId="19475" applyFont="true" applyFill="true" applyAlignment="true">
      <alignment horizontal="center" vertical="center" wrapText="true"/>
    </xf>
    <xf numFmtId="0" fontId="151" fillId="15" borderId="10" xfId="19476" applyFont="true" applyFill="true" applyAlignment="true">
      <alignment horizontal="center" vertical="center" wrapText="true"/>
    </xf>
    <xf numFmtId="0" fontId="151" fillId="15" borderId="10" xfId="19471" applyFont="true" applyFill="true" applyAlignment="true">
      <alignment horizontal="left" vertical="center" wrapText="true"/>
    </xf>
    <xf numFmtId="0" fontId="151" fillId="15" borderId="10" xfId="19472" applyFont="true" applyFill="true" applyAlignment="true">
      <alignment horizontal="left" vertical="center"/>
    </xf>
    <xf numFmtId="0" fontId="151" fillId="15" borderId="10" xfId="19477" applyFont="true" applyFill="true" applyAlignment="true">
      <alignment horizontal="center" vertical="center" wrapText="true"/>
    </xf>
    <xf numFmtId="0" fontId="151" fillId="15" borderId="10" xfId="19478" applyFont="true" applyFill="true" applyAlignment="true">
      <alignment horizontal="center" vertical="center" wrapText="true"/>
    </xf>
    <xf numFmtId="0" fontId="151" fillId="15" borderId="10" xfId="19479" applyFont="true" applyFill="true" applyAlignment="true">
      <alignment horizontal="left" vertical="center" wrapText="true"/>
    </xf>
    <xf numFmtId="0" fontId="151" fillId="15" borderId="10" xfId="19482" applyFont="true" applyFill="true" applyAlignment="true">
      <alignment horizontal="left" vertical="center"/>
    </xf>
    <xf numFmtId="168" fontId="150" fillId="15" borderId="10" xfId="19485" applyNumberFormat="true" applyFont="true" applyFill="true" applyAlignment="true">
      <alignment horizontal="right" vertical="center" wrapText="true"/>
    </xf>
    <xf numFmtId="168" fontId="150" fillId="15" borderId="10" xfId="19486" applyNumberFormat="true" applyFont="true" applyFill="true" applyAlignment="true">
      <alignment horizontal="right" vertical="center" wrapText="true"/>
    </xf>
    <xf numFmtId="0" fontId="151" fillId="15" borderId="10" xfId="19480" applyFont="true" applyFill="true" applyAlignment="true">
      <alignment horizontal="left" vertical="center" wrapText="true"/>
    </xf>
    <xf numFmtId="0" fontId="151" fillId="15" borderId="10" xfId="19483" applyFont="true" applyFill="true" applyAlignment="true">
      <alignment horizontal="left" vertical="center"/>
    </xf>
    <xf numFmtId="168" fontId="150" fillId="15" borderId="10" xfId="19487" applyNumberFormat="true" applyFont="true" applyFill="true" applyAlignment="true">
      <alignment horizontal="right" vertical="center" wrapText="true"/>
    </xf>
    <xf numFmtId="168" fontId="150" fillId="15" borderId="10" xfId="19488" applyNumberFormat="true" applyFont="true" applyFill="true" applyAlignment="true">
      <alignment horizontal="right" vertical="center" wrapText="true"/>
    </xf>
    <xf numFmtId="0" fontId="151" fillId="15" borderId="10" xfId="19481" applyFont="true" applyFill="true" applyAlignment="true">
      <alignment horizontal="left" vertical="center" wrapText="true"/>
    </xf>
    <xf numFmtId="0" fontId="151" fillId="15" borderId="10" xfId="19484" applyFont="true" applyFill="true" applyAlignment="true">
      <alignment horizontal="left" vertical="center"/>
    </xf>
    <xf numFmtId="168" fontId="150" fillId="15" borderId="10" xfId="19489" applyNumberFormat="true" applyFont="true" applyFill="true" applyAlignment="true">
      <alignment horizontal="right" vertical="center" wrapText="true"/>
    </xf>
    <xf numFmtId="168" fontId="150" fillId="15" borderId="10" xfId="19490" applyNumberFormat="true" applyFont="true" applyFill="true" applyAlignment="true">
      <alignment horizontal="right" vertical="center" wrapText="true"/>
    </xf>
    <xf numFmtId="0" fontId="151" fillId="3" borderId="52" xfId="44936" applyFont="true" applyBorder="true" applyAlignment="true">
      <alignment horizontal="center" vertical="center" wrapText="true"/>
    </xf>
    <xf numFmtId="0" fontId="151" fillId="3" borderId="53" xfId="44937" applyFont="true" applyBorder="true" applyAlignment="true">
      <alignment horizontal="center" vertical="center" wrapText="true"/>
    </xf>
    <xf numFmtId="0" fontId="151" fillId="3" borderId="53" xfId="44938" applyFont="true" applyBorder="true" applyAlignment="true">
      <alignment horizontal="center" vertical="center" wrapText="true"/>
    </xf>
    <xf numFmtId="0" fontId="151" fillId="3" borderId="52" xfId="44966" applyFont="true" applyBorder="true" applyAlignment="true">
      <alignment horizontal="center" vertical="center" wrapText="true"/>
    </xf>
    <xf numFmtId="0" fontId="151" fillId="3" borderId="53" xfId="44967" applyFont="true" applyBorder="true" applyAlignment="true">
      <alignment horizontal="center" vertical="center" wrapText="true"/>
    </xf>
    <xf numFmtId="0" fontId="151" fillId="3" borderId="53" xfId="44968" applyFont="true" applyBorder="true" applyAlignment="true">
      <alignment horizontal="center" vertical="center" wrapText="true"/>
    </xf>
    <xf numFmtId="0" fontId="151" fillId="3" borderId="52" xfId="44992" applyFont="true" applyBorder="true" applyAlignment="true">
      <alignment horizontal="center" vertical="center" wrapText="true"/>
    </xf>
    <xf numFmtId="0" fontId="151" fillId="3" borderId="53" xfId="44993" applyFont="true" applyBorder="true" applyAlignment="true">
      <alignment horizontal="center" vertical="center" wrapText="true"/>
    </xf>
    <xf numFmtId="0" fontId="151" fillId="3" borderId="53" xfId="44994" applyFont="true" applyBorder="true" applyAlignment="true">
      <alignment horizontal="center" vertical="center" wrapText="true"/>
    </xf>
    <xf numFmtId="0" fontId="151" fillId="3" borderId="52" xfId="45022" applyFont="true" applyBorder="true" applyAlignment="true">
      <alignment horizontal="center" vertical="center" wrapText="true"/>
    </xf>
    <xf numFmtId="0" fontId="151" fillId="3" borderId="53" xfId="45023" applyFont="true" applyBorder="true" applyAlignment="true">
      <alignment horizontal="center" vertical="center" wrapText="true"/>
    </xf>
    <xf numFmtId="0" fontId="151" fillId="3" borderId="53" xfId="45024" applyFont="true" applyBorder="true" applyAlignment="true">
      <alignment horizontal="center" vertical="center" wrapText="true"/>
    </xf>
    <xf numFmtId="0" fontId="151" fillId="3" borderId="52" xfId="45052" applyFont="true" applyBorder="true" applyAlignment="true">
      <alignment horizontal="center" vertical="center" wrapText="true"/>
    </xf>
    <xf numFmtId="0" fontId="151" fillId="3" borderId="53" xfId="45053" applyFont="true" applyBorder="true" applyAlignment="true">
      <alignment horizontal="center" vertical="center" wrapText="true"/>
    </xf>
    <xf numFmtId="0" fontId="151" fillId="3" borderId="53" xfId="45054" applyFont="true" applyBorder="true" applyAlignment="true">
      <alignment horizontal="center" vertical="center" wrapText="true"/>
    </xf>
    <xf numFmtId="0" fontId="151" fillId="3" borderId="52" xfId="45094" applyFont="true" applyBorder="true" applyAlignment="true">
      <alignment horizontal="center" vertical="center" wrapText="true"/>
    </xf>
    <xf numFmtId="0" fontId="151" fillId="3" borderId="53" xfId="45095" applyFont="true" applyBorder="true" applyAlignment="true">
      <alignment horizontal="center" vertical="center" wrapText="true"/>
    </xf>
    <xf numFmtId="0" fontId="151" fillId="3" borderId="53" xfId="45096" applyFont="true" applyBorder="true" applyAlignment="true">
      <alignment horizontal="center" vertical="center" wrapText="true"/>
    </xf>
    <xf numFmtId="0" fontId="24" fillId="0" borderId="102" xfId="34367" applyFill="true" applyBorder="true" applyAlignment="true">
      <alignment vertical="center" wrapText="true"/>
    </xf>
    <xf numFmtId="0" fontId="24" fillId="3" borderId="102" xfId="34367" applyBorder="true" applyAlignment="true">
      <alignment vertical="center" wrapText="true"/>
    </xf>
    <xf numFmtId="0" fontId="24" fillId="0" borderId="107" xfId="34367" applyFill="true" applyBorder="true" applyAlignment="true">
      <alignment vertical="center" wrapText="true"/>
    </xf>
    <xf numFmtId="0" fontId="155" fillId="35" borderId="102" xfId="34367" applyFont="true" applyFill="true" applyBorder="true" applyAlignment="true">
      <alignment horizontal="center" vertical="center" wrapText="true"/>
    </xf>
    <xf numFmtId="0" fontId="24" fillId="35" borderId="138" xfId="34367" applyFill="true" applyBorder="true" applyAlignment="true">
      <alignment horizontal="center" vertical="center"/>
    </xf>
    <xf numFmtId="0" fontId="155" fillId="35" borderId="138" xfId="34367" applyFont="true" applyFill="true" applyBorder="true" applyAlignment="true">
      <alignment horizontal="center" vertical="center" wrapText="true"/>
    </xf>
    <xf numFmtId="169" fontId="115" fillId="35" borderId="102" xfId="40237" applyNumberFormat="true" applyFont="true" applyFill="true" applyBorder="true" applyAlignment="true">
      <alignment horizontal="center" vertical="center"/>
    </xf>
    <xf numFmtId="169" fontId="115" fillId="35" borderId="138" xfId="40238" applyNumberFormat="true" applyFont="true" applyFill="true" applyBorder="true" applyAlignment="true">
      <alignment horizontal="center" vertical="center"/>
    </xf>
    <xf numFmtId="169" fontId="115" fillId="35" borderId="138" xfId="40240" applyNumberFormat="true" applyFont="true" applyFill="true" applyBorder="true" applyAlignment="true">
      <alignment horizontal="center" vertical="center"/>
    </xf>
    <xf numFmtId="169" fontId="115" fillId="35" borderId="102" xfId="40249" applyNumberFormat="true" applyFont="true" applyFill="true" applyBorder="true" applyAlignment="true">
      <alignment horizontal="center" vertical="center"/>
    </xf>
    <xf numFmtId="169" fontId="115" fillId="35" borderId="138" xfId="40250" applyNumberFormat="true" applyFont="true" applyFill="true" applyBorder="true" applyAlignment="true">
      <alignment horizontal="center" vertical="center"/>
    </xf>
    <xf numFmtId="169" fontId="115" fillId="35" borderId="138" xfId="40252" applyNumberFormat="true" applyFont="true" applyFill="true" applyBorder="true" applyAlignment="true">
      <alignment horizontal="center" vertical="center"/>
    </xf>
    <xf numFmtId="0" fontId="151" fillId="35" borderId="102" xfId="25752" applyFont="true" applyFill="true" applyBorder="true" applyAlignment="true">
      <alignment horizontal="center" vertical="center" wrapText="true"/>
    </xf>
    <xf numFmtId="0" fontId="151" fillId="35" borderId="138" xfId="25750" applyFont="true" applyFill="true" applyBorder="true" applyAlignment="true">
      <alignment horizontal="center" vertical="center" wrapText="true"/>
    </xf>
    <xf numFmtId="0" fontId="151" fillId="35" borderId="138" xfId="19380" applyFont="true" applyFill="true" applyBorder="true" applyAlignment="true">
      <alignment horizontal="center" vertical="center" wrapText="true"/>
    </xf>
    <xf numFmtId="0" fontId="151" fillId="35" borderId="102" xfId="45045" applyFont="true" applyFill="true" applyBorder="true" applyAlignment="true">
      <alignment horizontal="center" vertical="center" wrapText="true"/>
    </xf>
    <xf numFmtId="0" fontId="151" fillId="35" borderId="138" xfId="45046" applyFont="true" applyFill="true" applyBorder="true" applyAlignment="true">
      <alignment horizontal="center" vertical="center" wrapText="true"/>
    </xf>
    <xf numFmtId="0" fontId="151" fillId="35" borderId="102" xfId="45051" applyFont="true" applyFill="true" applyBorder="true" applyAlignment="true">
      <alignment horizontal="center" vertical="center" wrapText="true"/>
    </xf>
    <xf numFmtId="0" fontId="151" fillId="35" borderId="138" xfId="45052" applyFont="true" applyFill="true" applyBorder="true" applyAlignment="true">
      <alignment horizontal="center" vertical="center" wrapText="true"/>
    </xf>
    <xf numFmtId="0" fontId="151" fillId="35" borderId="102" xfId="45087" applyFont="true" applyFill="true" applyBorder="true" applyAlignment="true">
      <alignment horizontal="center" vertical="center" wrapText="true"/>
    </xf>
    <xf numFmtId="0" fontId="151" fillId="35" borderId="138" xfId="45088" applyFont="true" applyFill="true" applyBorder="true" applyAlignment="true">
      <alignment horizontal="center" vertical="center" wrapText="true"/>
    </xf>
    <xf numFmtId="0" fontId="151" fillId="35" borderId="102" xfId="45093" applyFont="true" applyFill="true" applyBorder="true" applyAlignment="true">
      <alignment horizontal="center" vertical="center" wrapText="true"/>
    </xf>
    <xf numFmtId="0" fontId="151" fillId="35" borderId="138" xfId="45094" applyFont="true" applyFill="true" applyBorder="true" applyAlignment="true">
      <alignment horizontal="center" vertical="center" wrapText="true"/>
    </xf>
    <xf numFmtId="0" fontId="151" fillId="35" borderId="102" xfId="19411" applyFont="true" applyFill="true" applyBorder="true" applyAlignment="true">
      <alignment horizontal="center" vertical="center" wrapText="true"/>
    </xf>
    <xf numFmtId="0" fontId="151" fillId="35" borderId="138" xfId="19409" applyFont="true" applyFill="true" applyBorder="true" applyAlignment="true">
      <alignment horizontal="center" vertical="center" wrapText="true"/>
    </xf>
    <xf numFmtId="0" fontId="151" fillId="35" borderId="138" xfId="19412" applyFont="true" applyFill="true" applyBorder="true" applyAlignment="true">
      <alignment horizontal="center" vertical="center" wrapText="true"/>
    </xf>
    <xf numFmtId="0" fontId="151" fillId="35" borderId="102" xfId="19413" applyFont="true" applyFill="true" applyBorder="true" applyAlignment="true">
      <alignment horizontal="center" vertical="center" wrapText="true"/>
    </xf>
    <xf numFmtId="0" fontId="151" fillId="35" borderId="138" xfId="19414" applyFont="true" applyFill="true" applyBorder="true" applyAlignment="true">
      <alignment horizontal="center" vertical="center" wrapText="true"/>
    </xf>
    <xf numFmtId="0" fontId="151" fillId="35" borderId="138" xfId="19416" applyFont="true" applyFill="true" applyBorder="true" applyAlignment="true">
      <alignment horizontal="center" vertical="center" wrapText="true"/>
    </xf>
    <xf numFmtId="170" fontId="156" fillId="2" borderId="74" xfId="34367" applyNumberFormat="true" applyFont="true" applyFill="true" applyBorder="true" applyAlignment="true">
      <alignment vertical="center"/>
    </xf>
    <xf numFmtId="170" fontId="156" fillId="2" borderId="75" xfId="34367" applyNumberFormat="true" applyFont="true" applyFill="true" applyBorder="true" applyAlignment="true">
      <alignment vertical="center"/>
    </xf>
    <xf numFmtId="0" fontId="24" fillId="35" borderId="109" xfId="34367" applyFill="true" applyBorder="true" applyAlignment="true">
      <alignment horizontal="center" vertical="center"/>
    </xf>
    <xf numFmtId="0" fontId="155" fillId="35" borderId="109" xfId="34367" applyFont="true" applyFill="true" applyBorder="true" applyAlignment="true">
      <alignment horizontal="center" vertical="center" wrapText="true"/>
    </xf>
    <xf numFmtId="169" fontId="115" fillId="35" borderId="109" xfId="40239" applyNumberFormat="true" applyFont="true" applyFill="true" applyBorder="true" applyAlignment="true">
      <alignment horizontal="center" vertical="center"/>
    </xf>
    <xf numFmtId="169" fontId="115" fillId="35" borderId="109" xfId="40251" applyNumberFormat="true" applyFont="true" applyFill="true" applyBorder="true" applyAlignment="true">
      <alignment horizontal="center" vertical="center"/>
    </xf>
    <xf numFmtId="0" fontId="151" fillId="35" borderId="109" xfId="25751" applyFont="true" applyFill="true" applyBorder="true" applyAlignment="true">
      <alignment horizontal="center" vertical="center" wrapText="true"/>
    </xf>
    <xf numFmtId="0" fontId="151" fillId="35" borderId="109" xfId="45047" applyFont="true" applyFill="true" applyBorder="true" applyAlignment="true">
      <alignment horizontal="center" vertical="center" wrapText="true"/>
    </xf>
    <xf numFmtId="0" fontId="151" fillId="35" borderId="109" xfId="45053" applyFont="true" applyFill="true" applyBorder="true" applyAlignment="true">
      <alignment horizontal="center" vertical="center" wrapText="true"/>
    </xf>
    <xf numFmtId="0" fontId="151" fillId="35" borderId="109" xfId="45089" applyFont="true" applyFill="true" applyBorder="true" applyAlignment="true">
      <alignment horizontal="center" vertical="center" wrapText="true"/>
    </xf>
    <xf numFmtId="0" fontId="151" fillId="35" borderId="109" xfId="45095" applyFont="true" applyFill="true" applyBorder="true" applyAlignment="true">
      <alignment horizontal="center" vertical="center" wrapText="true"/>
    </xf>
    <xf numFmtId="0" fontId="151" fillId="35" borderId="109" xfId="19410" applyFont="true" applyFill="true" applyBorder="true" applyAlignment="true">
      <alignment horizontal="center" vertical="center" wrapText="true"/>
    </xf>
    <xf numFmtId="0" fontId="151" fillId="35" borderId="109" xfId="19415" applyFont="true" applyFill="true" applyBorder="true" applyAlignment="true">
      <alignment horizontal="center" vertical="center" wrapText="true"/>
    </xf>
    <xf numFmtId="0" fontId="151" fillId="3" borderId="111" xfId="44936" applyFont="true" applyBorder="true" applyAlignment="true">
      <alignment horizontal="center" vertical="center" wrapText="true"/>
    </xf>
    <xf numFmtId="0" fontId="151" fillId="3" borderId="111" xfId="44966" applyFont="true" applyBorder="true" applyAlignment="true">
      <alignment horizontal="center" vertical="center" wrapText="true"/>
    </xf>
    <xf numFmtId="0" fontId="151" fillId="3" borderId="111" xfId="44992" applyFont="true" applyBorder="true" applyAlignment="true">
      <alignment horizontal="center" vertical="center" wrapText="true"/>
    </xf>
    <xf numFmtId="0" fontId="151" fillId="3" borderId="111" xfId="45022" applyFont="true" applyBorder="true" applyAlignment="true">
      <alignment horizontal="center" vertical="center" wrapText="true"/>
    </xf>
    <xf numFmtId="0" fontId="151" fillId="3" borderId="111" xfId="45052" applyFont="true" applyBorder="true" applyAlignment="true">
      <alignment horizontal="center" vertical="center" wrapText="true"/>
    </xf>
    <xf numFmtId="169" fontId="115" fillId="35" borderId="102" xfId="40238" applyNumberFormat="true" applyFont="true" applyFill="true" applyBorder="true" applyAlignment="true">
      <alignment horizontal="center" vertical="center"/>
    </xf>
    <xf numFmtId="169" fontId="115" fillId="35" borderId="102" xfId="40250" applyNumberFormat="true" applyFont="true" applyFill="true" applyBorder="true" applyAlignment="true">
      <alignment horizontal="center" vertical="center"/>
    </xf>
    <xf numFmtId="0" fontId="151" fillId="35" borderId="102" xfId="25750" applyFont="true" applyFill="true" applyBorder="true" applyAlignment="true">
      <alignment horizontal="center" vertical="center" wrapText="true"/>
    </xf>
    <xf numFmtId="0" fontId="151" fillId="35" borderId="102" xfId="45047" applyFont="true" applyFill="true" applyBorder="true" applyAlignment="true">
      <alignment horizontal="center" vertical="center" wrapText="true"/>
    </xf>
    <xf numFmtId="0" fontId="151" fillId="35" borderId="102" xfId="45052" applyFont="true" applyFill="true" applyBorder="true" applyAlignment="true">
      <alignment horizontal="center" vertical="center" wrapText="true"/>
    </xf>
    <xf numFmtId="0" fontId="151" fillId="3" borderId="111" xfId="45094" applyFont="true" applyBorder="true" applyAlignment="true">
      <alignment horizontal="center" vertical="center" wrapText="true"/>
    </xf>
    <xf numFmtId="0" fontId="151" fillId="35" borderId="102" xfId="45089" applyFont="true" applyFill="true" applyBorder="true" applyAlignment="true">
      <alignment horizontal="center" vertical="center" wrapText="true"/>
    </xf>
    <xf numFmtId="0" fontId="151" fillId="35" borderId="102" xfId="45094" applyFont="true" applyFill="true" applyBorder="true" applyAlignment="true">
      <alignment horizontal="center" vertical="center" wrapText="true"/>
    </xf>
    <xf numFmtId="0" fontId="151" fillId="35" borderId="102" xfId="19410" applyFont="true" applyFill="true" applyBorder="true" applyAlignment="true">
      <alignment horizontal="center" vertical="center" wrapText="true"/>
    </xf>
    <xf numFmtId="0" fontId="151" fillId="35" borderId="102" xfId="19414" applyFont="true" applyFill="true" applyBorder="true" applyAlignment="true">
      <alignment horizontal="center" vertical="center" wrapText="true"/>
    </xf>
    <xf numFmtId="0" fontId="151" fillId="3" borderId="112" xfId="44936" applyFont="true" applyBorder="true" applyAlignment="true">
      <alignment horizontal="center" vertical="center" wrapText="true"/>
    </xf>
    <xf numFmtId="0" fontId="151" fillId="3" borderId="112" xfId="44966" applyFont="true" applyBorder="true" applyAlignment="true">
      <alignment horizontal="center" vertical="center" wrapText="true"/>
    </xf>
    <xf numFmtId="0" fontId="151" fillId="3" borderId="112" xfId="44992" applyFont="true" applyBorder="true" applyAlignment="true">
      <alignment horizontal="center" vertical="center" wrapText="true"/>
    </xf>
    <xf numFmtId="0" fontId="155" fillId="35" borderId="143" xfId="34367" applyFont="true" applyFill="true" applyBorder="true" applyAlignment="true">
      <alignment horizontal="center" vertical="center" wrapText="true"/>
    </xf>
    <xf numFmtId="0" fontId="151" fillId="3" borderId="112" xfId="45022" applyFont="true" applyBorder="true" applyAlignment="true">
      <alignment horizontal="center" vertical="center" wrapText="true"/>
    </xf>
    <xf numFmtId="0" fontId="151" fillId="3" borderId="112" xfId="45052" applyFont="true" applyBorder="true" applyAlignment="true">
      <alignment horizontal="center" vertical="center" wrapText="true"/>
    </xf>
    <xf numFmtId="169" fontId="115" fillId="35" borderId="143" xfId="40238" applyNumberFormat="true" applyFont="true" applyFill="true" applyBorder="true" applyAlignment="true">
      <alignment horizontal="center" vertical="center"/>
    </xf>
    <xf numFmtId="169" fontId="115" fillId="35" borderId="143" xfId="40250" applyNumberFormat="true" applyFont="true" applyFill="true" applyBorder="true" applyAlignment="true">
      <alignment horizontal="center" vertical="center"/>
    </xf>
    <xf numFmtId="0" fontId="151" fillId="35" borderId="143" xfId="25750" applyFont="true" applyFill="true" applyBorder="true" applyAlignment="true">
      <alignment horizontal="center" vertical="center" wrapText="true"/>
    </xf>
    <xf numFmtId="0" fontId="151" fillId="35" borderId="143" xfId="45047" applyFont="true" applyFill="true" applyBorder="true" applyAlignment="true">
      <alignment horizontal="center" vertical="center" wrapText="true"/>
    </xf>
    <xf numFmtId="0" fontId="151" fillId="35" borderId="143" xfId="45052" applyFont="true" applyFill="true" applyBorder="true" applyAlignment="true">
      <alignment horizontal="center" vertical="center" wrapText="true"/>
    </xf>
    <xf numFmtId="0" fontId="151" fillId="3" borderId="112" xfId="45094" applyFont="true" applyBorder="true" applyAlignment="true">
      <alignment horizontal="center" vertical="center" wrapText="true"/>
    </xf>
    <xf numFmtId="0" fontId="151" fillId="35" borderId="143" xfId="45089" applyFont="true" applyFill="true" applyBorder="true" applyAlignment="true">
      <alignment horizontal="center" vertical="center" wrapText="true"/>
    </xf>
    <xf numFmtId="0" fontId="151" fillId="35" borderId="143" xfId="45094" applyFont="true" applyFill="true" applyBorder="true" applyAlignment="true">
      <alignment horizontal="center" vertical="center" wrapText="true"/>
    </xf>
    <xf numFmtId="0" fontId="151" fillId="35" borderId="143" xfId="19410" applyFont="true" applyFill="true" applyBorder="true" applyAlignment="true">
      <alignment horizontal="center" vertical="center" wrapText="true"/>
    </xf>
    <xf numFmtId="0" fontId="151" fillId="35" borderId="143" xfId="19414" applyFont="true" applyFill="true" applyBorder="true" applyAlignment="true">
      <alignment horizontal="center" vertical="center" wrapText="true"/>
    </xf>
    <xf numFmtId="0" fontId="24" fillId="35" borderId="139" xfId="34367" applyFill="true" applyBorder="true" applyAlignment="true">
      <alignment horizontal="center" vertical="center"/>
    </xf>
    <xf numFmtId="0" fontId="155" fillId="35" borderId="139" xfId="34367" applyFont="true" applyFill="true" applyBorder="true" applyAlignment="true">
      <alignment horizontal="center" vertical="center" wrapText="true"/>
    </xf>
    <xf numFmtId="0" fontId="151" fillId="3" borderId="97" xfId="44937" applyFont="true" applyBorder="true" applyAlignment="true">
      <alignment horizontal="center" vertical="center" wrapText="true"/>
    </xf>
    <xf numFmtId="0" fontId="151" fillId="3" borderId="97" xfId="44967" applyFont="true" applyBorder="true" applyAlignment="true">
      <alignment horizontal="center" vertical="center" wrapText="true"/>
    </xf>
    <xf numFmtId="0" fontId="151" fillId="3" borderId="97" xfId="44993" applyFont="true" applyBorder="true" applyAlignment="true">
      <alignment horizontal="center" vertical="center" wrapText="true"/>
    </xf>
    <xf numFmtId="169" fontId="115" fillId="35" borderId="139" xfId="40239" applyNumberFormat="true" applyFont="true" applyFill="true" applyBorder="true" applyAlignment="true">
      <alignment horizontal="center" vertical="center"/>
    </xf>
    <xf numFmtId="169" fontId="115" fillId="35" borderId="139" xfId="40251" applyNumberFormat="true" applyFont="true" applyFill="true" applyBorder="true" applyAlignment="true">
      <alignment horizontal="center" vertical="center"/>
    </xf>
    <xf numFmtId="0" fontId="151" fillId="35" borderId="139" xfId="25751" applyFont="true" applyFill="true" applyBorder="true" applyAlignment="true">
      <alignment horizontal="center" vertical="center" wrapText="true"/>
    </xf>
    <xf numFmtId="0" fontId="151" fillId="35" borderId="139" xfId="45047" applyFont="true" applyFill="true" applyBorder="true" applyAlignment="true">
      <alignment horizontal="center" vertical="center" wrapText="true"/>
    </xf>
    <xf numFmtId="0" fontId="151" fillId="35" borderId="139" xfId="45053" applyFont="true" applyFill="true" applyBorder="true" applyAlignment="true">
      <alignment horizontal="center" vertical="center" wrapText="true"/>
    </xf>
    <xf numFmtId="0" fontId="151" fillId="3" borderId="97" xfId="45023" applyFont="true" applyBorder="true" applyAlignment="true">
      <alignment horizontal="center" vertical="center" wrapText="true"/>
    </xf>
    <xf numFmtId="0" fontId="151" fillId="3" borderId="97" xfId="45053" applyFont="true" applyBorder="true" applyAlignment="true">
      <alignment horizontal="center" vertical="center" wrapText="true"/>
    </xf>
    <xf numFmtId="0" fontId="151" fillId="35" borderId="139" xfId="45089" applyFont="true" applyFill="true" applyBorder="true" applyAlignment="true">
      <alignment horizontal="center" vertical="center" wrapText="true"/>
    </xf>
    <xf numFmtId="0" fontId="151" fillId="35" borderId="139" xfId="45095" applyFont="true" applyFill="true" applyBorder="true" applyAlignment="true">
      <alignment horizontal="center" vertical="center" wrapText="true"/>
    </xf>
    <xf numFmtId="0" fontId="151" fillId="35" borderId="139" xfId="19410" applyFont="true" applyFill="true" applyBorder="true" applyAlignment="true">
      <alignment horizontal="center" vertical="center" wrapText="true"/>
    </xf>
    <xf numFmtId="0" fontId="151" fillId="35" borderId="139" xfId="19415" applyFont="true" applyFill="true" applyBorder="true" applyAlignment="true">
      <alignment horizontal="center" vertical="center" wrapText="true"/>
    </xf>
    <xf numFmtId="0" fontId="151" fillId="3" borderId="97" xfId="45095" applyFont="true" applyBorder="true" applyAlignment="true">
      <alignment horizontal="center" vertical="center" wrapText="true"/>
    </xf>
    <xf numFmtId="0" fontId="151" fillId="0" borderId="102" xfId="45001" applyFont="true" applyFill="true" applyBorder="true" applyAlignment="true">
      <alignment horizontal="left" vertical="center" wrapText="true"/>
    </xf>
    <xf numFmtId="0" fontId="151" fillId="0" borderId="102" xfId="45007" applyFont="true" applyFill="true" applyBorder="true" applyAlignment="true">
      <alignment horizontal="left" vertical="center" wrapText="true"/>
    </xf>
    <xf numFmtId="0" fontId="151" fillId="0" borderId="102" xfId="19355" applyFont="true" applyFill="true" applyBorder="true" applyAlignment="true">
      <alignment horizontal="left" vertical="center" wrapText="true"/>
    </xf>
    <xf numFmtId="0" fontId="151" fillId="0" borderId="102" xfId="19357" applyFont="true" applyFill="true" applyBorder="true" applyAlignment="true">
      <alignment horizontal="left" vertical="center" wrapText="true"/>
    </xf>
    <xf numFmtId="0" fontId="155" fillId="0" borderId="102" xfId="34367" applyFont="true" applyFill="true" applyBorder="true" applyAlignment="true">
      <alignment horizontal="left" vertical="center" wrapText="true"/>
    </xf>
    <xf numFmtId="0" fontId="151" fillId="0" borderId="102" xfId="25754" applyFont="true" applyFill="true" applyBorder="true" applyAlignment="true">
      <alignment horizontal="left" vertical="center" wrapText="true"/>
    </xf>
    <xf numFmtId="0" fontId="151" fillId="0" borderId="102" xfId="45043" applyFont="true" applyFill="true" applyBorder="true" applyAlignment="true">
      <alignment horizontal="left" vertical="center" wrapText="true"/>
    </xf>
    <xf numFmtId="0" fontId="151" fillId="0" borderId="102" xfId="45049" applyFont="true" applyFill="true" applyBorder="true" applyAlignment="true">
      <alignment horizontal="left" vertical="center" wrapText="true"/>
    </xf>
    <xf numFmtId="0" fontId="151" fillId="0" borderId="102" xfId="45055" applyFont="true" applyFill="true" applyBorder="true" applyAlignment="true">
      <alignment horizontal="left" vertical="center" wrapText="true"/>
    </xf>
    <xf numFmtId="0" fontId="151" fillId="0" borderId="102" xfId="45061" applyFont="true" applyFill="true" applyBorder="true" applyAlignment="true">
      <alignment horizontal="left" vertical="center" wrapText="true"/>
    </xf>
    <xf numFmtId="0" fontId="151" fillId="0" borderId="102" xfId="45067" applyFont="true" applyFill="true" applyBorder="true" applyAlignment="true">
      <alignment horizontal="left" vertical="center" wrapText="true"/>
    </xf>
    <xf numFmtId="0" fontId="151" fillId="0" borderId="102" xfId="45085" applyFont="true" applyFill="true" applyBorder="true" applyAlignment="true">
      <alignment horizontal="left" vertical="center" wrapText="true"/>
    </xf>
    <xf numFmtId="0" fontId="151" fillId="0" borderId="102" xfId="45091" applyFont="true" applyFill="true" applyBorder="true" applyAlignment="true">
      <alignment horizontal="left" vertical="center" wrapText="true"/>
    </xf>
    <xf numFmtId="0" fontId="151" fillId="0" borderId="102" xfId="45097" applyFont="true" applyFill="true" applyBorder="true" applyAlignment="true">
      <alignment horizontal="left" vertical="center" wrapText="true"/>
    </xf>
    <xf numFmtId="0" fontId="151" fillId="0" borderId="102" xfId="45099" applyFont="true" applyFill="true" applyBorder="true" applyAlignment="true">
      <alignment horizontal="left" vertical="center" wrapText="true"/>
    </xf>
    <xf numFmtId="0" fontId="151" fillId="0" borderId="102" xfId="45101" applyFont="true" applyFill="true" applyBorder="true" applyAlignment="true">
      <alignment horizontal="left" vertical="center" wrapText="true"/>
    </xf>
    <xf numFmtId="0" fontId="151" fillId="0" borderId="102" xfId="19405" applyFont="true" applyFill="true" applyBorder="true" applyAlignment="true">
      <alignment horizontal="left" vertical="center" wrapText="true"/>
    </xf>
    <xf numFmtId="0" fontId="151" fillId="0" borderId="102" xfId="19407" applyFont="true" applyFill="true" applyBorder="true" applyAlignment="true">
      <alignment horizontal="left" vertical="center" wrapText="true"/>
    </xf>
    <xf numFmtId="0" fontId="151" fillId="0" borderId="102" xfId="19417" applyFont="true" applyFill="true" applyBorder="true" applyAlignment="true">
      <alignment horizontal="left" vertical="center" wrapText="true"/>
    </xf>
    <xf numFmtId="0" fontId="151" fillId="0" borderId="102" xfId="19418" applyFont="true" applyFill="true" applyBorder="true" applyAlignment="true">
      <alignment horizontal="left" vertical="center" wrapText="true"/>
    </xf>
    <xf numFmtId="0" fontId="151" fillId="0" borderId="102" xfId="19421" applyFont="true" applyFill="true" applyBorder="true" applyAlignment="true">
      <alignment horizontal="left" vertical="center" wrapText="true"/>
    </xf>
    <xf numFmtId="0" fontId="151" fillId="0" borderId="104" xfId="19418" applyFont="true" applyFill="true" applyBorder="true" applyAlignment="true">
      <alignment horizontal="left" vertical="center" wrapText="true"/>
    </xf>
    <xf numFmtId="170" fontId="156" fillId="2" borderId="106" xfId="34367" applyNumberFormat="true" applyFont="true" applyFill="true" applyBorder="true" applyAlignment="true">
      <alignment vertical="center"/>
    </xf>
    <xf numFmtId="0" fontId="24" fillId="3" borderId="146" xfId="34367" applyBorder="true" applyAlignment="true">
      <alignment vertical="center" wrapText="true"/>
    </xf>
    <xf numFmtId="0" fontId="155" fillId="0" borderId="107" xfId="34367" applyFont="true" applyFill="true" applyBorder="true" applyAlignment="true">
      <alignment horizontal="left" vertical="center" wrapText="true"/>
    </xf>
    <xf numFmtId="0" fontId="151" fillId="0" borderId="107" xfId="45061" applyFont="true" applyFill="true" applyBorder="true" applyAlignment="true">
      <alignment horizontal="left" vertical="center" wrapText="true"/>
    </xf>
    <xf numFmtId="0" fontId="151" fillId="0" borderId="109" xfId="19356" applyFont="true" applyFill="true" applyBorder="true" applyAlignment="true">
      <alignment horizontal="left" vertical="center"/>
    </xf>
    <xf numFmtId="0" fontId="151" fillId="0" borderId="109" xfId="19358" applyFont="true" applyFill="true" applyBorder="true" applyAlignment="true">
      <alignment horizontal="left" vertical="center"/>
    </xf>
    <xf numFmtId="0" fontId="24" fillId="0" borderId="109" xfId="34367" applyFill="true" applyBorder="true" applyAlignment="true">
      <alignment vertical="center"/>
    </xf>
    <xf numFmtId="0" fontId="24" fillId="0" borderId="109" xfId="34367" applyFill="true" applyBorder="true" applyAlignment="true">
      <alignment horizontal="center" vertical="center"/>
    </xf>
    <xf numFmtId="0" fontId="155" fillId="0" borderId="109" xfId="34367" applyFont="true" applyFill="true" applyBorder="true" applyAlignment="true">
      <alignment horizontal="left" vertical="center"/>
    </xf>
    <xf numFmtId="0" fontId="155" fillId="0" borderId="110" xfId="34367" applyFont="true" applyFill="true" applyBorder="true" applyAlignment="true">
      <alignment horizontal="left" vertical="center"/>
    </xf>
    <xf numFmtId="0" fontId="151" fillId="26" borderId="123" xfId="40248" applyFont="true" applyFill="true" applyBorder="true" applyAlignment="true">
      <alignment horizontal="left" vertical="center"/>
    </xf>
    <xf numFmtId="0" fontId="151" fillId="0" borderId="109" xfId="25753" applyFont="true" applyFill="true" applyBorder="true" applyAlignment="true">
      <alignment horizontal="left" vertical="center"/>
    </xf>
    <xf numFmtId="0" fontId="151" fillId="0" borderId="108" xfId="19420" applyFont="true" applyFill="true" applyBorder="true" applyAlignment="true">
      <alignment horizontal="left" vertical="center"/>
    </xf>
    <xf numFmtId="0" fontId="151" fillId="0" borderId="109" xfId="19406" applyFont="true" applyFill="true" applyBorder="true" applyAlignment="true">
      <alignment horizontal="left" vertical="center"/>
    </xf>
    <xf numFmtId="0" fontId="151" fillId="0" borderId="109" xfId="19408" applyFont="true" applyFill="true" applyBorder="true" applyAlignment="true">
      <alignment horizontal="left" vertical="center"/>
    </xf>
    <xf numFmtId="0" fontId="151" fillId="0" borderId="109" xfId="19419" applyFont="true" applyFill="true" applyBorder="true" applyAlignment="true">
      <alignment horizontal="left" vertical="center"/>
    </xf>
    <xf numFmtId="0" fontId="151" fillId="0" borderId="109" xfId="19420" applyFont="true" applyFill="true" applyBorder="true" applyAlignment="true">
      <alignment horizontal="left" vertical="center"/>
    </xf>
    <xf numFmtId="0" fontId="151" fillId="0" borderId="109" xfId="19429" applyFont="true" applyFill="true" applyBorder="true" applyAlignment="true">
      <alignment horizontal="left" vertical="center"/>
    </xf>
    <xf numFmtId="0" fontId="151" fillId="0" borderId="109" xfId="19422" applyFont="true" applyFill="true" applyBorder="true" applyAlignment="true">
      <alignment horizontal="left" vertical="center"/>
    </xf>
    <xf numFmtId="0" fontId="24" fillId="0" borderId="110" xfId="34367" applyFill="true" applyBorder="true" applyAlignment="true">
      <alignment vertical="center"/>
    </xf>
    <xf numFmtId="169" fontId="150" fillId="35" borderId="104" xfId="44941" applyNumberFormat="true" applyFont="true" applyFill="true" applyBorder="true" applyAlignment="true">
      <alignment horizontal="center" vertical="center"/>
    </xf>
    <xf numFmtId="169" fontId="150" fillId="35" borderId="136" xfId="44942" applyNumberFormat="true" applyFont="true" applyFill="true" applyBorder="true" applyAlignment="true">
      <alignment horizontal="center" vertical="center"/>
    </xf>
    <xf numFmtId="169" fontId="150" fillId="35" borderId="137" xfId="44943" applyNumberFormat="true" applyFont="true" applyFill="true" applyBorder="true" applyAlignment="true">
      <alignment horizontal="center" vertical="center"/>
    </xf>
    <xf numFmtId="169" fontId="150" fillId="35" borderId="142" xfId="44942" applyNumberFormat="true" applyFont="true" applyFill="true" applyBorder="true" applyAlignment="true">
      <alignment horizontal="center" vertical="center"/>
    </xf>
    <xf numFmtId="169" fontId="150" fillId="35" borderId="108" xfId="44943" applyNumberFormat="true" applyFont="true" applyFill="true" applyBorder="true" applyAlignment="true">
      <alignment horizontal="center" vertical="center"/>
    </xf>
    <xf numFmtId="169" fontId="150" fillId="35" borderId="104" xfId="44942" applyNumberFormat="true" applyFont="true" applyFill="true" applyBorder="true" applyAlignment="true">
      <alignment horizontal="center" vertical="center"/>
    </xf>
    <xf numFmtId="169" fontId="150" fillId="35" borderId="102" xfId="44947" applyNumberFormat="true" applyFont="true" applyFill="true" applyBorder="true" applyAlignment="true">
      <alignment horizontal="center" vertical="center"/>
    </xf>
    <xf numFmtId="169" fontId="150" fillId="35" borderId="138" xfId="44948" applyNumberFormat="true" applyFont="true" applyFill="true" applyBorder="true" applyAlignment="true">
      <alignment horizontal="center" vertical="center"/>
    </xf>
    <xf numFmtId="169" fontId="150" fillId="35" borderId="139" xfId="44949" applyNumberFormat="true" applyFont="true" applyFill="true" applyBorder="true" applyAlignment="true">
      <alignment horizontal="center" vertical="center"/>
    </xf>
    <xf numFmtId="169" fontId="150" fillId="35" borderId="143" xfId="44948" applyNumberFormat="true" applyFont="true" applyFill="true" applyBorder="true" applyAlignment="true">
      <alignment horizontal="center" vertical="center"/>
    </xf>
    <xf numFmtId="169" fontId="150" fillId="35" borderId="109" xfId="44949" applyNumberFormat="true" applyFont="true" applyFill="true" applyBorder="true" applyAlignment="true">
      <alignment horizontal="center" vertical="center"/>
    </xf>
    <xf numFmtId="169" fontId="150" fillId="35" borderId="102" xfId="44948" applyNumberFormat="true" applyFont="true" applyFill="true" applyBorder="true" applyAlignment="true">
      <alignment horizontal="center" vertical="center"/>
    </xf>
    <xf numFmtId="169" fontId="150" fillId="35" borderId="102" xfId="20220" applyNumberFormat="true" applyFont="true" applyFill="true" applyBorder="true" applyAlignment="true">
      <alignment horizontal="center" vertical="center"/>
    </xf>
    <xf numFmtId="169" fontId="150" fillId="35" borderId="138" xfId="20220" applyNumberFormat="true" applyFont="true" applyFill="true" applyBorder="true" applyAlignment="true">
      <alignment horizontal="center" vertical="center"/>
    </xf>
    <xf numFmtId="169" fontId="150" fillId="35" borderId="139" xfId="20220" applyNumberFormat="true" applyFont="true" applyFill="true" applyBorder="true" applyAlignment="true">
      <alignment horizontal="center" vertical="center"/>
    </xf>
    <xf numFmtId="169" fontId="150" fillId="35" borderId="143" xfId="20220" applyNumberFormat="true" applyFont="true" applyFill="true" applyBorder="true" applyAlignment="true">
      <alignment horizontal="center" vertical="center"/>
    </xf>
    <xf numFmtId="169" fontId="150" fillId="35" borderId="109" xfId="20220" applyNumberFormat="true" applyFont="true" applyFill="true" applyBorder="true" applyAlignment="true">
      <alignment horizontal="center" vertical="center"/>
    </xf>
    <xf numFmtId="169" fontId="150" fillId="35" borderId="107" xfId="44953" applyNumberFormat="true" applyFont="true" applyFill="true" applyBorder="true" applyAlignment="true">
      <alignment horizontal="center" vertical="center"/>
    </xf>
    <xf numFmtId="169" fontId="150" fillId="35" borderId="140" xfId="44954" applyNumberFormat="true" applyFont="true" applyFill="true" applyBorder="true" applyAlignment="true">
      <alignment horizontal="center" vertical="center"/>
    </xf>
    <xf numFmtId="169" fontId="150" fillId="35" borderId="141" xfId="44955" applyNumberFormat="true" applyFont="true" applyFill="true" applyBorder="true" applyAlignment="true">
      <alignment horizontal="center" vertical="center"/>
    </xf>
    <xf numFmtId="169" fontId="150" fillId="35" borderId="144" xfId="44954" applyNumberFormat="true" applyFont="true" applyFill="true" applyBorder="true" applyAlignment="true">
      <alignment horizontal="center" vertical="center"/>
    </xf>
    <xf numFmtId="169" fontId="150" fillId="35" borderId="110" xfId="44955" applyNumberFormat="true" applyFont="true" applyFill="true" applyBorder="true" applyAlignment="true">
      <alignment horizontal="center" vertical="center"/>
    </xf>
    <xf numFmtId="169" fontId="150" fillId="35" borderId="107" xfId="44954" applyNumberFormat="true" applyFont="true" applyFill="true" applyBorder="true" applyAlignment="true">
      <alignment horizontal="center" vertical="center"/>
    </xf>
    <xf numFmtId="170" fontId="155" fillId="27" borderId="118" xfId="34367" applyNumberFormat="true" applyFont="true" applyFill="true" applyBorder="true" applyAlignment="true">
      <alignment horizontal="center" vertical="center"/>
    </xf>
    <xf numFmtId="170" fontId="155" fillId="27" borderId="119" xfId="34367" applyNumberFormat="true" applyFont="true" applyFill="true" applyBorder="true" applyAlignment="true">
      <alignment horizontal="center" vertical="center"/>
    </xf>
    <xf numFmtId="170" fontId="155" fillId="27" borderId="120" xfId="34367" applyNumberFormat="true" applyFont="true" applyFill="true" applyBorder="true" applyAlignment="true">
      <alignment horizontal="center" vertical="center"/>
    </xf>
    <xf numFmtId="170" fontId="155" fillId="27" borderId="121" xfId="34367" applyNumberFormat="true" applyFont="true" applyFill="true" applyBorder="true" applyAlignment="true">
      <alignment horizontal="center" vertical="center"/>
    </xf>
    <xf numFmtId="170" fontId="155" fillId="27" borderId="122" xfId="34367" applyNumberFormat="true" applyFont="true" applyFill="true" applyBorder="true" applyAlignment="true">
      <alignment horizontal="center" vertical="center"/>
    </xf>
    <xf numFmtId="170" fontId="155" fillId="27" borderId="80" xfId="34367" applyNumberFormat="true" applyFont="true" applyFill="true" applyBorder="true" applyAlignment="true">
      <alignment horizontal="center" vertical="center"/>
    </xf>
    <xf numFmtId="170" fontId="155" fillId="27" borderId="51" xfId="34367" applyNumberFormat="true" applyFont="true" applyFill="true" applyBorder="true" applyAlignment="true">
      <alignment horizontal="center" vertical="center"/>
    </xf>
    <xf numFmtId="170" fontId="155" fillId="27" borderId="95" xfId="34367" applyNumberFormat="true" applyFont="true" applyFill="true" applyBorder="true" applyAlignment="true">
      <alignment horizontal="center" vertical="center"/>
    </xf>
    <xf numFmtId="170" fontId="155" fillId="27" borderId="88" xfId="34367" applyNumberFormat="true" applyFont="true" applyFill="true" applyBorder="true" applyAlignment="true">
      <alignment horizontal="center" vertical="center"/>
    </xf>
    <xf numFmtId="170" fontId="155" fillId="27" borderId="68" xfId="34367" applyNumberFormat="true" applyFont="true" applyFill="true" applyBorder="true" applyAlignment="true">
      <alignment horizontal="center" vertical="center"/>
    </xf>
    <xf numFmtId="170" fontId="155" fillId="27" borderId="81" xfId="34367" applyNumberFormat="true" applyFont="true" applyFill="true" applyBorder="true" applyAlignment="true">
      <alignment horizontal="center" vertical="center"/>
    </xf>
    <xf numFmtId="170" fontId="155" fillId="27" borderId="50" xfId="34367" applyNumberFormat="true" applyFont="true" applyFill="true" applyBorder="true" applyAlignment="true">
      <alignment horizontal="center" vertical="center"/>
    </xf>
    <xf numFmtId="170" fontId="155" fillId="27" borderId="96" xfId="34367" applyNumberFormat="true" applyFont="true" applyFill="true" applyBorder="true" applyAlignment="true">
      <alignment horizontal="center" vertical="center"/>
    </xf>
    <xf numFmtId="170" fontId="155" fillId="27" borderId="89" xfId="34367" applyNumberFormat="true" applyFont="true" applyFill="true" applyBorder="true" applyAlignment="true">
      <alignment horizontal="center" vertical="center"/>
    </xf>
    <xf numFmtId="170" fontId="155" fillId="27" borderId="69" xfId="34367" applyNumberFormat="true" applyFont="true" applyFill="true" applyBorder="true" applyAlignment="true">
      <alignment horizontal="center" vertical="center"/>
    </xf>
    <xf numFmtId="169" fontId="150" fillId="35" borderId="104" xfId="44977" applyNumberFormat="true" applyFont="true" applyFill="true" applyBorder="true" applyAlignment="true">
      <alignment horizontal="center" vertical="center"/>
    </xf>
    <xf numFmtId="169" fontId="150" fillId="35" borderId="136" xfId="44978" applyNumberFormat="true" applyFont="true" applyFill="true" applyBorder="true" applyAlignment="true">
      <alignment horizontal="center" vertical="center"/>
    </xf>
    <xf numFmtId="169" fontId="150" fillId="35" borderId="137" xfId="44979" applyNumberFormat="true" applyFont="true" applyFill="true" applyBorder="true" applyAlignment="true">
      <alignment horizontal="center" vertical="center"/>
    </xf>
    <xf numFmtId="169" fontId="150" fillId="35" borderId="142" xfId="44978" applyNumberFormat="true" applyFont="true" applyFill="true" applyBorder="true" applyAlignment="true">
      <alignment horizontal="center" vertical="center"/>
    </xf>
    <xf numFmtId="169" fontId="150" fillId="35" borderId="108" xfId="44979" applyNumberFormat="true" applyFont="true" applyFill="true" applyBorder="true" applyAlignment="true">
      <alignment horizontal="center" vertical="center"/>
    </xf>
    <xf numFmtId="169" fontId="150" fillId="35" borderId="104" xfId="44978" applyNumberFormat="true" applyFont="true" applyFill="true" applyBorder="true" applyAlignment="true">
      <alignment horizontal="center" vertical="center"/>
    </xf>
    <xf numFmtId="169" fontId="150" fillId="35" borderId="102" xfId="44977" applyNumberFormat="true" applyFont="true" applyFill="true" applyBorder="true" applyAlignment="true">
      <alignment horizontal="center" vertical="center"/>
    </xf>
    <xf numFmtId="169" fontId="150" fillId="35" borderId="138" xfId="44978" applyNumberFormat="true" applyFont="true" applyFill="true" applyBorder="true" applyAlignment="true">
      <alignment horizontal="center" vertical="center"/>
    </xf>
    <xf numFmtId="169" fontId="150" fillId="35" borderId="139" xfId="44979" applyNumberFormat="true" applyFont="true" applyFill="true" applyBorder="true" applyAlignment="true">
      <alignment horizontal="center" vertical="center"/>
    </xf>
    <xf numFmtId="169" fontId="150" fillId="35" borderId="143" xfId="44978" applyNumberFormat="true" applyFont="true" applyFill="true" applyBorder="true" applyAlignment="true">
      <alignment horizontal="center" vertical="center"/>
    </xf>
    <xf numFmtId="169" fontId="150" fillId="35" borderId="109" xfId="44979" applyNumberFormat="true" applyFont="true" applyFill="true" applyBorder="true" applyAlignment="true">
      <alignment horizontal="center" vertical="center"/>
    </xf>
    <xf numFmtId="169" fontId="150" fillId="35" borderId="102" xfId="44978" applyNumberFormat="true" applyFont="true" applyFill="true" applyBorder="true" applyAlignment="true">
      <alignment horizontal="center" vertical="center"/>
    </xf>
    <xf numFmtId="0" fontId="24" fillId="35" borderId="138" xfId="34367" applyFill="true" applyBorder="true" applyAlignment="true">
      <alignment horizontal="center" vertical="center" wrapText="true"/>
    </xf>
    <xf numFmtId="0" fontId="24" fillId="35" borderId="139" xfId="34367" applyFill="true" applyBorder="true" applyAlignment="true">
      <alignment horizontal="center" vertical="center" wrapText="true"/>
    </xf>
    <xf numFmtId="169" fontId="150" fillId="35" borderId="102" xfId="44971" applyNumberFormat="true" applyFont="true" applyFill="true" applyBorder="true" applyAlignment="true">
      <alignment horizontal="center" vertical="center"/>
    </xf>
    <xf numFmtId="169" fontId="150" fillId="35" borderId="138" xfId="44972" applyNumberFormat="true" applyFont="true" applyFill="true" applyBorder="true" applyAlignment="true">
      <alignment horizontal="center" vertical="center"/>
    </xf>
    <xf numFmtId="169" fontId="150" fillId="35" borderId="139" xfId="44973" applyNumberFormat="true" applyFont="true" applyFill="true" applyBorder="true" applyAlignment="true">
      <alignment horizontal="center" vertical="center"/>
    </xf>
    <xf numFmtId="169" fontId="150" fillId="35" borderId="143" xfId="44972" applyNumberFormat="true" applyFont="true" applyFill="true" applyBorder="true" applyAlignment="true">
      <alignment horizontal="center" vertical="center"/>
    </xf>
    <xf numFmtId="169" fontId="150" fillId="35" borderId="109" xfId="44973" applyNumberFormat="true" applyFont="true" applyFill="true" applyBorder="true" applyAlignment="true">
      <alignment horizontal="center" vertical="center"/>
    </xf>
    <xf numFmtId="169" fontId="150" fillId="35" borderId="102" xfId="44972" applyNumberFormat="true" applyFont="true" applyFill="true" applyBorder="true" applyAlignment="true">
      <alignment horizontal="center" vertical="center"/>
    </xf>
    <xf numFmtId="169" fontId="150" fillId="35" borderId="104" xfId="44997" applyNumberFormat="true" applyFont="true" applyFill="true" applyBorder="true" applyAlignment="true">
      <alignment horizontal="center" vertical="center"/>
    </xf>
    <xf numFmtId="169" fontId="150" fillId="35" borderId="136" xfId="44998" applyNumberFormat="true" applyFont="true" applyFill="true" applyBorder="true" applyAlignment="true">
      <alignment horizontal="center" vertical="center"/>
    </xf>
    <xf numFmtId="169" fontId="150" fillId="35" borderId="137" xfId="44999" applyNumberFormat="true" applyFont="true" applyFill="true" applyBorder="true" applyAlignment="true">
      <alignment horizontal="center" vertical="center"/>
    </xf>
    <xf numFmtId="169" fontId="150" fillId="35" borderId="142" xfId="44998" applyNumberFormat="true" applyFont="true" applyFill="true" applyBorder="true" applyAlignment="true">
      <alignment horizontal="center" vertical="center"/>
    </xf>
    <xf numFmtId="169" fontId="150" fillId="35" borderId="108" xfId="44999" applyNumberFormat="true" applyFont="true" applyFill="true" applyBorder="true" applyAlignment="true">
      <alignment horizontal="center" vertical="center"/>
    </xf>
    <xf numFmtId="169" fontId="150" fillId="35" borderId="104" xfId="44998" applyNumberFormat="true" applyFont="true" applyFill="true" applyBorder="true" applyAlignment="true">
      <alignment horizontal="center" vertical="center"/>
    </xf>
    <xf numFmtId="169" fontId="150" fillId="35" borderId="102" xfId="45003" applyNumberFormat="true" applyFont="true" applyFill="true" applyBorder="true" applyAlignment="true">
      <alignment horizontal="center" vertical="center"/>
    </xf>
    <xf numFmtId="169" fontId="150" fillId="35" borderId="138" xfId="45004" applyNumberFormat="true" applyFont="true" applyFill="true" applyBorder="true" applyAlignment="true">
      <alignment horizontal="center" vertical="center"/>
    </xf>
    <xf numFmtId="169" fontId="150" fillId="35" borderId="139" xfId="45005" applyNumberFormat="true" applyFont="true" applyFill="true" applyBorder="true" applyAlignment="true">
      <alignment horizontal="center" vertical="center"/>
    </xf>
    <xf numFmtId="169" fontId="150" fillId="35" borderId="143" xfId="45004" applyNumberFormat="true" applyFont="true" applyFill="true" applyBorder="true" applyAlignment="true">
      <alignment horizontal="center" vertical="center"/>
    </xf>
    <xf numFmtId="169" fontId="150" fillId="35" borderId="109" xfId="45005" applyNumberFormat="true" applyFont="true" applyFill="true" applyBorder="true" applyAlignment="true">
      <alignment horizontal="center" vertical="center"/>
    </xf>
    <xf numFmtId="169" fontId="150" fillId="35" borderId="102" xfId="45004" applyNumberFormat="true" applyFont="true" applyFill="true" applyBorder="true" applyAlignment="true">
      <alignment horizontal="center" vertical="center"/>
    </xf>
    <xf numFmtId="169" fontId="150" fillId="35" borderId="102" xfId="45009" applyNumberFormat="true" applyFont="true" applyFill="true" applyBorder="true" applyAlignment="true">
      <alignment horizontal="center" vertical="center"/>
    </xf>
    <xf numFmtId="169" fontId="150" fillId="35" borderId="138" xfId="45010" applyNumberFormat="true" applyFont="true" applyFill="true" applyBorder="true" applyAlignment="true">
      <alignment horizontal="center" vertical="center"/>
    </xf>
    <xf numFmtId="169" fontId="150" fillId="35" borderId="139" xfId="45011" applyNumberFormat="true" applyFont="true" applyFill="true" applyBorder="true" applyAlignment="true">
      <alignment horizontal="center" vertical="center"/>
    </xf>
    <xf numFmtId="169" fontId="150" fillId="35" borderId="143" xfId="45010" applyNumberFormat="true" applyFont="true" applyFill="true" applyBorder="true" applyAlignment="true">
      <alignment horizontal="center" vertical="center"/>
    </xf>
    <xf numFmtId="169" fontId="150" fillId="35" borderId="109" xfId="45011" applyNumberFormat="true" applyFont="true" applyFill="true" applyBorder="true" applyAlignment="true">
      <alignment horizontal="center" vertical="center"/>
    </xf>
    <xf numFmtId="169" fontId="150" fillId="35" borderId="102" xfId="45010" applyNumberFormat="true" applyFont="true" applyFill="true" applyBorder="true" applyAlignment="true">
      <alignment horizontal="center" vertical="center"/>
    </xf>
    <xf numFmtId="168" fontId="150" fillId="35" borderId="102" xfId="19366" applyNumberFormat="true" applyFont="true" applyFill="true" applyBorder="true" applyAlignment="true">
      <alignment horizontal="center" vertical="center"/>
    </xf>
    <xf numFmtId="168" fontId="150" fillId="35" borderId="138" xfId="19367" applyNumberFormat="true" applyFont="true" applyFill="true" applyBorder="true" applyAlignment="true">
      <alignment horizontal="center" vertical="center"/>
    </xf>
    <xf numFmtId="168" fontId="150" fillId="35" borderId="139" xfId="19368" applyNumberFormat="true" applyFont="true" applyFill="true" applyBorder="true" applyAlignment="true">
      <alignment horizontal="center" vertical="center"/>
    </xf>
    <xf numFmtId="168" fontId="150" fillId="35" borderId="143" xfId="19367" applyNumberFormat="true" applyFont="true" applyFill="true" applyBorder="true" applyAlignment="true">
      <alignment horizontal="center" vertical="center"/>
    </xf>
    <xf numFmtId="168" fontId="150" fillId="35" borderId="109" xfId="19368" applyNumberFormat="true" applyFont="true" applyFill="true" applyBorder="true" applyAlignment="true">
      <alignment horizontal="center" vertical="center"/>
    </xf>
    <xf numFmtId="168" fontId="150" fillId="35" borderId="102" xfId="19367" applyNumberFormat="true" applyFont="true" applyFill="true" applyBorder="true" applyAlignment="true">
      <alignment horizontal="center" vertical="center"/>
    </xf>
    <xf numFmtId="168" fontId="150" fillId="35" borderId="138" xfId="19369" applyNumberFormat="true" applyFont="true" applyFill="true" applyBorder="true" applyAlignment="true">
      <alignment horizontal="center" vertical="center"/>
    </xf>
    <xf numFmtId="168" fontId="150" fillId="35" borderId="102" xfId="19370" applyNumberFormat="true" applyFont="true" applyFill="true" applyBorder="true" applyAlignment="true">
      <alignment horizontal="center" vertical="center"/>
    </xf>
    <xf numFmtId="168" fontId="150" fillId="35" borderId="138" xfId="19371" applyNumberFormat="true" applyFont="true" applyFill="true" applyBorder="true" applyAlignment="true">
      <alignment horizontal="center" vertical="center"/>
    </xf>
    <xf numFmtId="168" fontId="150" fillId="35" borderId="139" xfId="19372" applyNumberFormat="true" applyFont="true" applyFill="true" applyBorder="true" applyAlignment="true">
      <alignment horizontal="center" vertical="center"/>
    </xf>
    <xf numFmtId="168" fontId="150" fillId="35" borderId="143" xfId="19371" applyNumberFormat="true" applyFont="true" applyFill="true" applyBorder="true" applyAlignment="true">
      <alignment horizontal="center" vertical="center"/>
    </xf>
    <xf numFmtId="168" fontId="150" fillId="35" borderId="109" xfId="19372" applyNumberFormat="true" applyFont="true" applyFill="true" applyBorder="true" applyAlignment="true">
      <alignment horizontal="center" vertical="center"/>
    </xf>
    <xf numFmtId="168" fontId="150" fillId="35" borderId="102" xfId="19371" applyNumberFormat="true" applyFont="true" applyFill="true" applyBorder="true" applyAlignment="true">
      <alignment horizontal="center" vertical="center"/>
    </xf>
    <xf numFmtId="168" fontId="150" fillId="35" borderId="138" xfId="19373" applyNumberFormat="true" applyFont="true" applyFill="true" applyBorder="true" applyAlignment="true">
      <alignment horizontal="center" vertical="center"/>
    </xf>
    <xf numFmtId="0" fontId="24" fillId="35" borderId="102" xfId="34367" applyFill="true" applyBorder="true" applyAlignment="true">
      <alignment horizontal="center" vertical="center" wrapText="true"/>
    </xf>
    <xf numFmtId="0" fontId="24" fillId="35" borderId="143" xfId="34367" applyFill="true" applyBorder="true" applyAlignment="true">
      <alignment horizontal="center" vertical="center" wrapText="true"/>
    </xf>
    <xf numFmtId="0" fontId="24" fillId="35" borderId="109" xfId="34367" applyFill="true" applyBorder="true" applyAlignment="true">
      <alignment horizontal="center" vertical="center" wrapText="true"/>
    </xf>
    <xf numFmtId="170" fontId="155" fillId="35" borderId="102" xfId="34367" applyNumberFormat="true" applyFont="true" applyFill="true" applyBorder="true" applyAlignment="true">
      <alignment horizontal="center" vertical="center"/>
    </xf>
    <xf numFmtId="170" fontId="155" fillId="35" borderId="138" xfId="34367" applyNumberFormat="true" applyFont="true" applyFill="true" applyBorder="true" applyAlignment="true">
      <alignment horizontal="center" vertical="center"/>
    </xf>
    <xf numFmtId="170" fontId="155" fillId="35" borderId="139" xfId="34367" applyNumberFormat="true" applyFont="true" applyFill="true" applyBorder="true" applyAlignment="true">
      <alignment horizontal="center" vertical="center"/>
    </xf>
    <xf numFmtId="170" fontId="155" fillId="35" borderId="143" xfId="34367" applyNumberFormat="true" applyFont="true" applyFill="true" applyBorder="true" applyAlignment="true">
      <alignment horizontal="center" vertical="center"/>
    </xf>
    <xf numFmtId="170" fontId="155" fillId="35" borderId="109" xfId="34367" applyNumberFormat="true" applyFont="true" applyFill="true" applyBorder="true" applyAlignment="true">
      <alignment horizontal="center" vertical="center"/>
    </xf>
    <xf numFmtId="170" fontId="155" fillId="35" borderId="107" xfId="34367" applyNumberFormat="true" applyFont="true" applyFill="true" applyBorder="true" applyAlignment="true">
      <alignment horizontal="center" vertical="center"/>
    </xf>
    <xf numFmtId="170" fontId="155" fillId="35" borderId="140" xfId="34367" applyNumberFormat="true" applyFont="true" applyFill="true" applyBorder="true" applyAlignment="true">
      <alignment horizontal="center" vertical="center"/>
    </xf>
    <xf numFmtId="170" fontId="155" fillId="35" borderId="141" xfId="34367" applyNumberFormat="true" applyFont="true" applyFill="true" applyBorder="true" applyAlignment="true">
      <alignment horizontal="center" vertical="center"/>
    </xf>
    <xf numFmtId="170" fontId="155" fillId="35" borderId="144" xfId="34367" applyNumberFormat="true" applyFont="true" applyFill="true" applyBorder="true" applyAlignment="true">
      <alignment horizontal="center" vertical="center"/>
    </xf>
    <xf numFmtId="170" fontId="155" fillId="35" borderId="110" xfId="34367" applyNumberFormat="true" applyFont="true" applyFill="true" applyBorder="true" applyAlignment="true">
      <alignment horizontal="center" vertical="center"/>
    </xf>
    <xf numFmtId="0" fontId="24" fillId="35" borderId="140" xfId="34367" applyFill="true" applyBorder="true" applyAlignment="true">
      <alignment horizontal="center" vertical="center" wrapText="true"/>
    </xf>
    <xf numFmtId="0" fontId="24" fillId="35" borderId="141" xfId="34367" applyFill="true" applyBorder="true" applyAlignment="true">
      <alignment horizontal="center" vertical="center" wrapText="true"/>
    </xf>
    <xf numFmtId="169" fontId="150" fillId="35" borderId="104" xfId="45027" applyNumberFormat="true" applyFont="true" applyFill="true" applyBorder="true" applyAlignment="true">
      <alignment horizontal="center" vertical="center"/>
    </xf>
    <xf numFmtId="169" fontId="150" fillId="35" borderId="136" xfId="45028" applyNumberFormat="true" applyFont="true" applyFill="true" applyBorder="true" applyAlignment="true">
      <alignment horizontal="center" vertical="center"/>
    </xf>
    <xf numFmtId="169" fontId="150" fillId="35" borderId="137" xfId="45029" applyNumberFormat="true" applyFont="true" applyFill="true" applyBorder="true" applyAlignment="true">
      <alignment horizontal="center" vertical="center"/>
    </xf>
    <xf numFmtId="169" fontId="150" fillId="35" borderId="142" xfId="45028" applyNumberFormat="true" applyFont="true" applyFill="true" applyBorder="true" applyAlignment="true">
      <alignment horizontal="center" vertical="center"/>
    </xf>
    <xf numFmtId="169" fontId="150" fillId="35" borderId="108" xfId="45029" applyNumberFormat="true" applyFont="true" applyFill="true" applyBorder="true" applyAlignment="true">
      <alignment horizontal="center" vertical="center"/>
    </xf>
    <xf numFmtId="169" fontId="150" fillId="35" borderId="104" xfId="45028" applyNumberFormat="true" applyFont="true" applyFill="true" applyBorder="true" applyAlignment="true">
      <alignment horizontal="center" vertical="center"/>
    </xf>
    <xf numFmtId="169" fontId="150" fillId="35" borderId="102" xfId="45033" applyNumberFormat="true" applyFont="true" applyFill="true" applyBorder="true" applyAlignment="true">
      <alignment horizontal="center" vertical="center"/>
    </xf>
    <xf numFmtId="169" fontId="150" fillId="35" borderId="138" xfId="45034" applyNumberFormat="true" applyFont="true" applyFill="true" applyBorder="true" applyAlignment="true">
      <alignment horizontal="center" vertical="center"/>
    </xf>
    <xf numFmtId="169" fontId="150" fillId="35" borderId="139" xfId="45035" applyNumberFormat="true" applyFont="true" applyFill="true" applyBorder="true" applyAlignment="true">
      <alignment horizontal="center" vertical="center"/>
    </xf>
    <xf numFmtId="169" fontId="150" fillId="35" borderId="143" xfId="45034" applyNumberFormat="true" applyFont="true" applyFill="true" applyBorder="true" applyAlignment="true">
      <alignment horizontal="center" vertical="center"/>
    </xf>
    <xf numFmtId="169" fontId="150" fillId="35" borderId="109" xfId="45035" applyNumberFormat="true" applyFont="true" applyFill="true" applyBorder="true" applyAlignment="true">
      <alignment horizontal="center" vertical="center"/>
    </xf>
    <xf numFmtId="169" fontId="150" fillId="35" borderId="102" xfId="45034" applyNumberFormat="true" applyFont="true" applyFill="true" applyBorder="true" applyAlignment="true">
      <alignment horizontal="center" vertical="center"/>
    </xf>
    <xf numFmtId="169" fontId="150" fillId="35" borderId="102" xfId="20296" applyNumberFormat="true" applyFont="true" applyFill="true" applyBorder="true" applyAlignment="true">
      <alignment horizontal="center" vertical="center"/>
    </xf>
    <xf numFmtId="169" fontId="150" fillId="35" borderId="138" xfId="20296" applyNumberFormat="true" applyFont="true" applyFill="true" applyBorder="true" applyAlignment="true">
      <alignment horizontal="center" vertical="center"/>
    </xf>
    <xf numFmtId="169" fontId="150" fillId="35" borderId="139" xfId="20296" applyNumberFormat="true" applyFont="true" applyFill="true" applyBorder="true" applyAlignment="true">
      <alignment horizontal="center" vertical="center"/>
    </xf>
    <xf numFmtId="169" fontId="150" fillId="35" borderId="143" xfId="20296" applyNumberFormat="true" applyFont="true" applyFill="true" applyBorder="true" applyAlignment="true">
      <alignment horizontal="center" vertical="center"/>
    </xf>
    <xf numFmtId="169" fontId="150" fillId="35" borderId="109" xfId="20296" applyNumberFormat="true" applyFont="true" applyFill="true" applyBorder="true" applyAlignment="true">
      <alignment horizontal="center" vertical="center"/>
    </xf>
    <xf numFmtId="169" fontId="150" fillId="35" borderId="107" xfId="45039" applyNumberFormat="true" applyFont="true" applyFill="true" applyBorder="true" applyAlignment="true">
      <alignment horizontal="center" vertical="center"/>
    </xf>
    <xf numFmtId="169" fontId="150" fillId="35" borderId="140" xfId="45040" applyNumberFormat="true" applyFont="true" applyFill="true" applyBorder="true" applyAlignment="true">
      <alignment horizontal="center" vertical="center"/>
    </xf>
    <xf numFmtId="169" fontId="150" fillId="35" borderId="141" xfId="45041" applyNumberFormat="true" applyFont="true" applyFill="true" applyBorder="true" applyAlignment="true">
      <alignment horizontal="center" vertical="center"/>
    </xf>
    <xf numFmtId="169" fontId="150" fillId="35" borderId="144" xfId="45040" applyNumberFormat="true" applyFont="true" applyFill="true" applyBorder="true" applyAlignment="true">
      <alignment horizontal="center" vertical="center"/>
    </xf>
    <xf numFmtId="169" fontId="150" fillId="35" borderId="110" xfId="45041" applyNumberFormat="true" applyFont="true" applyFill="true" applyBorder="true" applyAlignment="true">
      <alignment horizontal="center" vertical="center"/>
    </xf>
    <xf numFmtId="169" fontId="150" fillId="35" borderId="107" xfId="45040" applyNumberFormat="true" applyFont="true" applyFill="true" applyBorder="true" applyAlignment="true">
      <alignment horizontal="center" vertical="center"/>
    </xf>
    <xf numFmtId="169" fontId="150" fillId="35" borderId="104" xfId="45057" applyNumberFormat="true" applyFont="true" applyFill="true" applyBorder="true" applyAlignment="true">
      <alignment horizontal="center" vertical="center"/>
    </xf>
    <xf numFmtId="169" fontId="150" fillId="35" borderId="136" xfId="45058" applyNumberFormat="true" applyFont="true" applyFill="true" applyBorder="true" applyAlignment="true">
      <alignment horizontal="center" vertical="center"/>
    </xf>
    <xf numFmtId="169" fontId="150" fillId="35" borderId="137" xfId="45059" applyNumberFormat="true" applyFont="true" applyFill="true" applyBorder="true" applyAlignment="true">
      <alignment horizontal="center" vertical="center"/>
    </xf>
    <xf numFmtId="169" fontId="150" fillId="35" borderId="142" xfId="45058" applyNumberFormat="true" applyFont="true" applyFill="true" applyBorder="true" applyAlignment="true">
      <alignment horizontal="center" vertical="center"/>
    </xf>
    <xf numFmtId="169" fontId="150" fillId="35" borderId="108" xfId="45059" applyNumberFormat="true" applyFont="true" applyFill="true" applyBorder="true" applyAlignment="true">
      <alignment horizontal="center" vertical="center"/>
    </xf>
    <xf numFmtId="169" fontId="150" fillId="35" borderId="104" xfId="45058" applyNumberFormat="true" applyFont="true" applyFill="true" applyBorder="true" applyAlignment="true">
      <alignment horizontal="center" vertical="center"/>
    </xf>
    <xf numFmtId="169" fontId="150" fillId="35" borderId="102" xfId="45063" applyNumberFormat="true" applyFont="true" applyFill="true" applyBorder="true" applyAlignment="true">
      <alignment horizontal="center" vertical="center"/>
    </xf>
    <xf numFmtId="169" fontId="150" fillId="35" borderId="138" xfId="45064" applyNumberFormat="true" applyFont="true" applyFill="true" applyBorder="true" applyAlignment="true">
      <alignment horizontal="center" vertical="center"/>
    </xf>
    <xf numFmtId="169" fontId="150" fillId="35" borderId="139" xfId="45065" applyNumberFormat="true" applyFont="true" applyFill="true" applyBorder="true" applyAlignment="true">
      <alignment horizontal="center" vertical="center"/>
    </xf>
    <xf numFmtId="169" fontId="150" fillId="35" borderId="143" xfId="45064" applyNumberFormat="true" applyFont="true" applyFill="true" applyBorder="true" applyAlignment="true">
      <alignment horizontal="center" vertical="center"/>
    </xf>
    <xf numFmtId="169" fontId="150" fillId="35" borderId="109" xfId="45065" applyNumberFormat="true" applyFont="true" applyFill="true" applyBorder="true" applyAlignment="true">
      <alignment horizontal="center" vertical="center"/>
    </xf>
    <xf numFmtId="169" fontId="150" fillId="35" borderId="102" xfId="45064" applyNumberFormat="true" applyFont="true" applyFill="true" applyBorder="true" applyAlignment="true">
      <alignment horizontal="center" vertical="center"/>
    </xf>
    <xf numFmtId="168" fontId="150" fillId="35" borderId="102" xfId="45073" applyNumberFormat="true" applyFont="true" applyFill="true" applyBorder="true" applyAlignment="true">
      <alignment horizontal="center" vertical="center"/>
    </xf>
    <xf numFmtId="168" fontId="150" fillId="35" borderId="138" xfId="45074" applyNumberFormat="true" applyFont="true" applyFill="true" applyBorder="true" applyAlignment="true">
      <alignment horizontal="center" vertical="center"/>
    </xf>
    <xf numFmtId="168" fontId="150" fillId="35" borderId="139" xfId="45075" applyNumberFormat="true" applyFont="true" applyFill="true" applyBorder="true" applyAlignment="true">
      <alignment horizontal="center" vertical="center"/>
    </xf>
    <xf numFmtId="168" fontId="150" fillId="35" borderId="143" xfId="45074" applyNumberFormat="true" applyFont="true" applyFill="true" applyBorder="true" applyAlignment="true">
      <alignment horizontal="center" vertical="center"/>
    </xf>
    <xf numFmtId="168" fontId="150" fillId="35" borderId="109" xfId="45075" applyNumberFormat="true" applyFont="true" applyFill="true" applyBorder="true" applyAlignment="true">
      <alignment horizontal="center" vertical="center"/>
    </xf>
    <xf numFmtId="168" fontId="150" fillId="35" borderId="102" xfId="45074" applyNumberFormat="true" applyFont="true" applyFill="true" applyBorder="true" applyAlignment="true">
      <alignment horizontal="center" vertical="center"/>
    </xf>
    <xf numFmtId="168" fontId="150" fillId="35" borderId="102" xfId="45077" applyNumberFormat="true" applyFont="true" applyFill="true" applyBorder="true" applyAlignment="true">
      <alignment horizontal="center" vertical="center"/>
    </xf>
    <xf numFmtId="168" fontId="150" fillId="35" borderId="138" xfId="45078" applyNumberFormat="true" applyFont="true" applyFill="true" applyBorder="true" applyAlignment="true">
      <alignment horizontal="center" vertical="center"/>
    </xf>
    <xf numFmtId="168" fontId="150" fillId="35" borderId="139" xfId="45079" applyNumberFormat="true" applyFont="true" applyFill="true" applyBorder="true" applyAlignment="true">
      <alignment horizontal="center" vertical="center"/>
    </xf>
    <xf numFmtId="168" fontId="150" fillId="35" borderId="143" xfId="45078" applyNumberFormat="true" applyFont="true" applyFill="true" applyBorder="true" applyAlignment="true">
      <alignment horizontal="center" vertical="center"/>
    </xf>
    <xf numFmtId="168" fontId="150" fillId="35" borderId="109" xfId="45079" applyNumberFormat="true" applyFont="true" applyFill="true" applyBorder="true" applyAlignment="true">
      <alignment horizontal="center" vertical="center"/>
    </xf>
    <xf numFmtId="168" fontId="150" fillId="35" borderId="102" xfId="45078" applyNumberFormat="true" applyFont="true" applyFill="true" applyBorder="true" applyAlignment="true">
      <alignment horizontal="center" vertical="center"/>
    </xf>
    <xf numFmtId="168" fontId="150" fillId="35" borderId="102" xfId="45081" applyNumberFormat="true" applyFont="true" applyFill="true" applyBorder="true" applyAlignment="true">
      <alignment horizontal="center" vertical="center"/>
    </xf>
    <xf numFmtId="168" fontId="150" fillId="35" borderId="138" xfId="45082" applyNumberFormat="true" applyFont="true" applyFill="true" applyBorder="true" applyAlignment="true">
      <alignment horizontal="center" vertical="center"/>
    </xf>
    <xf numFmtId="168" fontId="150" fillId="35" borderId="139" xfId="45083" applyNumberFormat="true" applyFont="true" applyFill="true" applyBorder="true" applyAlignment="true">
      <alignment horizontal="center" vertical="center"/>
    </xf>
    <xf numFmtId="168" fontId="150" fillId="35" borderId="143" xfId="45082" applyNumberFormat="true" applyFont="true" applyFill="true" applyBorder="true" applyAlignment="true">
      <alignment horizontal="center" vertical="center"/>
    </xf>
    <xf numFmtId="168" fontId="150" fillId="35" borderId="109" xfId="45083" applyNumberFormat="true" applyFont="true" applyFill="true" applyBorder="true" applyAlignment="true">
      <alignment horizontal="center" vertical="center"/>
    </xf>
    <xf numFmtId="168" fontId="150" fillId="35" borderId="102" xfId="45082" applyNumberFormat="true" applyFont="true" applyFill="true" applyBorder="true" applyAlignment="true">
      <alignment horizontal="center" vertical="center"/>
    </xf>
    <xf numFmtId="169" fontId="150" fillId="35" borderId="107" xfId="45063" applyNumberFormat="true" applyFont="true" applyFill="true" applyBorder="true" applyAlignment="true">
      <alignment horizontal="center" vertical="center"/>
    </xf>
    <xf numFmtId="169" fontId="150" fillId="35" borderId="140" xfId="45064" applyNumberFormat="true" applyFont="true" applyFill="true" applyBorder="true" applyAlignment="true">
      <alignment horizontal="center" vertical="center"/>
    </xf>
    <xf numFmtId="169" fontId="150" fillId="35" borderId="141" xfId="45065" applyNumberFormat="true" applyFont="true" applyFill="true" applyBorder="true" applyAlignment="true">
      <alignment horizontal="center" vertical="center"/>
    </xf>
    <xf numFmtId="169" fontId="150" fillId="35" borderId="144" xfId="45064" applyNumberFormat="true" applyFont="true" applyFill="true" applyBorder="true" applyAlignment="true">
      <alignment horizontal="center" vertical="center"/>
    </xf>
    <xf numFmtId="169" fontId="150" fillId="35" borderId="110" xfId="45065" applyNumberFormat="true" applyFont="true" applyFill="true" applyBorder="true" applyAlignment="true">
      <alignment horizontal="center" vertical="center"/>
    </xf>
    <xf numFmtId="169" fontId="150" fillId="35" borderId="107" xfId="45064" applyNumberFormat="true" applyFont="true" applyFill="true" applyBorder="true" applyAlignment="true">
      <alignment horizontal="center" vertical="center"/>
    </xf>
    <xf numFmtId="168" fontId="150" fillId="35" borderId="102" xfId="36948" applyNumberFormat="true" applyFont="true" applyFill="true" applyBorder="true" applyAlignment="true">
      <alignment horizontal="center" vertical="center"/>
    </xf>
    <xf numFmtId="168" fontId="150" fillId="35" borderId="138" xfId="36948" applyNumberFormat="true" applyFont="true" applyFill="true" applyBorder="true" applyAlignment="true">
      <alignment horizontal="center" vertical="center"/>
    </xf>
    <xf numFmtId="168" fontId="150" fillId="35" borderId="139" xfId="36948" applyNumberFormat="true" applyFont="true" applyFill="true" applyBorder="true" applyAlignment="true">
      <alignment horizontal="center" vertical="center"/>
    </xf>
    <xf numFmtId="168" fontId="150" fillId="35" borderId="143" xfId="36948" applyNumberFormat="true" applyFont="true" applyFill="true" applyBorder="true" applyAlignment="true">
      <alignment horizontal="center" vertical="center"/>
    </xf>
    <xf numFmtId="168" fontId="150" fillId="35" borderId="109" xfId="36948" applyNumberFormat="true" applyFont="true" applyFill="true" applyBorder="true" applyAlignment="true">
      <alignment horizontal="center" vertical="center"/>
    </xf>
    <xf numFmtId="168" fontId="150" fillId="35" borderId="102" xfId="36951" applyNumberFormat="true" applyFont="true" applyFill="true" applyBorder="true" applyAlignment="true">
      <alignment horizontal="center" vertical="center"/>
    </xf>
    <xf numFmtId="168" fontId="150" fillId="35" borderId="138" xfId="36951" applyNumberFormat="true" applyFont="true" applyFill="true" applyBorder="true" applyAlignment="true">
      <alignment horizontal="center" vertical="center"/>
    </xf>
    <xf numFmtId="168" fontId="150" fillId="35" borderId="139" xfId="36951" applyNumberFormat="true" applyFont="true" applyFill="true" applyBorder="true" applyAlignment="true">
      <alignment horizontal="center" vertical="center"/>
    </xf>
    <xf numFmtId="168" fontId="150" fillId="35" borderId="143" xfId="36951" applyNumberFormat="true" applyFont="true" applyFill="true" applyBorder="true" applyAlignment="true">
      <alignment horizontal="center" vertical="center"/>
    </xf>
    <xf numFmtId="168" fontId="150" fillId="35" borderId="109" xfId="36951" applyNumberFormat="true" applyFont="true" applyFill="true" applyBorder="true" applyAlignment="true">
      <alignment horizontal="center" vertical="center"/>
    </xf>
    <xf numFmtId="169" fontId="150" fillId="35" borderId="102" xfId="19424" applyNumberFormat="true" applyFont="true" applyFill="true" applyBorder="true" applyAlignment="true">
      <alignment horizontal="center" vertical="center" wrapText="true"/>
    </xf>
    <xf numFmtId="169" fontId="150" fillId="35" borderId="138" xfId="19425" applyNumberFormat="true" applyFont="true" applyFill="true" applyBorder="true" applyAlignment="true">
      <alignment horizontal="center" vertical="center" wrapText="true"/>
    </xf>
    <xf numFmtId="169" fontId="150" fillId="35" borderId="139" xfId="19426" applyNumberFormat="true" applyFont="true" applyFill="true" applyBorder="true" applyAlignment="true">
      <alignment horizontal="center" vertical="center" wrapText="true"/>
    </xf>
    <xf numFmtId="169" fontId="150" fillId="35" borderId="143" xfId="19425" applyNumberFormat="true" applyFont="true" applyFill="true" applyBorder="true" applyAlignment="true">
      <alignment horizontal="center" vertical="center" wrapText="true"/>
    </xf>
    <xf numFmtId="169" fontId="150" fillId="35" borderId="109" xfId="19426" applyNumberFormat="true" applyFont="true" applyFill="true" applyBorder="true" applyAlignment="true">
      <alignment horizontal="center" vertical="center" wrapText="true"/>
    </xf>
    <xf numFmtId="169" fontId="150" fillId="35" borderId="102" xfId="19425" applyNumberFormat="true" applyFont="true" applyFill="true" applyBorder="true" applyAlignment="true">
      <alignment horizontal="center" vertical="center" wrapText="true"/>
    </xf>
    <xf numFmtId="169" fontId="150" fillId="35" borderId="138" xfId="19427" applyNumberFormat="true" applyFont="true" applyFill="true" applyBorder="true" applyAlignment="true">
      <alignment horizontal="center" vertical="center" wrapText="true"/>
    </xf>
    <xf numFmtId="168" fontId="150" fillId="35" borderId="102" xfId="36945" applyNumberFormat="true" applyFont="true" applyFill="true" applyBorder="true" applyAlignment="true">
      <alignment horizontal="center" vertical="center"/>
    </xf>
    <xf numFmtId="168" fontId="150" fillId="35" borderId="138" xfId="36945" applyNumberFormat="true" applyFont="true" applyFill="true" applyBorder="true" applyAlignment="true">
      <alignment horizontal="center" vertical="center"/>
    </xf>
    <xf numFmtId="168" fontId="150" fillId="35" borderId="139" xfId="36945" applyNumberFormat="true" applyFont="true" applyFill="true" applyBorder="true" applyAlignment="true">
      <alignment horizontal="center" vertical="center"/>
    </xf>
    <xf numFmtId="168" fontId="150" fillId="35" borderId="143" xfId="36945" applyNumberFormat="true" applyFont="true" applyFill="true" applyBorder="true" applyAlignment="true">
      <alignment horizontal="center" vertical="center"/>
    </xf>
    <xf numFmtId="168" fontId="150" fillId="35" borderId="109" xfId="36945" applyNumberFormat="true" applyFont="true" applyFill="true" applyBorder="true" applyAlignment="true">
      <alignment horizontal="center" vertical="center"/>
    </xf>
    <xf numFmtId="168" fontId="150" fillId="35" borderId="102" xfId="19430" applyNumberFormat="true" applyFont="true" applyFill="true" applyBorder="true" applyAlignment="true">
      <alignment horizontal="center" vertical="center" wrapText="true"/>
    </xf>
    <xf numFmtId="168" fontId="150" fillId="35" borderId="138" xfId="19431" applyNumberFormat="true" applyFont="true" applyFill="true" applyBorder="true" applyAlignment="true">
      <alignment horizontal="center" vertical="center" wrapText="true"/>
    </xf>
    <xf numFmtId="168" fontId="150" fillId="35" borderId="139" xfId="19432" applyNumberFormat="true" applyFont="true" applyFill="true" applyBorder="true" applyAlignment="true">
      <alignment horizontal="center" vertical="center" wrapText="true"/>
    </xf>
    <xf numFmtId="168" fontId="150" fillId="35" borderId="143" xfId="19431" applyNumberFormat="true" applyFont="true" applyFill="true" applyBorder="true" applyAlignment="true">
      <alignment horizontal="center" vertical="center" wrapText="true"/>
    </xf>
    <xf numFmtId="168" fontId="150" fillId="35" borderId="109" xfId="19432" applyNumberFormat="true" applyFont="true" applyFill="true" applyBorder="true" applyAlignment="true">
      <alignment horizontal="center" vertical="center" wrapText="true"/>
    </xf>
    <xf numFmtId="168" fontId="150" fillId="35" borderId="102" xfId="19431" applyNumberFormat="true" applyFont="true" applyFill="true" applyBorder="true" applyAlignment="true">
      <alignment horizontal="center" vertical="center" wrapText="true"/>
    </xf>
    <xf numFmtId="168" fontId="150" fillId="35" borderId="138" xfId="19433" applyNumberFormat="true" applyFont="true" applyFill="true" applyBorder="true" applyAlignment="true">
      <alignment horizontal="center" vertical="center" wrapText="true"/>
    </xf>
    <xf numFmtId="168" fontId="150" fillId="35" borderId="102" xfId="19434" applyNumberFormat="true" applyFont="true" applyFill="true" applyBorder="true" applyAlignment="true">
      <alignment horizontal="center" vertical="center" wrapText="true"/>
    </xf>
    <xf numFmtId="168" fontId="150" fillId="35" borderId="138" xfId="19435" applyNumberFormat="true" applyFont="true" applyFill="true" applyBorder="true" applyAlignment="true">
      <alignment horizontal="center" vertical="center" wrapText="true"/>
    </xf>
    <xf numFmtId="168" fontId="150" fillId="35" borderId="139" xfId="19436" applyNumberFormat="true" applyFont="true" applyFill="true" applyBorder="true" applyAlignment="true">
      <alignment horizontal="center" vertical="center" wrapText="true"/>
    </xf>
    <xf numFmtId="168" fontId="150" fillId="35" borderId="143" xfId="19435" applyNumberFormat="true" applyFont="true" applyFill="true" applyBorder="true" applyAlignment="true">
      <alignment horizontal="center" vertical="center" wrapText="true"/>
    </xf>
    <xf numFmtId="168" fontId="150" fillId="35" borderId="109" xfId="19436" applyNumberFormat="true" applyFont="true" applyFill="true" applyBorder="true" applyAlignment="true">
      <alignment horizontal="center" vertical="center" wrapText="true"/>
    </xf>
    <xf numFmtId="168" fontId="150" fillId="35" borderId="102" xfId="19435" applyNumberFormat="true" applyFont="true" applyFill="true" applyBorder="true" applyAlignment="true">
      <alignment horizontal="center" vertical="center" wrapText="true"/>
    </xf>
    <xf numFmtId="168" fontId="150" fillId="35" borderId="138" xfId="19437" applyNumberFormat="true" applyFont="true" applyFill="true" applyBorder="true" applyAlignment="true">
      <alignment horizontal="center" vertical="center" wrapText="true"/>
    </xf>
    <xf numFmtId="168" fontId="150" fillId="35" borderId="102" xfId="19438" applyNumberFormat="true" applyFont="true" applyFill="true" applyBorder="true" applyAlignment="true">
      <alignment horizontal="center" vertical="center" wrapText="true"/>
    </xf>
    <xf numFmtId="168" fontId="150" fillId="35" borderId="138" xfId="19439" applyNumberFormat="true" applyFont="true" applyFill="true" applyBorder="true" applyAlignment="true">
      <alignment horizontal="center" vertical="center" wrapText="true"/>
    </xf>
    <xf numFmtId="168" fontId="150" fillId="35" borderId="139" xfId="19440" applyNumberFormat="true" applyFont="true" applyFill="true" applyBorder="true" applyAlignment="true">
      <alignment horizontal="center" vertical="center" wrapText="true"/>
    </xf>
    <xf numFmtId="168" fontId="150" fillId="35" borderId="143" xfId="19439" applyNumberFormat="true" applyFont="true" applyFill="true" applyBorder="true" applyAlignment="true">
      <alignment horizontal="center" vertical="center" wrapText="true"/>
    </xf>
    <xf numFmtId="168" fontId="150" fillId="35" borderId="109" xfId="19440" applyNumberFormat="true" applyFont="true" applyFill="true" applyBorder="true" applyAlignment="true">
      <alignment horizontal="center" vertical="center" wrapText="true"/>
    </xf>
    <xf numFmtId="168" fontId="150" fillId="35" borderId="102" xfId="19439" applyNumberFormat="true" applyFont="true" applyFill="true" applyBorder="true" applyAlignment="true">
      <alignment horizontal="center" vertical="center" wrapText="true"/>
    </xf>
    <xf numFmtId="168" fontId="150" fillId="35" borderId="138" xfId="19441" applyNumberFormat="true" applyFont="true" applyFill="true" applyBorder="true" applyAlignment="true">
      <alignment horizontal="center" vertical="center" wrapText="true"/>
    </xf>
    <xf numFmtId="0" fontId="24" fillId="35" borderId="107" xfId="34367" applyFill="true" applyBorder="true" applyAlignment="true">
      <alignment horizontal="center" vertical="center" wrapText="true"/>
    </xf>
    <xf numFmtId="0" fontId="24" fillId="35" borderId="144" xfId="34367" applyFill="true" applyBorder="true" applyAlignment="true">
      <alignment horizontal="center" vertical="center" wrapText="true"/>
    </xf>
    <xf numFmtId="0" fontId="24" fillId="35" borderId="110" xfId="34367" applyFill="true" applyBorder="true" applyAlignment="true">
      <alignment horizontal="center" vertical="center" wrapText="true"/>
    </xf>
    <xf numFmtId="0" fontId="24" fillId="0" borderId="102" xfId="34367" applyFill="true" applyBorder="true" applyAlignment="true">
      <alignment horizontal="center" vertical="center" wrapText="true"/>
    </xf>
    <xf numFmtId="0" fontId="151" fillId="26" borderId="108" xfId="44940" applyFont="true" applyFill="true" applyBorder="true" applyAlignment="true">
      <alignment horizontal="left" vertical="center"/>
    </xf>
    <xf numFmtId="0" fontId="151" fillId="26" borderId="109" xfId="44946" applyFont="true" applyFill="true" applyBorder="true" applyAlignment="true">
      <alignment horizontal="left" vertical="center"/>
    </xf>
    <xf numFmtId="0" fontId="151" fillId="26" borderId="110" xfId="44952" applyFont="true" applyFill="true" applyBorder="true" applyAlignment="true">
      <alignment horizontal="left" vertical="center"/>
    </xf>
    <xf numFmtId="0" fontId="151" fillId="26" borderId="108" xfId="44976" applyFont="true" applyFill="true" applyBorder="true" applyAlignment="true">
      <alignment horizontal="left" vertical="center"/>
    </xf>
    <xf numFmtId="0" fontId="151" fillId="26" borderId="109" xfId="44976" applyFont="true" applyFill="true" applyBorder="true" applyAlignment="true">
      <alignment horizontal="left" vertical="center"/>
    </xf>
    <xf numFmtId="0" fontId="151" fillId="26" borderId="108" xfId="44996" applyFont="true" applyFill="true" applyBorder="true" applyAlignment="true">
      <alignment horizontal="left" vertical="center"/>
    </xf>
    <xf numFmtId="0" fontId="151" fillId="26" borderId="109" xfId="45002" applyFont="true" applyFill="true" applyBorder="true" applyAlignment="true">
      <alignment horizontal="left" vertical="center"/>
    </xf>
    <xf numFmtId="0" fontId="151" fillId="0" borderId="109" xfId="45002" applyFont="true" applyFill="true" applyBorder="true" applyAlignment="true">
      <alignment horizontal="left" vertical="center"/>
    </xf>
    <xf numFmtId="0" fontId="151" fillId="0" borderId="109" xfId="45008" applyFont="true" applyFill="true" applyBorder="true" applyAlignment="true">
      <alignment horizontal="left" vertical="center"/>
    </xf>
    <xf numFmtId="0" fontId="151" fillId="26" borderId="108" xfId="45026" applyFont="true" applyFill="true" applyBorder="true" applyAlignment="true">
      <alignment horizontal="left" vertical="center"/>
    </xf>
    <xf numFmtId="0" fontId="151" fillId="26" borderId="109" xfId="45032" applyFont="true" applyFill="true" applyBorder="true" applyAlignment="true">
      <alignment horizontal="left" vertical="center"/>
    </xf>
    <xf numFmtId="0" fontId="151" fillId="26" borderId="110" xfId="45038" applyFont="true" applyFill="true" applyBorder="true" applyAlignment="true">
      <alignment horizontal="left" vertical="center"/>
    </xf>
    <xf numFmtId="0" fontId="151" fillId="26" borderId="108" xfId="45056" applyFont="true" applyFill="true" applyBorder="true" applyAlignment="true">
      <alignment horizontal="left" vertical="center"/>
    </xf>
    <xf numFmtId="0" fontId="151" fillId="26" borderId="109" xfId="45062" applyFont="true" applyFill="true" applyBorder="true" applyAlignment="true">
      <alignment horizontal="left" vertical="center"/>
    </xf>
    <xf numFmtId="0" fontId="151" fillId="26" borderId="108" xfId="45062" applyFont="true" applyFill="true" applyBorder="true" applyAlignment="true">
      <alignment horizontal="left" vertical="center"/>
    </xf>
    <xf numFmtId="0" fontId="151" fillId="26" borderId="110" xfId="45062" applyFont="true" applyFill="true" applyBorder="true" applyAlignment="true">
      <alignment horizontal="left" vertical="center"/>
    </xf>
    <xf numFmtId="0" fontId="24" fillId="3" borderId="147" xfId="34367" applyBorder="true" applyAlignment="true">
      <alignment vertical="center"/>
    </xf>
    <xf numFmtId="0" fontId="24" fillId="3" borderId="109" xfId="34367" applyBorder="true" applyAlignment="true">
      <alignment vertical="center"/>
    </xf>
    <xf numFmtId="0" fontId="151" fillId="0" borderId="109" xfId="45044" applyFont="true" applyFill="true" applyBorder="true" applyAlignment="true">
      <alignment horizontal="left" vertical="center"/>
    </xf>
    <xf numFmtId="0" fontId="151" fillId="0" borderId="109" xfId="45050" applyFont="true" applyFill="true" applyBorder="true" applyAlignment="true">
      <alignment horizontal="left" vertical="center"/>
    </xf>
    <xf numFmtId="0" fontId="151" fillId="0" borderId="109" xfId="45056" applyFont="true" applyFill="true" applyBorder="true" applyAlignment="true">
      <alignment horizontal="left" vertical="center"/>
    </xf>
    <xf numFmtId="0" fontId="151" fillId="0" borderId="109" xfId="45062" applyFont="true" applyFill="true" applyBorder="true" applyAlignment="true">
      <alignment horizontal="left" vertical="center"/>
    </xf>
    <xf numFmtId="0" fontId="151" fillId="0" borderId="109" xfId="45068" applyFont="true" applyFill="true" applyBorder="true" applyAlignment="true">
      <alignment horizontal="left" vertical="center"/>
    </xf>
    <xf numFmtId="0" fontId="151" fillId="0" borderId="110" xfId="45062" applyFont="true" applyFill="true" applyBorder="true" applyAlignment="true">
      <alignment horizontal="left" vertical="center"/>
    </xf>
    <xf numFmtId="0" fontId="151" fillId="26" borderId="108" xfId="45098" applyFont="true" applyFill="true" applyBorder="true" applyAlignment="true">
      <alignment horizontal="left" vertical="center"/>
    </xf>
    <xf numFmtId="0" fontId="151" fillId="26" borderId="109" xfId="45100" applyFont="true" applyFill="true" applyBorder="true" applyAlignment="true">
      <alignment horizontal="left" vertical="center"/>
    </xf>
    <xf numFmtId="0" fontId="151" fillId="26" borderId="110" xfId="45102" applyFont="true" applyFill="true" applyBorder="true" applyAlignment="true">
      <alignment horizontal="left" vertical="center"/>
    </xf>
    <xf numFmtId="0" fontId="151" fillId="0" borderId="109" xfId="45086" applyFont="true" applyFill="true" applyBorder="true" applyAlignment="true">
      <alignment horizontal="left" vertical="center"/>
    </xf>
    <xf numFmtId="0" fontId="151" fillId="0" borderId="109" xfId="45092" applyFont="true" applyFill="true" applyBorder="true" applyAlignment="true">
      <alignment horizontal="left" vertical="center"/>
    </xf>
    <xf numFmtId="0" fontId="151" fillId="0" borderId="109" xfId="45098" applyFont="true" applyFill="true" applyBorder="true" applyAlignment="true">
      <alignment horizontal="left" vertical="center"/>
    </xf>
    <xf numFmtId="0" fontId="151" fillId="0" borderId="109" xfId="45100" applyFont="true" applyFill="true" applyBorder="true" applyAlignment="true">
      <alignment horizontal="left" vertical="center"/>
    </xf>
    <xf numFmtId="0" fontId="151" fillId="0" borderId="109" xfId="45102" applyFont="true" applyFill="true" applyBorder="true" applyAlignment="true">
      <alignment horizontal="left" vertical="center"/>
    </xf>
    <xf numFmtId="169" fontId="183" fillId="35" borderId="102" xfId="40057" applyNumberFormat="true" applyFont="true" applyFill="true" applyBorder="true" applyAlignment="true">
      <alignment horizontal="center" vertical="center"/>
    </xf>
    <xf numFmtId="169" fontId="183" fillId="35" borderId="102" xfId="33366" applyNumberFormat="true" applyFont="true" applyFill="true" applyBorder="true" applyAlignment="true">
      <alignment horizontal="center" vertical="center"/>
    </xf>
    <xf numFmtId="169" fontId="183" fillId="35" borderId="107" xfId="40069" applyNumberFormat="true" applyFont="true" applyFill="true" applyBorder="true" applyAlignment="true">
      <alignment horizontal="center" vertical="center"/>
    </xf>
    <xf numFmtId="169" fontId="183" fillId="35" borderId="102" xfId="40237" applyNumberFormat="true" applyFont="true" applyFill="true" applyBorder="true" applyAlignment="true">
      <alignment horizontal="center" vertical="center"/>
    </xf>
    <xf numFmtId="168" fontId="183" fillId="35" borderId="104" xfId="36945" applyNumberFormat="true" applyFont="true" applyFill="true" applyBorder="true" applyAlignment="true">
      <alignment horizontal="center" vertical="center"/>
    </xf>
    <xf numFmtId="168" fontId="183" fillId="35" borderId="102" xfId="36948" applyNumberFormat="true" applyFont="true" applyFill="true" applyBorder="true" applyAlignment="true">
      <alignment horizontal="center" vertical="center"/>
    </xf>
    <xf numFmtId="168" fontId="183" fillId="35" borderId="102" xfId="36951" applyNumberFormat="true" applyFont="true" applyFill="true" applyBorder="true" applyAlignment="true">
      <alignment horizontal="center" vertical="center"/>
    </xf>
    <xf numFmtId="169" fontId="183" fillId="35" borderId="138" xfId="40058" applyNumberFormat="true" applyFont="true" applyFill="true" applyBorder="true" applyAlignment="true">
      <alignment horizontal="center" vertical="center"/>
    </xf>
    <xf numFmtId="169" fontId="183" fillId="35" borderId="138" xfId="33366" applyNumberFormat="true" applyFont="true" applyFill="true" applyBorder="true" applyAlignment="true">
      <alignment horizontal="center" vertical="center"/>
    </xf>
    <xf numFmtId="169" fontId="183" fillId="35" borderId="140" xfId="40070" applyNumberFormat="true" applyFont="true" applyFill="true" applyBorder="true" applyAlignment="true">
      <alignment horizontal="center" vertical="center"/>
    </xf>
    <xf numFmtId="169" fontId="183" fillId="35" borderId="138" xfId="40238" applyNumberFormat="true" applyFont="true" applyFill="true" applyBorder="true" applyAlignment="true">
      <alignment horizontal="center" vertical="center"/>
    </xf>
    <xf numFmtId="168" fontId="183" fillId="35" borderId="136" xfId="36945" applyNumberFormat="true" applyFont="true" applyFill="true" applyBorder="true" applyAlignment="true">
      <alignment horizontal="center" vertical="center"/>
    </xf>
    <xf numFmtId="168" fontId="183" fillId="35" borderId="138" xfId="36948" applyNumberFormat="true" applyFont="true" applyFill="true" applyBorder="true" applyAlignment="true">
      <alignment horizontal="center" vertical="center"/>
    </xf>
    <xf numFmtId="168" fontId="183" fillId="35" borderId="138" xfId="36951" applyNumberFormat="true" applyFont="true" applyFill="true" applyBorder="true" applyAlignment="true">
      <alignment horizontal="center" vertical="center"/>
    </xf>
    <xf numFmtId="169" fontId="183" fillId="35" borderId="139" xfId="40059" applyNumberFormat="true" applyFont="true" applyFill="true" applyBorder="true" applyAlignment="true">
      <alignment horizontal="center" vertical="center"/>
    </xf>
    <xf numFmtId="169" fontId="183" fillId="35" borderId="139" xfId="33366" applyNumberFormat="true" applyFont="true" applyFill="true" applyBorder="true" applyAlignment="true">
      <alignment horizontal="center" vertical="center"/>
    </xf>
    <xf numFmtId="169" fontId="183" fillId="35" borderId="141" xfId="40071" applyNumberFormat="true" applyFont="true" applyFill="true" applyBorder="true" applyAlignment="true">
      <alignment horizontal="center" vertical="center"/>
    </xf>
    <xf numFmtId="169" fontId="183" fillId="35" borderId="139" xfId="40239" applyNumberFormat="true" applyFont="true" applyFill="true" applyBorder="true" applyAlignment="true">
      <alignment horizontal="center" vertical="center"/>
    </xf>
    <xf numFmtId="168" fontId="183" fillId="35" borderId="137" xfId="36945" applyNumberFormat="true" applyFont="true" applyFill="true" applyBorder="true" applyAlignment="true">
      <alignment horizontal="center" vertical="center"/>
    </xf>
    <xf numFmtId="168" fontId="183" fillId="35" borderId="139" xfId="36948" applyNumberFormat="true" applyFont="true" applyFill="true" applyBorder="true" applyAlignment="true">
      <alignment horizontal="center" vertical="center"/>
    </xf>
    <xf numFmtId="168" fontId="183" fillId="35" borderId="139" xfId="36951" applyNumberFormat="true" applyFont="true" applyFill="true" applyBorder="true" applyAlignment="true">
      <alignment horizontal="center" vertical="center"/>
    </xf>
    <xf numFmtId="169" fontId="183" fillId="35" borderId="143" xfId="40058" applyNumberFormat="true" applyFont="true" applyFill="true" applyBorder="true" applyAlignment="true">
      <alignment horizontal="center" vertical="center"/>
    </xf>
    <xf numFmtId="169" fontId="183" fillId="35" borderId="143" xfId="33366" applyNumberFormat="true" applyFont="true" applyFill="true" applyBorder="true" applyAlignment="true">
      <alignment horizontal="center" vertical="center"/>
    </xf>
    <xf numFmtId="169" fontId="183" fillId="35" borderId="144" xfId="40070" applyNumberFormat="true" applyFont="true" applyFill="true" applyBorder="true" applyAlignment="true">
      <alignment horizontal="center" vertical="center"/>
    </xf>
    <xf numFmtId="169" fontId="183" fillId="35" borderId="143" xfId="40238" applyNumberFormat="true" applyFont="true" applyFill="true" applyBorder="true" applyAlignment="true">
      <alignment horizontal="center" vertical="center"/>
    </xf>
    <xf numFmtId="168" fontId="183" fillId="35" borderId="142" xfId="36945" applyNumberFormat="true" applyFont="true" applyFill="true" applyBorder="true" applyAlignment="true">
      <alignment horizontal="center" vertical="center"/>
    </xf>
    <xf numFmtId="168" fontId="183" fillId="35" borderId="143" xfId="36948" applyNumberFormat="true" applyFont="true" applyFill="true" applyBorder="true" applyAlignment="true">
      <alignment horizontal="center" vertical="center"/>
    </xf>
    <xf numFmtId="168" fontId="183" fillId="35" borderId="143" xfId="36951" applyNumberFormat="true" applyFont="true" applyFill="true" applyBorder="true" applyAlignment="true">
      <alignment horizontal="center" vertical="center"/>
    </xf>
    <xf numFmtId="169" fontId="183" fillId="35" borderId="109" xfId="40059" applyNumberFormat="true" applyFont="true" applyFill="true" applyBorder="true" applyAlignment="true">
      <alignment horizontal="center" vertical="center"/>
    </xf>
    <xf numFmtId="169" fontId="183" fillId="35" borderId="109" xfId="33366" applyNumberFormat="true" applyFont="true" applyFill="true" applyBorder="true" applyAlignment="true">
      <alignment horizontal="center" vertical="center"/>
    </xf>
    <xf numFmtId="169" fontId="183" fillId="35" borderId="110" xfId="40071" applyNumberFormat="true" applyFont="true" applyFill="true" applyBorder="true" applyAlignment="true">
      <alignment horizontal="center" vertical="center"/>
    </xf>
    <xf numFmtId="169" fontId="183" fillId="35" borderId="109" xfId="40239" applyNumberFormat="true" applyFont="true" applyFill="true" applyBorder="true" applyAlignment="true">
      <alignment horizontal="center" vertical="center"/>
    </xf>
    <xf numFmtId="168" fontId="183" fillId="35" borderId="108" xfId="36945" applyNumberFormat="true" applyFont="true" applyFill="true" applyBorder="true" applyAlignment="true">
      <alignment horizontal="center" vertical="center"/>
    </xf>
    <xf numFmtId="168" fontId="183" fillId="35" borderId="109" xfId="36948" applyNumberFormat="true" applyFont="true" applyFill="true" applyBorder="true" applyAlignment="true">
      <alignment horizontal="center" vertical="center"/>
    </xf>
    <xf numFmtId="168" fontId="183" fillId="35" borderId="109" xfId="36951" applyNumberFormat="true" applyFont="true" applyFill="true" applyBorder="true" applyAlignment="true">
      <alignment horizontal="center" vertical="center"/>
    </xf>
    <xf numFmtId="169" fontId="183" fillId="35" borderId="102" xfId="40058" applyNumberFormat="true" applyFont="true" applyFill="true" applyBorder="true" applyAlignment="true">
      <alignment horizontal="center" vertical="center"/>
    </xf>
    <xf numFmtId="169" fontId="183" fillId="35" borderId="107" xfId="40070" applyNumberFormat="true" applyFont="true" applyFill="true" applyBorder="true" applyAlignment="true">
      <alignment horizontal="center" vertical="center"/>
    </xf>
    <xf numFmtId="169" fontId="183" fillId="35" borderId="102" xfId="40238" applyNumberFormat="true" applyFont="true" applyFill="true" applyBorder="true" applyAlignment="true">
      <alignment horizontal="center" vertical="center"/>
    </xf>
    <xf numFmtId="169" fontId="183" fillId="35" borderId="138" xfId="40060" applyNumberFormat="true" applyFont="true" applyFill="true" applyBorder="true" applyAlignment="true">
      <alignment horizontal="center" vertical="center"/>
    </xf>
    <xf numFmtId="169" fontId="183" fillId="35" borderId="138" xfId="40240" applyNumberFormat="true" applyFont="true" applyFill="true" applyBorder="true" applyAlignment="true">
      <alignment horizontal="center" vertical="center"/>
    </xf>
    <xf numFmtId="168" fontId="183" fillId="28" borderId="77" xfId="39991" applyNumberFormat="true" applyFont="true" applyFill="true" applyBorder="true" applyAlignment="true">
      <alignment horizontal="center" vertical="center"/>
    </xf>
    <xf numFmtId="168" fontId="183" fillId="28" borderId="78" xfId="40003" applyNumberFormat="true" applyFont="true" applyFill="true" applyBorder="true" applyAlignment="true">
      <alignment horizontal="center" vertical="center"/>
    </xf>
    <xf numFmtId="168" fontId="183" fillId="28" borderId="85" xfId="40015" applyNumberFormat="true" applyFont="true" applyFill="true" applyBorder="true" applyAlignment="true">
      <alignment horizontal="center" vertical="center"/>
    </xf>
    <xf numFmtId="168" fontId="183" fillId="28" borderId="77" xfId="40051" applyNumberFormat="true" applyFont="true" applyFill="true" applyBorder="true" applyAlignment="true">
      <alignment horizontal="center" vertical="center"/>
    </xf>
    <xf numFmtId="168" fontId="183" fillId="28" borderId="78" xfId="40063" applyNumberFormat="true" applyFont="true" applyFill="true" applyBorder="true" applyAlignment="true">
      <alignment horizontal="center" vertical="center"/>
    </xf>
    <xf numFmtId="168" fontId="183" fillId="28" borderId="79" xfId="40075" applyNumberFormat="true" applyFont="true" applyFill="true" applyBorder="true" applyAlignment="true">
      <alignment horizontal="center" vertical="center"/>
    </xf>
    <xf numFmtId="168" fontId="183" fillId="28" borderId="78" xfId="40183" applyNumberFormat="true" applyFont="true" applyFill="true" applyBorder="true" applyAlignment="true">
      <alignment horizontal="center" vertical="center"/>
    </xf>
    <xf numFmtId="168" fontId="183" fillId="28" borderId="85" xfId="40195" applyNumberFormat="true" applyFont="true" applyFill="true" applyBorder="true" applyAlignment="true">
      <alignment horizontal="center" vertical="center"/>
    </xf>
    <xf numFmtId="168" fontId="183" fillId="28" borderId="77" xfId="40231" applyNumberFormat="true" applyFont="true" applyFill="true" applyBorder="true" applyAlignment="true">
      <alignment horizontal="center" vertical="center"/>
    </xf>
    <xf numFmtId="168" fontId="183" fillId="28" borderId="78" xfId="40243" applyNumberFormat="true" applyFont="true" applyFill="true" applyBorder="true" applyAlignment="true">
      <alignment horizontal="center" vertical="center"/>
    </xf>
    <xf numFmtId="168" fontId="183" fillId="28" borderId="78" xfId="40255" applyNumberFormat="true" applyFont="true" applyFill="true" applyBorder="true" applyAlignment="true">
      <alignment horizontal="center" vertical="center"/>
    </xf>
    <xf numFmtId="168" fontId="183" fillId="28" borderId="77" xfId="40291" applyNumberFormat="true" applyFont="true" applyFill="true" applyBorder="true" applyAlignment="true">
      <alignment horizontal="center" vertical="center"/>
    </xf>
    <xf numFmtId="168" fontId="183" fillId="28" borderId="78" xfId="40303" applyNumberFormat="true" applyFont="true" applyFill="true" applyBorder="true" applyAlignment="true">
      <alignment horizontal="center" vertical="center"/>
    </xf>
    <xf numFmtId="168" fontId="183" fillId="28" borderId="77" xfId="40533" applyNumberFormat="true" applyFont="true" applyFill="true" applyBorder="true" applyAlignment="true">
      <alignment horizontal="center" vertical="center"/>
    </xf>
    <xf numFmtId="168" fontId="183" fillId="28" borderId="78" xfId="40539" applyNumberFormat="true" applyFont="true" applyFill="true" applyBorder="true" applyAlignment="true">
      <alignment horizontal="center" vertical="center"/>
    </xf>
    <xf numFmtId="168" fontId="183" fillId="28" borderId="85" xfId="40545" applyNumberFormat="true" applyFont="true" applyFill="true" applyBorder="true" applyAlignment="true">
      <alignment horizontal="center" vertical="center"/>
    </xf>
    <xf numFmtId="168" fontId="183" fillId="28" borderId="77" xfId="40419" applyNumberFormat="true" applyFont="true" applyFill="true" applyBorder="true" applyAlignment="true">
      <alignment horizontal="center" vertical="center"/>
    </xf>
    <xf numFmtId="168" fontId="183" fillId="28" borderId="78" xfId="40431" applyNumberFormat="true" applyFont="true" applyFill="true" applyBorder="true" applyAlignment="true">
      <alignment horizontal="center" vertical="center"/>
    </xf>
    <xf numFmtId="168" fontId="183" fillId="28" borderId="85" xfId="40443" applyNumberFormat="true" applyFont="true" applyFill="true" applyBorder="true" applyAlignment="true">
      <alignment horizontal="center" vertical="center"/>
    </xf>
    <xf numFmtId="168" fontId="183" fillId="28" borderId="61" xfId="39992" applyNumberFormat="true" applyFont="true" applyFill="true" applyBorder="true" applyAlignment="true">
      <alignment horizontal="center" vertical="center"/>
    </xf>
    <xf numFmtId="168" fontId="183" fillId="28" borderId="56" xfId="40004" applyNumberFormat="true" applyFont="true" applyFill="true" applyBorder="true" applyAlignment="true">
      <alignment horizontal="center" vertical="center"/>
    </xf>
    <xf numFmtId="168" fontId="183" fillId="28" borderId="86" xfId="40016" applyNumberFormat="true" applyFont="true" applyFill="true" applyBorder="true" applyAlignment="true">
      <alignment horizontal="center" vertical="center"/>
    </xf>
    <xf numFmtId="168" fontId="183" fillId="28" borderId="61" xfId="40052" applyNumberFormat="true" applyFont="true" applyFill="true" applyBorder="true" applyAlignment="true">
      <alignment horizontal="center" vertical="center"/>
    </xf>
    <xf numFmtId="168" fontId="183" fillId="28" borderId="56" xfId="40064" applyNumberFormat="true" applyFont="true" applyFill="true" applyBorder="true" applyAlignment="true">
      <alignment horizontal="center" vertical="center"/>
    </xf>
    <xf numFmtId="168" fontId="183" fillId="28" borderId="65" xfId="40076" applyNumberFormat="true" applyFont="true" applyFill="true" applyBorder="true" applyAlignment="true">
      <alignment horizontal="center" vertical="center"/>
    </xf>
    <xf numFmtId="168" fontId="183" fillId="28" borderId="56" xfId="40184" applyNumberFormat="true" applyFont="true" applyFill="true" applyBorder="true" applyAlignment="true">
      <alignment horizontal="center" vertical="center"/>
    </xf>
    <xf numFmtId="168" fontId="183" fillId="28" borderId="86" xfId="40196" applyNumberFormat="true" applyFont="true" applyFill="true" applyBorder="true" applyAlignment="true">
      <alignment horizontal="center" vertical="center"/>
    </xf>
    <xf numFmtId="168" fontId="183" fillId="28" borderId="61" xfId="40232" applyNumberFormat="true" applyFont="true" applyFill="true" applyBorder="true" applyAlignment="true">
      <alignment horizontal="center" vertical="center"/>
    </xf>
    <xf numFmtId="168" fontId="183" fillId="28" borderId="56" xfId="40244" applyNumberFormat="true" applyFont="true" applyFill="true" applyBorder="true" applyAlignment="true">
      <alignment horizontal="center" vertical="center"/>
    </xf>
    <xf numFmtId="168" fontId="183" fillId="28" borderId="56" xfId="40256" applyNumberFormat="true" applyFont="true" applyFill="true" applyBorder="true" applyAlignment="true">
      <alignment horizontal="center" vertical="center"/>
    </xf>
    <xf numFmtId="168" fontId="183" fillId="28" borderId="61" xfId="40292" applyNumberFormat="true" applyFont="true" applyFill="true" applyBorder="true" applyAlignment="true">
      <alignment horizontal="center" vertical="center"/>
    </xf>
    <xf numFmtId="168" fontId="183" fillId="28" borderId="56" xfId="40304" applyNumberFormat="true" applyFont="true" applyFill="true" applyBorder="true" applyAlignment="true">
      <alignment horizontal="center" vertical="center"/>
    </xf>
    <xf numFmtId="168" fontId="183" fillId="28" borderId="61" xfId="40534" applyNumberFormat="true" applyFont="true" applyFill="true" applyBorder="true" applyAlignment="true">
      <alignment horizontal="center" vertical="center"/>
    </xf>
    <xf numFmtId="168" fontId="183" fillId="28" borderId="56" xfId="40540" applyNumberFormat="true" applyFont="true" applyFill="true" applyBorder="true" applyAlignment="true">
      <alignment horizontal="center" vertical="center"/>
    </xf>
    <xf numFmtId="168" fontId="183" fillId="28" borderId="63" xfId="40539" applyNumberFormat="true" applyFont="true" applyFill="true" applyBorder="true" applyAlignment="true">
      <alignment horizontal="center" vertical="center"/>
    </xf>
    <xf numFmtId="168" fontId="183" fillId="28" borderId="86" xfId="40546" applyNumberFormat="true" applyFont="true" applyFill="true" applyBorder="true" applyAlignment="true">
      <alignment horizontal="center" vertical="center"/>
    </xf>
    <xf numFmtId="168" fontId="183" fillId="28" borderId="61" xfId="40420" applyNumberFormat="true" applyFont="true" applyFill="true" applyBorder="true" applyAlignment="true">
      <alignment horizontal="center" vertical="center"/>
    </xf>
    <xf numFmtId="168" fontId="183" fillId="28" borderId="56" xfId="40432" applyNumberFormat="true" applyFont="true" applyFill="true" applyBorder="true" applyAlignment="true">
      <alignment horizontal="center" vertical="center"/>
    </xf>
    <xf numFmtId="168" fontId="183" fillId="28" borderId="86" xfId="40444" applyNumberFormat="true" applyFont="true" applyFill="true" applyBorder="true" applyAlignment="true">
      <alignment horizontal="center" vertical="center"/>
    </xf>
    <xf numFmtId="168" fontId="183" fillId="28" borderId="92" xfId="39993" applyNumberFormat="true" applyFont="true" applyFill="true" applyBorder="true" applyAlignment="true">
      <alignment horizontal="center" vertical="center"/>
    </xf>
    <xf numFmtId="168" fontId="183" fillId="28" borderId="93" xfId="40005" applyNumberFormat="true" applyFont="true" applyFill="true" applyBorder="true" applyAlignment="true">
      <alignment horizontal="center" vertical="center"/>
    </xf>
    <xf numFmtId="168" fontId="183" fillId="28" borderId="98" xfId="40017" applyNumberFormat="true" applyFont="true" applyFill="true" applyBorder="true" applyAlignment="true">
      <alignment horizontal="center" vertical="center"/>
    </xf>
    <xf numFmtId="168" fontId="183" fillId="28" borderId="92" xfId="40053" applyNumberFormat="true" applyFont="true" applyFill="true" applyBorder="true" applyAlignment="true">
      <alignment horizontal="center" vertical="center"/>
    </xf>
    <xf numFmtId="168" fontId="183" fillId="28" borderId="93" xfId="40065" applyNumberFormat="true" applyFont="true" applyFill="true" applyBorder="true" applyAlignment="true">
      <alignment horizontal="center" vertical="center"/>
    </xf>
    <xf numFmtId="168" fontId="183" fillId="28" borderId="94" xfId="40077" applyNumberFormat="true" applyFont="true" applyFill="true" applyBorder="true" applyAlignment="true">
      <alignment horizontal="center" vertical="center"/>
    </xf>
    <xf numFmtId="168" fontId="183" fillId="28" borderId="93" xfId="40185" applyNumberFormat="true" applyFont="true" applyFill="true" applyBorder="true" applyAlignment="true">
      <alignment horizontal="center" vertical="center"/>
    </xf>
    <xf numFmtId="168" fontId="183" fillId="28" borderId="98" xfId="40197" applyNumberFormat="true" applyFont="true" applyFill="true" applyBorder="true" applyAlignment="true">
      <alignment horizontal="center" vertical="center"/>
    </xf>
    <xf numFmtId="168" fontId="183" fillId="28" borderId="92" xfId="40233" applyNumberFormat="true" applyFont="true" applyFill="true" applyBorder="true" applyAlignment="true">
      <alignment horizontal="center" vertical="center"/>
    </xf>
    <xf numFmtId="168" fontId="183" fillId="28" borderId="93" xfId="40245" applyNumberFormat="true" applyFont="true" applyFill="true" applyBorder="true" applyAlignment="true">
      <alignment horizontal="center" vertical="center"/>
    </xf>
    <xf numFmtId="168" fontId="183" fillId="28" borderId="93" xfId="40257" applyNumberFormat="true" applyFont="true" applyFill="true" applyBorder="true" applyAlignment="true">
      <alignment horizontal="center" vertical="center"/>
    </xf>
    <xf numFmtId="168" fontId="183" fillId="28" borderId="92" xfId="40293" applyNumberFormat="true" applyFont="true" applyFill="true" applyBorder="true" applyAlignment="true">
      <alignment horizontal="center" vertical="center"/>
    </xf>
    <xf numFmtId="168" fontId="183" fillId="28" borderId="93" xfId="40305" applyNumberFormat="true" applyFont="true" applyFill="true" applyBorder="true" applyAlignment="true">
      <alignment horizontal="center" vertical="center"/>
    </xf>
    <xf numFmtId="168" fontId="183" fillId="28" borderId="92" xfId="40535" applyNumberFormat="true" applyFont="true" applyFill="true" applyBorder="true" applyAlignment="true">
      <alignment horizontal="center" vertical="center"/>
    </xf>
    <xf numFmtId="168" fontId="183" fillId="28" borderId="93" xfId="40541" applyNumberFormat="true" applyFont="true" applyFill="true" applyBorder="true" applyAlignment="true">
      <alignment horizontal="center" vertical="center"/>
    </xf>
    <xf numFmtId="168" fontId="183" fillId="28" borderId="100" xfId="40539" applyNumberFormat="true" applyFont="true" applyFill="true" applyBorder="true" applyAlignment="true">
      <alignment horizontal="center" vertical="center"/>
    </xf>
    <xf numFmtId="168" fontId="183" fillId="28" borderId="98" xfId="40547" applyNumberFormat="true" applyFont="true" applyFill="true" applyBorder="true" applyAlignment="true">
      <alignment horizontal="center" vertical="center"/>
    </xf>
    <xf numFmtId="168" fontId="183" fillId="28" borderId="92" xfId="40421" applyNumberFormat="true" applyFont="true" applyFill="true" applyBorder="true" applyAlignment="true">
      <alignment horizontal="center" vertical="center"/>
    </xf>
    <xf numFmtId="168" fontId="183" fillId="28" borderId="93" xfId="40433" applyNumberFormat="true" applyFont="true" applyFill="true" applyBorder="true" applyAlignment="true">
      <alignment horizontal="center" vertical="center"/>
    </xf>
    <xf numFmtId="168" fontId="183" fillId="28" borderId="98" xfId="40445" applyNumberFormat="true" applyFont="true" applyFill="true" applyBorder="true" applyAlignment="true">
      <alignment horizontal="center" vertical="center"/>
    </xf>
    <xf numFmtId="168" fontId="183" fillId="28" borderId="77" xfId="39992" applyNumberFormat="true" applyFont="true" applyFill="true" applyBorder="true" applyAlignment="true">
      <alignment horizontal="center" vertical="center"/>
    </xf>
    <xf numFmtId="168" fontId="183" fillId="28" borderId="78" xfId="40004" applyNumberFormat="true" applyFont="true" applyFill="true" applyBorder="true" applyAlignment="true">
      <alignment horizontal="center" vertical="center"/>
    </xf>
    <xf numFmtId="168" fontId="183" fillId="28" borderId="85" xfId="40016" applyNumberFormat="true" applyFont="true" applyFill="true" applyBorder="true" applyAlignment="true">
      <alignment horizontal="center" vertical="center"/>
    </xf>
    <xf numFmtId="168" fontId="183" fillId="28" borderId="77" xfId="40052" applyNumberFormat="true" applyFont="true" applyFill="true" applyBorder="true" applyAlignment="true">
      <alignment horizontal="center" vertical="center"/>
    </xf>
    <xf numFmtId="168" fontId="183" fillId="28" borderId="78" xfId="40064" applyNumberFormat="true" applyFont="true" applyFill="true" applyBorder="true" applyAlignment="true">
      <alignment horizontal="center" vertical="center"/>
    </xf>
    <xf numFmtId="168" fontId="183" fillId="28" borderId="79" xfId="40076" applyNumberFormat="true" applyFont="true" applyFill="true" applyBorder="true" applyAlignment="true">
      <alignment horizontal="center" vertical="center"/>
    </xf>
    <xf numFmtId="168" fontId="183" fillId="28" borderId="78" xfId="40184" applyNumberFormat="true" applyFont="true" applyFill="true" applyBorder="true" applyAlignment="true">
      <alignment horizontal="center" vertical="center"/>
    </xf>
    <xf numFmtId="168" fontId="183" fillId="28" borderId="85" xfId="40196" applyNumberFormat="true" applyFont="true" applyFill="true" applyBorder="true" applyAlignment="true">
      <alignment horizontal="center" vertical="center"/>
    </xf>
    <xf numFmtId="168" fontId="183" fillId="28" borderId="77" xfId="40232" applyNumberFormat="true" applyFont="true" applyFill="true" applyBorder="true" applyAlignment="true">
      <alignment horizontal="center" vertical="center"/>
    </xf>
    <xf numFmtId="168" fontId="183" fillId="28" borderId="78" xfId="40244" applyNumberFormat="true" applyFont="true" applyFill="true" applyBorder="true" applyAlignment="true">
      <alignment horizontal="center" vertical="center"/>
    </xf>
    <xf numFmtId="168" fontId="183" fillId="28" borderId="78" xfId="40256" applyNumberFormat="true" applyFont="true" applyFill="true" applyBorder="true" applyAlignment="true">
      <alignment horizontal="center" vertical="center"/>
    </xf>
    <xf numFmtId="168" fontId="183" fillId="28" borderId="77" xfId="40292" applyNumberFormat="true" applyFont="true" applyFill="true" applyBorder="true" applyAlignment="true">
      <alignment horizontal="center" vertical="center"/>
    </xf>
    <xf numFmtId="168" fontId="183" fillId="28" borderId="78" xfId="40304" applyNumberFormat="true" applyFont="true" applyFill="true" applyBorder="true" applyAlignment="true">
      <alignment horizontal="center" vertical="center"/>
    </xf>
    <xf numFmtId="168" fontId="183" fillId="28" borderId="77" xfId="40534" applyNumberFormat="true" applyFont="true" applyFill="true" applyBorder="true" applyAlignment="true">
      <alignment horizontal="center" vertical="center"/>
    </xf>
    <xf numFmtId="168" fontId="183" fillId="28" borderId="78" xfId="40540" applyNumberFormat="true" applyFont="true" applyFill="true" applyBorder="true" applyAlignment="true">
      <alignment horizontal="center" vertical="center"/>
    </xf>
    <xf numFmtId="168" fontId="183" fillId="28" borderId="85" xfId="40546" applyNumberFormat="true" applyFont="true" applyFill="true" applyBorder="true" applyAlignment="true">
      <alignment horizontal="center" vertical="center"/>
    </xf>
    <xf numFmtId="168" fontId="183" fillId="28" borderId="77" xfId="40420" applyNumberFormat="true" applyFont="true" applyFill="true" applyBorder="true" applyAlignment="true">
      <alignment horizontal="center" vertical="center"/>
    </xf>
    <xf numFmtId="168" fontId="183" fillId="28" borderId="78" xfId="40432" applyNumberFormat="true" applyFont="true" applyFill="true" applyBorder="true" applyAlignment="true">
      <alignment horizontal="center" vertical="center"/>
    </xf>
    <xf numFmtId="168" fontId="183" fillId="28" borderId="85" xfId="40444" applyNumberFormat="true" applyFont="true" applyFill="true" applyBorder="true" applyAlignment="true">
      <alignment horizontal="center" vertical="center"/>
    </xf>
    <xf numFmtId="168" fontId="183" fillId="28" borderId="62" xfId="39994" applyNumberFormat="true" applyFont="true" applyFill="true" applyBorder="true" applyAlignment="true">
      <alignment horizontal="center" vertical="center"/>
    </xf>
    <xf numFmtId="168" fontId="183" fillId="28" borderId="64" xfId="40006" applyNumberFormat="true" applyFont="true" applyFill="true" applyBorder="true" applyAlignment="true">
      <alignment horizontal="center" vertical="center"/>
    </xf>
    <xf numFmtId="168" fontId="183" fillId="28" borderId="87" xfId="40018" applyNumberFormat="true" applyFont="true" applyFill="true" applyBorder="true" applyAlignment="true">
      <alignment horizontal="center" vertical="center"/>
    </xf>
    <xf numFmtId="168" fontId="183" fillId="28" borderId="62" xfId="40054" applyNumberFormat="true" applyFont="true" applyFill="true" applyBorder="true" applyAlignment="true">
      <alignment horizontal="center" vertical="center"/>
    </xf>
    <xf numFmtId="168" fontId="183" fillId="28" borderId="64" xfId="40066" applyNumberFormat="true" applyFont="true" applyFill="true" applyBorder="true" applyAlignment="true">
      <alignment horizontal="center" vertical="center"/>
    </xf>
    <xf numFmtId="168" fontId="183" fillId="28" borderId="64" xfId="40186" applyNumberFormat="true" applyFont="true" applyFill="true" applyBorder="true" applyAlignment="true">
      <alignment horizontal="center" vertical="center"/>
    </xf>
    <xf numFmtId="168" fontId="183" fillId="28" borderId="87" xfId="40198" applyNumberFormat="true" applyFont="true" applyFill="true" applyBorder="true" applyAlignment="true">
      <alignment horizontal="center" vertical="center"/>
    </xf>
    <xf numFmtId="168" fontId="183" fillId="28" borderId="62" xfId="40234" applyNumberFormat="true" applyFont="true" applyFill="true" applyBorder="true" applyAlignment="true">
      <alignment horizontal="center" vertical="center"/>
    </xf>
    <xf numFmtId="168" fontId="183" fillId="28" borderId="64" xfId="40246" applyNumberFormat="true" applyFont="true" applyFill="true" applyBorder="true" applyAlignment="true">
      <alignment horizontal="center" vertical="center"/>
    </xf>
    <xf numFmtId="168" fontId="183" fillId="28" borderId="64" xfId="40258" applyNumberFormat="true" applyFont="true" applyFill="true" applyBorder="true" applyAlignment="true">
      <alignment horizontal="center" vertical="center"/>
    </xf>
    <xf numFmtId="168" fontId="183" fillId="28" borderId="62" xfId="40294" applyNumberFormat="true" applyFont="true" applyFill="true" applyBorder="true" applyAlignment="true">
      <alignment horizontal="center" vertical="center"/>
    </xf>
    <xf numFmtId="168" fontId="183" fillId="28" borderId="64" xfId="40306" applyNumberFormat="true" applyFont="true" applyFill="true" applyBorder="true" applyAlignment="true">
      <alignment horizontal="center" vertical="center"/>
    </xf>
    <xf numFmtId="168" fontId="183" fillId="28" borderId="62" xfId="40536" applyNumberFormat="true" applyFont="true" applyFill="true" applyBorder="true" applyAlignment="true">
      <alignment horizontal="center" vertical="center"/>
    </xf>
    <xf numFmtId="168" fontId="183" fillId="28" borderId="64" xfId="40542" applyNumberFormat="true" applyFont="true" applyFill="true" applyBorder="true" applyAlignment="true">
      <alignment horizontal="center" vertical="center"/>
    </xf>
    <xf numFmtId="168" fontId="183" fillId="28" borderId="59" xfId="40539" applyNumberFormat="true" applyFont="true" applyFill="true" applyBorder="true" applyAlignment="true">
      <alignment horizontal="center" vertical="center"/>
    </xf>
    <xf numFmtId="168" fontId="183" fillId="28" borderId="87" xfId="40548" applyNumberFormat="true" applyFont="true" applyFill="true" applyBorder="true" applyAlignment="true">
      <alignment horizontal="center" vertical="center"/>
    </xf>
    <xf numFmtId="168" fontId="183" fillId="28" borderId="62" xfId="40422" applyNumberFormat="true" applyFont="true" applyFill="true" applyBorder="true" applyAlignment="true">
      <alignment horizontal="center" vertical="center"/>
    </xf>
    <xf numFmtId="168" fontId="183" fillId="28" borderId="64" xfId="40434" applyNumberFormat="true" applyFont="true" applyFill="true" applyBorder="true" applyAlignment="true">
      <alignment horizontal="center" vertical="center"/>
    </xf>
    <xf numFmtId="168" fontId="183" fillId="28" borderId="87" xfId="40446" applyNumberFormat="true" applyFont="true" applyFill="true" applyBorder="true" applyAlignment="true">
      <alignment horizontal="center" vertical="center"/>
    </xf>
    <xf numFmtId="168" fontId="183" fillId="28" borderId="66" xfId="40078" applyNumberFormat="true" applyFont="true" applyFill="true" applyBorder="true" applyAlignment="true">
      <alignment horizontal="center" vertical="center"/>
    </xf>
    <xf numFmtId="0" fontId="183" fillId="3" borderId="10" xfId="44931" applyFont="true" applyBorder="true" applyAlignment="true">
      <alignment horizontal="center" vertical="center"/>
    </xf>
    <xf numFmtId="0" fontId="183" fillId="3" borderId="10" xfId="44961" applyFont="true" applyBorder="true" applyAlignment="true">
      <alignment horizontal="center" vertical="center"/>
    </xf>
    <xf numFmtId="0" fontId="183" fillId="3" borderId="10" xfId="44987" applyFont="true" applyBorder="true" applyAlignment="true">
      <alignment horizontal="center" vertical="center"/>
    </xf>
    <xf numFmtId="0" fontId="183" fillId="3" borderId="10" xfId="45017" applyFont="true" applyBorder="true" applyAlignment="true">
      <alignment horizontal="center" vertical="center"/>
    </xf>
    <xf numFmtId="0" fontId="183" fillId="3" borderId="10" xfId="45047" applyFont="true" applyBorder="true" applyAlignment="true">
      <alignment horizontal="center" vertical="center"/>
    </xf>
    <xf numFmtId="0" fontId="183" fillId="3" borderId="10" xfId="45089" applyFont="true" applyBorder="true" applyAlignment="true">
      <alignment horizontal="center" vertical="center"/>
    </xf>
    <xf numFmtId="0" fontId="115" fillId="3" borderId="10" xfId="40089" applyFont="true" applyBorder="true" applyAlignment="true">
      <alignment horizontal="center" vertical="center"/>
    </xf>
    <xf numFmtId="170" fontId="155" fillId="27" borderId="148" xfId="34367" applyNumberFormat="true" applyFont="true" applyFill="true" applyBorder="true" applyAlignment="true">
      <alignment horizontal="center" vertical="center"/>
    </xf>
    <xf numFmtId="170" fontId="155" fillId="27" borderId="149" xfId="34367" applyNumberFormat="true" applyFont="true" applyFill="true" applyBorder="true" applyAlignment="true">
      <alignment horizontal="center" vertical="center"/>
    </xf>
    <xf numFmtId="170" fontId="155" fillId="27" borderId="150" xfId="34367" applyNumberFormat="true" applyFont="true" applyFill="true" applyBorder="true" applyAlignment="true">
      <alignment horizontal="center" vertical="center"/>
    </xf>
    <xf numFmtId="169" fontId="183" fillId="35" borderId="145" xfId="40072" applyNumberFormat="true" applyFont="true" applyFill="true" applyBorder="true" applyAlignment="true">
      <alignment horizontal="center" vertical="center"/>
    </xf>
    <xf numFmtId="169" fontId="183" fillId="35" borderId="151" xfId="40072" applyNumberFormat="true" applyFont="true" applyFill="true" applyBorder="true" applyAlignment="true">
      <alignment horizontal="center" vertical="center"/>
    </xf>
    <xf numFmtId="168" fontId="183" fillId="28" borderId="152" xfId="40077" applyNumberFormat="true" applyFont="true" applyFill="true" applyBorder="true" applyAlignment="true">
      <alignment horizontal="center" vertical="center"/>
    </xf>
    <xf numFmtId="168" fontId="183" fillId="28" borderId="135" xfId="40077" applyNumberFormat="true" applyFont="true" applyFill="true" applyBorder="true" applyAlignment="true">
      <alignment horizontal="center" vertical="center"/>
    </xf>
    <xf numFmtId="0" fontId="115" fillId="3" borderId="10" xfId="39969" applyFont="true" applyBorder="true" applyAlignment="true">
      <alignment horizontal="center" vertical="center"/>
    </xf>
    <xf numFmtId="0" fontId="151" fillId="3" borderId="10" xfId="39968" applyFont="true" applyBorder="true" applyAlignment="true">
      <alignment horizontal="center" vertical="center"/>
    </xf>
    <xf numFmtId="0" fontId="151" fillId="3" borderId="10" xfId="39970" applyFont="true" applyBorder="true" applyAlignment="true">
      <alignment horizontal="center" vertical="center"/>
    </xf>
    <xf numFmtId="0" fontId="115" fillId="3" borderId="10" xfId="40029" applyFont="true" applyBorder="true" applyAlignment="true">
      <alignment horizontal="center" vertical="center"/>
    </xf>
    <xf numFmtId="0" fontId="151" fillId="3" borderId="10" xfId="40028" applyFont="true" applyBorder="true" applyAlignment="true">
      <alignment horizontal="center" vertical="center"/>
    </xf>
    <xf numFmtId="0" fontId="151" fillId="3" borderId="10" xfId="40030" applyFont="true" applyBorder="true" applyAlignment="true">
      <alignment horizontal="center" vertical="center"/>
    </xf>
    <xf numFmtId="0" fontId="115" fillId="3" borderId="10" xfId="40149" applyFont="true" applyBorder="true" applyAlignment="true">
      <alignment horizontal="center" vertical="center"/>
    </xf>
    <xf numFmtId="0" fontId="151" fillId="3" borderId="10" xfId="40148" applyFont="true" applyBorder="true" applyAlignment="true">
      <alignment horizontal="center" vertical="center"/>
    </xf>
    <xf numFmtId="0" fontId="151" fillId="3" borderId="10" xfId="40150" applyFont="true" applyBorder="true" applyAlignment="true">
      <alignment horizontal="center" vertical="center"/>
    </xf>
    <xf numFmtId="0" fontId="115" fillId="3" borderId="10" xfId="40209" applyFont="true" applyBorder="true" applyAlignment="true">
      <alignment horizontal="center" vertical="center"/>
    </xf>
    <xf numFmtId="0" fontId="151" fillId="3" borderId="10" xfId="40208" applyFont="true" applyBorder="true" applyAlignment="true">
      <alignment horizontal="center" vertical="center"/>
    </xf>
    <xf numFmtId="0" fontId="151" fillId="3" borderId="10" xfId="40210" applyFont="true" applyBorder="true" applyAlignment="true">
      <alignment horizontal="center" vertical="center"/>
    </xf>
    <xf numFmtId="0" fontId="115" fillId="3" borderId="10" xfId="40269" applyFont="true" applyBorder="true" applyAlignment="true">
      <alignment horizontal="center" vertical="center"/>
    </xf>
    <xf numFmtId="0" fontId="151" fillId="3" borderId="10" xfId="40268" applyFont="true" applyBorder="true" applyAlignment="true">
      <alignment horizontal="center" vertical="center"/>
    </xf>
    <xf numFmtId="0" fontId="151" fillId="3" borderId="10" xfId="40270" applyFont="true" applyBorder="true" applyAlignment="true">
      <alignment horizontal="center" vertical="center"/>
    </xf>
    <xf numFmtId="0" fontId="115" fillId="3" borderId="10" xfId="40329" applyFont="true" applyBorder="true" applyAlignment="true">
      <alignment horizontal="center" vertical="center"/>
    </xf>
    <xf numFmtId="0" fontId="151" fillId="3" borderId="10" xfId="40328" applyFont="true" applyBorder="true" applyAlignment="true">
      <alignment horizontal="center" vertical="center"/>
    </xf>
    <xf numFmtId="0" fontId="151" fillId="3" borderId="10" xfId="40330" applyFont="true" applyBorder="true" applyAlignment="true">
      <alignment horizontal="center" vertical="center"/>
    </xf>
    <xf numFmtId="0" fontId="115" fillId="3" borderId="10" xfId="40397" applyFont="true" applyBorder="true" applyAlignment="true">
      <alignment horizontal="center" vertical="center"/>
    </xf>
    <xf numFmtId="0" fontId="151" fillId="3" borderId="10" xfId="40396" applyFont="true" applyBorder="true" applyAlignment="true">
      <alignment horizontal="center" vertical="center"/>
    </xf>
    <xf numFmtId="0" fontId="151" fillId="3" borderId="10" xfId="40398" applyFont="true" applyBorder="true" applyAlignment="true">
      <alignment horizontal="center" vertical="center"/>
    </xf>
    <xf numFmtId="0" fontId="151" fillId="3" borderId="10" xfId="44930" applyFont="true" applyBorder="true" applyAlignment="true">
      <alignment horizontal="center" vertical="center"/>
    </xf>
    <xf numFmtId="0" fontId="151" fillId="3" borderId="10" xfId="44932" applyFont="true" applyBorder="true" applyAlignment="true">
      <alignment horizontal="center" vertical="center"/>
    </xf>
    <xf numFmtId="0" fontId="151" fillId="3" borderId="10" xfId="44960" applyFont="true" applyBorder="true" applyAlignment="true">
      <alignment horizontal="center" vertical="center"/>
    </xf>
    <xf numFmtId="0" fontId="151" fillId="3" borderId="10" xfId="44962" applyFont="true" applyBorder="true" applyAlignment="true">
      <alignment horizontal="center" vertical="center"/>
    </xf>
    <xf numFmtId="0" fontId="151" fillId="3" borderId="10" xfId="44986" applyFont="true" applyBorder="true" applyAlignment="true">
      <alignment horizontal="center" vertical="center"/>
    </xf>
    <xf numFmtId="0" fontId="151" fillId="3" borderId="10" xfId="44988" applyFont="true" applyBorder="true" applyAlignment="true">
      <alignment horizontal="center" vertical="center"/>
    </xf>
    <xf numFmtId="0" fontId="151" fillId="3" borderId="10" xfId="45016" applyFont="true" applyBorder="true" applyAlignment="true">
      <alignment horizontal="center" vertical="center"/>
    </xf>
    <xf numFmtId="0" fontId="151" fillId="3" borderId="10" xfId="45018" applyFont="true" applyBorder="true" applyAlignment="true">
      <alignment horizontal="center" vertical="center"/>
    </xf>
    <xf numFmtId="0" fontId="151" fillId="3" borderId="10" xfId="45046" applyFont="true" applyBorder="true" applyAlignment="true">
      <alignment horizontal="center" vertical="center"/>
    </xf>
    <xf numFmtId="0" fontId="151" fillId="3" borderId="10" xfId="45048" applyFont="true" applyBorder="true" applyAlignment="true">
      <alignment horizontal="center" vertical="center"/>
    </xf>
    <xf numFmtId="0" fontId="151" fillId="3" borderId="10" xfId="45088" applyFont="true" applyBorder="true" applyAlignment="true">
      <alignment horizontal="center" vertical="center"/>
    </xf>
    <xf numFmtId="0" fontId="151" fillId="3" borderId="10" xfId="45090" applyFont="true" applyBorder="true" applyAlignment="true">
      <alignment horizontal="center" vertical="center"/>
    </xf>
    <xf numFmtId="169" fontId="150" fillId="35" borderId="108" xfId="44944" applyNumberFormat="true" applyFont="true" applyFill="true" applyBorder="true" applyAlignment="true">
      <alignment horizontal="center" vertical="center"/>
    </xf>
    <xf numFmtId="169" fontId="150" fillId="35" borderId="109" xfId="44950" applyNumberFormat="true" applyFont="true" applyFill="true" applyBorder="true" applyAlignment="true">
      <alignment horizontal="center" vertical="center"/>
    </xf>
    <xf numFmtId="169" fontId="150" fillId="35" borderId="110" xfId="44956" applyNumberFormat="true" applyFont="true" applyFill="true" applyBorder="true" applyAlignment="true">
      <alignment horizontal="center" vertical="center"/>
    </xf>
    <xf numFmtId="169" fontId="150" fillId="35" borderId="108" xfId="44980" applyNumberFormat="true" applyFont="true" applyFill="true" applyBorder="true" applyAlignment="true">
      <alignment horizontal="center" vertical="center"/>
    </xf>
    <xf numFmtId="169" fontId="150" fillId="35" borderId="109" xfId="44980" applyNumberFormat="true" applyFont="true" applyFill="true" applyBorder="true" applyAlignment="true">
      <alignment horizontal="center" vertical="center"/>
    </xf>
    <xf numFmtId="169" fontId="150" fillId="35" borderId="109" xfId="44974" applyNumberFormat="true" applyFont="true" applyFill="true" applyBorder="true" applyAlignment="true">
      <alignment horizontal="center" vertical="center"/>
    </xf>
    <xf numFmtId="169" fontId="183" fillId="35" borderId="109" xfId="40060" applyNumberFormat="true" applyFont="true" applyFill="true" applyBorder="true" applyAlignment="true">
      <alignment horizontal="center" vertical="center"/>
    </xf>
    <xf numFmtId="169" fontId="183" fillId="35" borderId="123" xfId="40072" applyNumberFormat="true" applyFont="true" applyFill="true" applyBorder="true" applyAlignment="true">
      <alignment horizontal="center" vertical="center"/>
    </xf>
    <xf numFmtId="169" fontId="150" fillId="35" borderId="108" xfId="45000" applyNumberFormat="true" applyFont="true" applyFill="true" applyBorder="true" applyAlignment="true">
      <alignment horizontal="center" vertical="center"/>
    </xf>
    <xf numFmtId="169" fontId="150" fillId="35" borderId="109" xfId="45006" applyNumberFormat="true" applyFont="true" applyFill="true" applyBorder="true" applyAlignment="true">
      <alignment horizontal="center" vertical="center"/>
    </xf>
    <xf numFmtId="169" fontId="150" fillId="35" borderId="109" xfId="45012" applyNumberFormat="true" applyFont="true" applyFill="true" applyBorder="true" applyAlignment="true">
      <alignment horizontal="center" vertical="center"/>
    </xf>
    <xf numFmtId="169" fontId="150" fillId="35" borderId="108" xfId="45030" applyNumberFormat="true" applyFont="true" applyFill="true" applyBorder="true" applyAlignment="true">
      <alignment horizontal="center" vertical="center"/>
    </xf>
    <xf numFmtId="169" fontId="150" fillId="35" borderId="109" xfId="45036" applyNumberFormat="true" applyFont="true" applyFill="true" applyBorder="true" applyAlignment="true">
      <alignment horizontal="center" vertical="center"/>
    </xf>
    <xf numFmtId="169" fontId="150" fillId="35" borderId="110" xfId="45042" applyNumberFormat="true" applyFont="true" applyFill="true" applyBorder="true" applyAlignment="true">
      <alignment horizontal="center" vertical="center"/>
    </xf>
    <xf numFmtId="169" fontId="150" fillId="35" borderId="108" xfId="45060" applyNumberFormat="true" applyFont="true" applyFill="true" applyBorder="true" applyAlignment="true">
      <alignment horizontal="center" vertical="center"/>
    </xf>
    <xf numFmtId="169" fontId="150" fillId="35" borderId="109" xfId="45066" applyNumberFormat="true" applyFont="true" applyFill="true" applyBorder="true" applyAlignment="true">
      <alignment horizontal="center" vertical="center"/>
    </xf>
    <xf numFmtId="169" fontId="183" fillId="35" borderId="109" xfId="40240" applyNumberFormat="true" applyFont="true" applyFill="true" applyBorder="true" applyAlignment="true">
      <alignment horizontal="center" vertical="center"/>
    </xf>
    <xf numFmtId="169" fontId="115" fillId="35" borderId="109" xfId="40240" applyNumberFormat="true" applyFont="true" applyFill="true" applyBorder="true" applyAlignment="true">
      <alignment horizontal="center" vertical="center"/>
    </xf>
    <xf numFmtId="169" fontId="115" fillId="35" borderId="109" xfId="40252" applyNumberFormat="true" applyFont="true" applyFill="true" applyBorder="true" applyAlignment="true">
      <alignment horizontal="center" vertical="center"/>
    </xf>
    <xf numFmtId="0" fontId="151" fillId="35" borderId="109" xfId="45048" applyFont="true" applyFill="true" applyBorder="true" applyAlignment="true">
      <alignment horizontal="center" vertical="center" wrapText="true"/>
    </xf>
    <xf numFmtId="0" fontId="151" fillId="35" borderId="109" xfId="45054" applyFont="true" applyFill="true" applyBorder="true" applyAlignment="true">
      <alignment horizontal="center" vertical="center" wrapText="true"/>
    </xf>
    <xf numFmtId="168" fontId="150" fillId="35" borderId="109" xfId="45076" applyNumberFormat="true" applyFont="true" applyFill="true" applyBorder="true" applyAlignment="true">
      <alignment horizontal="center" vertical="center"/>
    </xf>
    <xf numFmtId="168" fontId="150" fillId="35" borderId="109" xfId="45080" applyNumberFormat="true" applyFont="true" applyFill="true" applyBorder="true" applyAlignment="true">
      <alignment horizontal="center" vertical="center"/>
    </xf>
    <xf numFmtId="168" fontId="150" fillId="35" borderId="109" xfId="45084" applyNumberFormat="true" applyFont="true" applyFill="true" applyBorder="true" applyAlignment="true">
      <alignment horizontal="center" vertical="center"/>
    </xf>
    <xf numFmtId="169" fontId="150" fillId="35" borderId="110" xfId="45066" applyNumberFormat="true" applyFont="true" applyFill="true" applyBorder="true" applyAlignment="true">
      <alignment horizontal="center" vertical="center"/>
    </xf>
    <xf numFmtId="0" fontId="151" fillId="35" borderId="109" xfId="45090" applyFont="true" applyFill="true" applyBorder="true" applyAlignment="true">
      <alignment horizontal="center" vertical="center" wrapText="true"/>
    </xf>
    <xf numFmtId="0" fontId="151" fillId="35" borderId="109" xfId="45096" applyFont="true" applyFill="true" applyBorder="true" applyAlignment="true">
      <alignment horizontal="center" vertical="center" wrapText="true"/>
    </xf>
    <xf numFmtId="169" fontId="183" fillId="0" borderId="10" xfId="40060" applyNumberFormat="true" applyFont="true" applyFill="true" applyBorder="true" applyAlignment="true">
      <alignment horizontal="center" vertical="center"/>
    </xf>
    <xf numFmtId="169" fontId="183" fillId="0" borderId="10" xfId="40072" applyNumberFormat="true" applyFont="true" applyFill="true" applyBorder="true" applyAlignment="true">
      <alignment horizontal="center" vertical="center"/>
    </xf>
    <xf numFmtId="169" fontId="183" fillId="0" borderId="10" xfId="40240" applyNumberFormat="true" applyFont="true" applyFill="true" applyBorder="true" applyAlignment="true">
      <alignment horizontal="center" vertical="center"/>
    </xf>
    <xf numFmtId="169" fontId="115" fillId="0" borderId="10" xfId="40240" applyNumberFormat="true" applyFont="true" applyFill="true" applyBorder="true" applyAlignment="true">
      <alignment horizontal="center" vertical="center"/>
    </xf>
    <xf numFmtId="169" fontId="115" fillId="0" borderId="10" xfId="40252" applyNumberFormat="true" applyFont="true" applyFill="true" applyBorder="true" applyAlignment="true">
      <alignment horizontal="center" vertical="center"/>
    </xf>
    <xf numFmtId="0" fontId="151" fillId="0" borderId="10" xfId="39982" applyFont="true" applyFill="true" applyBorder="true" applyAlignment="true">
      <alignment horizontal="center" vertical="center" wrapText="true"/>
    </xf>
    <xf numFmtId="168" fontId="183" fillId="0" borderId="10" xfId="39994" applyNumberFormat="true" applyFont="true" applyFill="true" applyBorder="true" applyAlignment="true">
      <alignment horizontal="center" vertical="center"/>
    </xf>
    <xf numFmtId="168" fontId="183" fillId="0" borderId="10" xfId="40006" applyNumberFormat="true" applyFont="true" applyFill="true" applyBorder="true" applyAlignment="true">
      <alignment horizontal="center" vertical="center"/>
    </xf>
    <xf numFmtId="168" fontId="183" fillId="0" borderId="10" xfId="40018" applyNumberFormat="true" applyFont="true" applyFill="true" applyBorder="true" applyAlignment="true">
      <alignment horizontal="center" vertical="center"/>
    </xf>
    <xf numFmtId="0" fontId="151" fillId="0" borderId="10" xfId="40042" applyFont="true" applyFill="true" applyBorder="true" applyAlignment="true">
      <alignment horizontal="center" vertical="center" wrapText="true"/>
    </xf>
    <xf numFmtId="168" fontId="183" fillId="0" borderId="10" xfId="40054" applyNumberFormat="true" applyFont="true" applyFill="true" applyBorder="true" applyAlignment="true">
      <alignment horizontal="center" vertical="center"/>
    </xf>
    <xf numFmtId="168" fontId="183" fillId="0" borderId="10" xfId="40066" applyNumberFormat="true" applyFont="true" applyFill="true" applyBorder="true" applyAlignment="true">
      <alignment horizontal="center" vertical="center"/>
    </xf>
    <xf numFmtId="168" fontId="183" fillId="0" borderId="10" xfId="40078" applyNumberFormat="true" applyFont="true" applyFill="true" applyBorder="true" applyAlignment="true">
      <alignment horizontal="center" vertical="center"/>
    </xf>
    <xf numFmtId="0" fontId="151" fillId="0" borderId="10" xfId="40102" applyFont="true" applyFill="true" applyBorder="true" applyAlignment="true">
      <alignment horizontal="center" vertical="center" wrapText="true"/>
    </xf>
    <xf numFmtId="168" fontId="150" fillId="0" borderId="10" xfId="40114" applyNumberFormat="true" applyFont="true" applyFill="true" applyBorder="true" applyAlignment="true">
      <alignment horizontal="center" vertical="center"/>
    </xf>
    <xf numFmtId="168" fontId="150" fillId="0" borderId="10" xfId="40126" applyNumberFormat="true" applyFont="true" applyFill="true" applyBorder="true" applyAlignment="true">
      <alignment horizontal="center" vertical="center"/>
    </xf>
    <xf numFmtId="0" fontId="151" fillId="0" borderId="10" xfId="40162" applyFont="true" applyFill="true" applyBorder="true" applyAlignment="true">
      <alignment horizontal="center" vertical="center" wrapText="true"/>
    </xf>
    <xf numFmtId="168" fontId="115" fillId="0" borderId="10" xfId="40174" applyNumberFormat="true" applyFont="true" applyFill="true" applyBorder="true" applyAlignment="true">
      <alignment horizontal="center" vertical="center"/>
    </xf>
    <xf numFmtId="168" fontId="183" fillId="0" borderId="10" xfId="40174" applyNumberFormat="true" applyFont="true" applyFill="true" applyBorder="true" applyAlignment="true">
      <alignment horizontal="center" vertical="center"/>
    </xf>
    <xf numFmtId="168" fontId="115" fillId="0" borderId="10" xfId="40186" applyNumberFormat="true" applyFont="true" applyFill="true" applyBorder="true" applyAlignment="true">
      <alignment horizontal="center" vertical="center"/>
    </xf>
    <xf numFmtId="168" fontId="183" fillId="0" borderId="10" xfId="40186" applyNumberFormat="true" applyFont="true" applyFill="true" applyBorder="true" applyAlignment="true">
      <alignment horizontal="center" vertical="center"/>
    </xf>
    <xf numFmtId="168" fontId="183" fillId="0" borderId="10" xfId="40198" applyNumberFormat="true" applyFont="true" applyFill="true" applyBorder="true" applyAlignment="true">
      <alignment horizontal="center" vertical="center"/>
    </xf>
    <xf numFmtId="0" fontId="151" fillId="0" borderId="10" xfId="40222" applyFont="true" applyFill="true" applyBorder="true" applyAlignment="true">
      <alignment horizontal="center" vertical="center" wrapText="true"/>
    </xf>
    <xf numFmtId="168" fontId="183" fillId="0" borderId="10" xfId="40234" applyNumberFormat="true" applyFont="true" applyFill="true" applyBorder="true" applyAlignment="true">
      <alignment horizontal="center" vertical="center"/>
    </xf>
    <xf numFmtId="168" fontId="183" fillId="0" borderId="10" xfId="40246" applyNumberFormat="true" applyFont="true" applyFill="true" applyBorder="true" applyAlignment="true">
      <alignment horizontal="center" vertical="center"/>
    </xf>
    <xf numFmtId="168" fontId="183" fillId="0" borderId="10" xfId="40258" applyNumberFormat="true" applyFont="true" applyFill="true" applyBorder="true" applyAlignment="true">
      <alignment horizontal="center" vertical="center"/>
    </xf>
    <xf numFmtId="168" fontId="150" fillId="0" borderId="10" xfId="40246" applyNumberFormat="true" applyFont="true" applyFill="true" applyBorder="true" applyAlignment="true">
      <alignment horizontal="center" vertical="center"/>
    </xf>
    <xf numFmtId="0" fontId="151" fillId="0" borderId="10" xfId="40282" applyFont="true" applyFill="true" applyBorder="true" applyAlignment="true">
      <alignment horizontal="center" vertical="center" wrapText="true"/>
    </xf>
    <xf numFmtId="168" fontId="115" fillId="0" borderId="10" xfId="40294" applyNumberFormat="true" applyFont="true" applyFill="true" applyBorder="true" applyAlignment="true">
      <alignment horizontal="center" vertical="center"/>
    </xf>
    <xf numFmtId="168" fontId="183" fillId="0" borderId="10" xfId="40294" applyNumberFormat="true" applyFont="true" applyFill="true" applyBorder="true" applyAlignment="true">
      <alignment horizontal="center" vertical="center"/>
    </xf>
    <xf numFmtId="168" fontId="115" fillId="0" borderId="10" xfId="40306" applyNumberFormat="true" applyFont="true" applyFill="true" applyBorder="true" applyAlignment="true">
      <alignment horizontal="center" vertical="center"/>
    </xf>
    <xf numFmtId="168" fontId="183" fillId="0" borderId="10" xfId="40306" applyNumberFormat="true" applyFont="true" applyFill="true" applyBorder="true" applyAlignment="true">
      <alignment horizontal="center" vertical="center"/>
    </xf>
    <xf numFmtId="168" fontId="150" fillId="0" borderId="10" xfId="40306" applyNumberFormat="true" applyFont="true" applyFill="true" applyBorder="true" applyAlignment="true">
      <alignment horizontal="center" vertical="center"/>
    </xf>
    <xf numFmtId="0" fontId="151" fillId="0" borderId="10" xfId="40342" applyFont="true" applyFill="true" applyBorder="true" applyAlignment="true">
      <alignment horizontal="center" vertical="center" wrapText="true"/>
    </xf>
    <xf numFmtId="168" fontId="183" fillId="0" borderId="10" xfId="40536" applyNumberFormat="true" applyFont="true" applyFill="true" applyBorder="true" applyAlignment="true">
      <alignment horizontal="center" vertical="center"/>
    </xf>
    <xf numFmtId="168" fontId="183" fillId="0" borderId="10" xfId="40542" applyNumberFormat="true" applyFont="true" applyFill="true" applyBorder="true" applyAlignment="true">
      <alignment horizontal="center" vertical="center"/>
    </xf>
    <xf numFmtId="168" fontId="183" fillId="0" borderId="10" xfId="40539" applyNumberFormat="true" applyFont="true" applyFill="true" applyBorder="true" applyAlignment="true">
      <alignment horizontal="center" vertical="center"/>
    </xf>
    <xf numFmtId="168" fontId="183" fillId="0" borderId="10" xfId="40548" applyNumberFormat="true" applyFont="true" applyFill="true" applyBorder="true" applyAlignment="true">
      <alignment horizontal="center" vertical="center"/>
    </xf>
    <xf numFmtId="0" fontId="151" fillId="0" borderId="10" xfId="40410" applyFont="true" applyFill="true" applyBorder="true" applyAlignment="true">
      <alignment horizontal="center" vertical="center" wrapText="true"/>
    </xf>
    <xf numFmtId="168" fontId="183" fillId="0" borderId="10" xfId="40422" applyNumberFormat="true" applyFont="true" applyFill="true" applyBorder="true" applyAlignment="true">
      <alignment horizontal="center" vertical="center"/>
    </xf>
    <xf numFmtId="168" fontId="183" fillId="0" borderId="10" xfId="40434" applyNumberFormat="true" applyFont="true" applyFill="true" applyBorder="true" applyAlignment="true">
      <alignment horizontal="center" vertical="center"/>
    </xf>
    <xf numFmtId="168" fontId="183" fillId="0" borderId="10" xfId="40446" applyNumberFormat="true" applyFont="true" applyFill="true" applyBorder="true" applyAlignment="true">
      <alignment horizontal="center" vertical="center"/>
    </xf>
    <xf numFmtId="0" fontId="24" fillId="3" borderId="10" xfId="0" applyFont="true" applyFill="true" applyBorder="true"/>
    <xf numFmtId="0" fontId="0" fillId="3" borderId="10" xfId="0" applyFill="true" applyBorder="true"/>
    <xf numFmtId="0" fontId="151" fillId="3" borderId="57" xfId="0" applyFont="true" applyFill="true" applyBorder="true" applyAlignment="true">
      <alignment horizontal="center" wrapText="true"/>
    </xf>
    <xf numFmtId="0" fontId="151" fillId="26" borderId="58" xfId="0" applyFont="true" applyFill="true" applyBorder="true" applyAlignment="true">
      <alignment horizontal="left" vertical="top" wrapText="true"/>
    </xf>
    <xf numFmtId="168" fontId="150" fillId="3" borderId="58" xfId="0" applyNumberFormat="true" applyFont="true" applyFill="true" applyBorder="true" applyAlignment="true">
      <alignment horizontal="right" vertical="top"/>
    </xf>
    <xf numFmtId="0" fontId="151" fillId="26" borderId="59" xfId="0" applyFont="true" applyFill="true" applyBorder="true" applyAlignment="true">
      <alignment horizontal="left" vertical="top" wrapText="true"/>
    </xf>
    <xf numFmtId="168" fontId="150" fillId="3" borderId="59" xfId="0" applyNumberFormat="true" applyFont="true" applyFill="true" applyBorder="true" applyAlignment="true">
      <alignment horizontal="right" vertical="top"/>
    </xf>
    <xf numFmtId="0" fontId="151" fillId="26" borderId="60" xfId="0" applyFont="true" applyFill="true" applyBorder="true" applyAlignment="true">
      <alignment horizontal="left" vertical="top" wrapText="true"/>
    </xf>
    <xf numFmtId="168" fontId="150" fillId="3" borderId="60" xfId="0" applyNumberFormat="true" applyFont="true" applyFill="true" applyBorder="true" applyAlignment="true">
      <alignment horizontal="right" vertical="top"/>
    </xf>
    <xf numFmtId="0" fontId="24" fillId="15" borderId="10" xfId="0" applyFont="true" applyFill="true" applyBorder="true" applyAlignment="true">
      <alignment wrapText="true"/>
    </xf>
    <xf numFmtId="0" fontId="24" fillId="15" borderId="10" xfId="0" applyFont="true" applyFill="true" applyBorder="true"/>
    <xf numFmtId="0" fontId="24" fillId="3" borderId="10" xfId="0" applyFont="true" applyFill="true" applyBorder="true" applyAlignment="true">
      <alignment wrapText="true"/>
    </xf>
    <xf numFmtId="0" fontId="151" fillId="3" borderId="57" xfId="45702" applyFont="true" applyBorder="true" applyAlignment="true">
      <alignment horizontal="center" wrapText="true"/>
    </xf>
    <xf numFmtId="0" fontId="151" fillId="26" borderId="58" xfId="45703" applyFont="true" applyFill="true" applyBorder="true" applyAlignment="true">
      <alignment horizontal="left" vertical="top" wrapText="true"/>
    </xf>
    <xf numFmtId="0" fontId="151" fillId="26" borderId="58" xfId="45704" applyFont="true" applyFill="true" applyBorder="true" applyAlignment="true">
      <alignment horizontal="left" vertical="top" wrapText="true"/>
    </xf>
    <xf numFmtId="168" fontId="150" fillId="28" borderId="58" xfId="45705" applyNumberFormat="true" applyFont="true" applyFill="true" applyBorder="true" applyAlignment="true">
      <alignment horizontal="right" vertical="top"/>
    </xf>
    <xf numFmtId="0" fontId="151" fillId="26" borderId="59" xfId="45706" applyFont="true" applyFill="true" applyBorder="true" applyAlignment="true">
      <alignment horizontal="left" vertical="top" wrapText="true"/>
    </xf>
    <xf numFmtId="0" fontId="151" fillId="26" borderId="59" xfId="45707" applyFont="true" applyFill="true" applyBorder="true" applyAlignment="true">
      <alignment horizontal="left" vertical="top" wrapText="true"/>
    </xf>
    <xf numFmtId="168" fontId="150" fillId="28" borderId="59" xfId="45708" applyNumberFormat="true" applyFont="true" applyFill="true" applyBorder="true" applyAlignment="true">
      <alignment horizontal="right" vertical="top"/>
    </xf>
    <xf numFmtId="0" fontId="151" fillId="26" borderId="60" xfId="45709" applyFont="true" applyFill="true" applyBorder="true" applyAlignment="true">
      <alignment horizontal="left" vertical="top" wrapText="true"/>
    </xf>
    <xf numFmtId="0" fontId="151" fillId="26" borderId="60" xfId="45710" applyFont="true" applyFill="true" applyBorder="true" applyAlignment="true">
      <alignment horizontal="left" vertical="top" wrapText="true"/>
    </xf>
    <xf numFmtId="168" fontId="150" fillId="28" borderId="60" xfId="45711" applyNumberFormat="true" applyFont="true" applyFill="true" applyBorder="true" applyAlignment="true">
      <alignment horizontal="right" vertical="top"/>
    </xf>
    <xf numFmtId="0" fontId="133" fillId="3" borderId="10" xfId="45620" applyFont="true" applyAlignment="true">
      <alignment horizontal="right" vertical="top" wrapText="true"/>
    </xf>
    <xf numFmtId="0" fontId="133" fillId="0" borderId="0" xfId="0" applyFont="true" applyAlignment="true">
      <alignment horizontal="right" vertical="top" wrapText="true"/>
    </xf>
    <xf numFmtId="0" fontId="133" fillId="3" borderId="10" xfId="45622" applyFont="true" applyAlignment="true">
      <alignment horizontal="right" vertical="top" wrapText="true"/>
    </xf>
    <xf numFmtId="0" fontId="133" fillId="3" borderId="10" xfId="45624" applyFont="true" applyAlignment="true">
      <alignment horizontal="right" vertical="top" wrapText="true"/>
    </xf>
    <xf numFmtId="0" fontId="133" fillId="3" borderId="57" xfId="45626" applyFont="true" applyBorder="true" applyAlignment="true">
      <alignment horizontal="right" vertical="top" wrapText="true"/>
    </xf>
    <xf numFmtId="0" fontId="133" fillId="3" borderId="57" xfId="45628" applyFont="true" applyBorder="true" applyAlignment="true">
      <alignment horizontal="right" vertical="top" wrapText="true"/>
    </xf>
    <xf numFmtId="0" fontId="133" fillId="3" borderId="57" xfId="45630" applyFont="true" applyBorder="true" applyAlignment="true">
      <alignment horizontal="right" vertical="top" wrapText="true"/>
    </xf>
    <xf numFmtId="166" fontId="133" fillId="28" borderId="58" xfId="45632" applyNumberFormat="true" applyFont="true" applyFill="true" applyBorder="true" applyAlignment="true">
      <alignment horizontal="right" vertical="top" wrapText="true"/>
    </xf>
    <xf numFmtId="166" fontId="133" fillId="28" borderId="58" xfId="45634" applyNumberFormat="true" applyFont="true" applyFill="true" applyBorder="true" applyAlignment="true">
      <alignment horizontal="right" vertical="top" wrapText="true"/>
    </xf>
    <xf numFmtId="166" fontId="133" fillId="28" borderId="58" xfId="45636" applyNumberFormat="true" applyFont="true" applyFill="true" applyBorder="true" applyAlignment="true">
      <alignment horizontal="right" vertical="top" wrapText="true"/>
    </xf>
    <xf numFmtId="166" fontId="133" fillId="28" borderId="59" xfId="45638" applyNumberFormat="true" applyFont="true" applyFill="true" applyBorder="true" applyAlignment="true">
      <alignment horizontal="right" vertical="top" wrapText="true"/>
    </xf>
    <xf numFmtId="166" fontId="133" fillId="28" borderId="59" xfId="45640" applyNumberFormat="true" applyFont="true" applyFill="true" applyBorder="true" applyAlignment="true">
      <alignment horizontal="right" vertical="top" wrapText="true"/>
    </xf>
    <xf numFmtId="166" fontId="133" fillId="28" borderId="59" xfId="45642" applyNumberFormat="true" applyFont="true" applyFill="true" applyBorder="true" applyAlignment="true">
      <alignment horizontal="right" vertical="top" wrapText="true"/>
    </xf>
    <xf numFmtId="166" fontId="133" fillId="28" borderId="60" xfId="45644" applyNumberFormat="true" applyFont="true" applyFill="true" applyBorder="true" applyAlignment="true">
      <alignment horizontal="right" vertical="top" wrapText="true"/>
    </xf>
    <xf numFmtId="166" fontId="133" fillId="28" borderId="60" xfId="45646" applyNumberFormat="true" applyFont="true" applyFill="true" applyBorder="true" applyAlignment="true">
      <alignment horizontal="right" vertical="top" wrapText="true"/>
    </xf>
    <xf numFmtId="0" fontId="133" fillId="3" borderId="57" xfId="45648" applyFont="true" applyBorder="true" applyAlignment="true">
      <alignment horizontal="right" vertical="top" wrapText="true"/>
    </xf>
    <xf numFmtId="0" fontId="133" fillId="3" borderId="57" xfId="45650" applyFont="true" applyBorder="true" applyAlignment="true">
      <alignment horizontal="right" vertical="top" wrapText="true"/>
    </xf>
    <xf numFmtId="167" fontId="133" fillId="28" borderId="59" xfId="45651" applyNumberFormat="true" applyFont="true" applyFill="true" applyBorder="true" applyAlignment="true">
      <alignment horizontal="right" vertical="top" wrapText="true"/>
    </xf>
    <xf numFmtId="166" fontId="133" fillId="28" borderId="60" xfId="45653" applyNumberFormat="true" applyFont="true" applyFill="true" applyBorder="true" applyAlignment="true">
      <alignment horizontal="right" vertical="top" wrapText="true"/>
    </xf>
    <xf numFmtId="167" fontId="133" fillId="28" borderId="59" xfId="45654" applyNumberFormat="true" applyFont="true" applyFill="true" applyBorder="true" applyAlignment="true">
      <alignment horizontal="right" vertical="top" wrapText="true"/>
    </xf>
    <xf numFmtId="0" fontId="133" fillId="3" borderId="57" xfId="45656" applyFont="true" applyBorder="true" applyAlignment="true">
      <alignment horizontal="right" vertical="top" wrapText="true"/>
    </xf>
    <xf numFmtId="167" fontId="133" fillId="28" borderId="59" xfId="45657" applyNumberFormat="true" applyFont="true" applyFill="true" applyBorder="true" applyAlignment="true">
      <alignment horizontal="right" vertical="top" wrapText="true"/>
    </xf>
    <xf numFmtId="0" fontId="133" fillId="3" borderId="130" xfId="45662" applyFont="true" applyBorder="true" applyAlignment="true">
      <alignment horizontal="right" vertical="top" wrapText="true"/>
    </xf>
    <xf numFmtId="0" fontId="133" fillId="3" borderId="54" xfId="45663" applyFont="true" applyBorder="true" applyAlignment="true">
      <alignment horizontal="right" vertical="top" wrapText="true"/>
    </xf>
    <xf numFmtId="0" fontId="133" fillId="3" borderId="55" xfId="45664" applyFont="true" applyBorder="true" applyAlignment="true">
      <alignment horizontal="right" vertical="top" wrapText="true"/>
    </xf>
    <xf numFmtId="166" fontId="133" fillId="28" borderId="131" xfId="45666" applyNumberFormat="true" applyFont="true" applyFill="true" applyBorder="true" applyAlignment="true">
      <alignment horizontal="right" vertical="top" wrapText="true"/>
    </xf>
    <xf numFmtId="166" fontId="133" fillId="28" borderId="132" xfId="45667" applyNumberFormat="true" applyFont="true" applyFill="true" applyBorder="true" applyAlignment="true">
      <alignment horizontal="right" vertical="top" wrapText="true"/>
    </xf>
    <xf numFmtId="166" fontId="133" fillId="28" borderId="133" xfId="45668" applyNumberFormat="true" applyFont="true" applyFill="true" applyBorder="true" applyAlignment="true">
      <alignment horizontal="right" vertical="top" wrapText="true"/>
    </xf>
    <xf numFmtId="0" fontId="133" fillId="3" borderId="130" xfId="45673" applyFont="true" applyBorder="true" applyAlignment="true">
      <alignment horizontal="right" vertical="top" wrapText="true"/>
    </xf>
    <xf numFmtId="0" fontId="133" fillId="3" borderId="54" xfId="45674" applyFont="true" applyBorder="true" applyAlignment="true">
      <alignment horizontal="right" vertical="top" wrapText="true"/>
    </xf>
    <xf numFmtId="0" fontId="133" fillId="3" borderId="55" xfId="45675" applyFont="true" applyBorder="true" applyAlignment="true">
      <alignment horizontal="right" vertical="top" wrapText="true"/>
    </xf>
    <xf numFmtId="166" fontId="133" fillId="28" borderId="131" xfId="45677" applyNumberFormat="true" applyFont="true" applyFill="true" applyBorder="true" applyAlignment="true">
      <alignment horizontal="right" vertical="top" wrapText="true"/>
    </xf>
    <xf numFmtId="166" fontId="133" fillId="28" borderId="132" xfId="45678" applyNumberFormat="true" applyFont="true" applyFill="true" applyBorder="true" applyAlignment="true">
      <alignment horizontal="right" vertical="top" wrapText="true"/>
    </xf>
    <xf numFmtId="166" fontId="133" fillId="28" borderId="133" xfId="45679" applyNumberFormat="true" applyFont="true" applyFill="true" applyBorder="true" applyAlignment="true">
      <alignment horizontal="right" vertical="top" wrapText="true"/>
    </xf>
    <xf numFmtId="0" fontId="133" fillId="3" borderId="130" xfId="45684" applyFont="true" applyBorder="true" applyAlignment="true">
      <alignment horizontal="right" vertical="top" wrapText="true"/>
    </xf>
    <xf numFmtId="0" fontId="133" fillId="3" borderId="54" xfId="45685" applyFont="true" applyBorder="true" applyAlignment="true">
      <alignment horizontal="right" vertical="top" wrapText="true"/>
    </xf>
    <xf numFmtId="0" fontId="133" fillId="3" borderId="55" xfId="45686" applyFont="true" applyBorder="true" applyAlignment="true">
      <alignment horizontal="right" vertical="top" wrapText="true"/>
    </xf>
    <xf numFmtId="166" fontId="133" fillId="28" borderId="131" xfId="45688" applyNumberFormat="true" applyFont="true" applyFill="true" applyBorder="true" applyAlignment="true">
      <alignment horizontal="right" vertical="top" wrapText="true"/>
    </xf>
    <xf numFmtId="166" fontId="133" fillId="28" borderId="132" xfId="45689" applyNumberFormat="true" applyFont="true" applyFill="true" applyBorder="true" applyAlignment="true">
      <alignment horizontal="right" vertical="top" wrapText="true"/>
    </xf>
    <xf numFmtId="166" fontId="133" fillId="28" borderId="133" xfId="45690" applyNumberFormat="true" applyFont="true" applyFill="true" applyBorder="true" applyAlignment="true">
      <alignment horizontal="right" vertical="top" wrapText="true"/>
    </xf>
    <xf numFmtId="0" fontId="133" fillId="3" borderId="57" xfId="45691" applyFont="true" applyBorder="true" applyAlignment="true">
      <alignment horizontal="right" vertical="top" wrapText="true"/>
    </xf>
    <xf numFmtId="166" fontId="133" fillId="28" borderId="134" xfId="45692" applyNumberFormat="true" applyFont="true" applyFill="true" applyBorder="true" applyAlignment="true">
      <alignment horizontal="right" vertical="top" wrapText="true"/>
    </xf>
    <xf numFmtId="0" fontId="133" fillId="3" borderId="57" xfId="45693" applyFont="true" applyBorder="true" applyAlignment="true">
      <alignment horizontal="right" vertical="top" wrapText="true"/>
    </xf>
    <xf numFmtId="166" fontId="133" fillId="28" borderId="134" xfId="45694" applyNumberFormat="true" applyFont="true" applyFill="true" applyBorder="true" applyAlignment="true">
      <alignment horizontal="right" vertical="top" wrapText="true"/>
    </xf>
    <xf numFmtId="0" fontId="133" fillId="3" borderId="57" xfId="45695" applyFont="true" applyBorder="true" applyAlignment="true">
      <alignment horizontal="right" vertical="top" wrapText="true"/>
    </xf>
    <xf numFmtId="166" fontId="133" fillId="28" borderId="134" xfId="45696" applyNumberFormat="true" applyFont="true" applyFill="true" applyBorder="true" applyAlignment="true">
      <alignment horizontal="right" vertical="top" wrapText="true"/>
    </xf>
    <xf numFmtId="169" fontId="183" fillId="28" borderId="78" xfId="40057" applyNumberFormat="true" applyFont="true" applyFill="true" applyBorder="true" applyAlignment="true">
      <alignment horizontal="center" vertical="center"/>
    </xf>
    <xf numFmtId="169" fontId="183" fillId="28" borderId="85" xfId="40069" applyNumberFormat="true" applyFont="true" applyFill="true" applyBorder="true" applyAlignment="true">
      <alignment horizontal="center" vertical="center"/>
    </xf>
    <xf numFmtId="169" fontId="183" fillId="28" borderId="113" xfId="40225" applyNumberFormat="true" applyFont="true" applyFill="true" applyBorder="true" applyAlignment="true">
      <alignment horizontal="center" vertical="center"/>
    </xf>
    <xf numFmtId="169" fontId="183" fillId="28" borderId="78" xfId="40237" applyNumberFormat="true" applyFont="true" applyFill="true" applyBorder="true" applyAlignment="true">
      <alignment horizontal="center" vertical="center"/>
    </xf>
    <xf numFmtId="169" fontId="183" fillId="28" borderId="77" xfId="40345" applyNumberFormat="true" applyFont="true" applyFill="true" applyBorder="true" applyAlignment="true">
      <alignment horizontal="center" vertical="center"/>
    </xf>
    <xf numFmtId="169" fontId="183" fillId="28" borderId="78" xfId="40357" applyNumberFormat="true" applyFont="true" applyFill="true" applyBorder="true" applyAlignment="true">
      <alignment horizontal="center" vertical="center"/>
    </xf>
    <xf numFmtId="169" fontId="183" fillId="28" borderId="85" xfId="40377" applyNumberFormat="true" applyFont="true" applyFill="true" applyBorder="true" applyAlignment="true">
      <alignment horizontal="center" vertical="center"/>
    </xf>
    <xf numFmtId="169" fontId="183" fillId="28" borderId="56" xfId="40058" applyNumberFormat="true" applyFont="true" applyFill="true" applyBorder="true" applyAlignment="true">
      <alignment horizontal="center" vertical="center"/>
    </xf>
    <xf numFmtId="169" fontId="183" fillId="28" borderId="86" xfId="40070" applyNumberFormat="true" applyFont="true" applyFill="true" applyBorder="true" applyAlignment="true">
      <alignment horizontal="center" vertical="center"/>
    </xf>
    <xf numFmtId="169" fontId="183" fillId="28" borderId="114" xfId="40226" applyNumberFormat="true" applyFont="true" applyFill="true" applyBorder="true" applyAlignment="true">
      <alignment horizontal="center" vertical="center"/>
    </xf>
    <xf numFmtId="169" fontId="183" fillId="28" borderId="56" xfId="40238" applyNumberFormat="true" applyFont="true" applyFill="true" applyBorder="true" applyAlignment="true">
      <alignment horizontal="center" vertical="center"/>
    </xf>
    <xf numFmtId="169" fontId="183" fillId="28" borderId="61" xfId="40346" applyNumberFormat="true" applyFont="true" applyFill="true" applyBorder="true" applyAlignment="true">
      <alignment horizontal="center" vertical="center"/>
    </xf>
    <xf numFmtId="169" fontId="183" fillId="28" borderId="56" xfId="40358" applyNumberFormat="true" applyFont="true" applyFill="true" applyBorder="true" applyAlignment="true">
      <alignment horizontal="center" vertical="center"/>
    </xf>
    <xf numFmtId="169" fontId="183" fillId="28" borderId="86" xfId="40378" applyNumberFormat="true" applyFont="true" applyFill="true" applyBorder="true" applyAlignment="true">
      <alignment horizontal="center" vertical="center"/>
    </xf>
    <xf numFmtId="0" fontId="183" fillId="28" borderId="56" xfId="40367" applyFont="true" applyFill="true" applyBorder="true" applyAlignment="true">
      <alignment horizontal="center" vertical="center"/>
    </xf>
    <xf numFmtId="169" fontId="183" fillId="28" borderId="93" xfId="40059" applyNumberFormat="true" applyFont="true" applyFill="true" applyBorder="true" applyAlignment="true">
      <alignment horizontal="center" vertical="center"/>
    </xf>
    <xf numFmtId="169" fontId="183" fillId="28" borderId="98" xfId="40071" applyNumberFormat="true" applyFont="true" applyFill="true" applyBorder="true" applyAlignment="true">
      <alignment horizontal="center" vertical="center"/>
    </xf>
    <xf numFmtId="169" fontId="183" fillId="28" borderId="115" xfId="40227" applyNumberFormat="true" applyFont="true" applyFill="true" applyBorder="true" applyAlignment="true">
      <alignment horizontal="center" vertical="center"/>
    </xf>
    <xf numFmtId="169" fontId="183" fillId="28" borderId="93" xfId="40239" applyNumberFormat="true" applyFont="true" applyFill="true" applyBorder="true" applyAlignment="true">
      <alignment horizontal="center" vertical="center"/>
    </xf>
    <xf numFmtId="169" fontId="183" fillId="28" borderId="92" xfId="40347" applyNumberFormat="true" applyFont="true" applyFill="true" applyBorder="true" applyAlignment="true">
      <alignment horizontal="center" vertical="center"/>
    </xf>
    <xf numFmtId="169" fontId="183" fillId="28" borderId="93" xfId="40359" applyNumberFormat="true" applyFont="true" applyFill="true" applyBorder="true" applyAlignment="true">
      <alignment horizontal="center" vertical="center"/>
    </xf>
    <xf numFmtId="169" fontId="183" fillId="28" borderId="98" xfId="40379" applyNumberFormat="true" applyFont="true" applyFill="true" applyBorder="true" applyAlignment="true">
      <alignment horizontal="center" vertical="center"/>
    </xf>
    <xf numFmtId="169" fontId="183" fillId="28" borderId="63" xfId="40058" applyNumberFormat="true" applyFont="true" applyFill="true" applyBorder="true" applyAlignment="true">
      <alignment horizontal="center" vertical="center"/>
    </xf>
    <xf numFmtId="169" fontId="183" fillId="28" borderId="101" xfId="40070" applyNumberFormat="true" applyFont="true" applyFill="true" applyBorder="true" applyAlignment="true">
      <alignment horizontal="center" vertical="center"/>
    </xf>
    <xf numFmtId="169" fontId="183" fillId="28" borderId="116" xfId="40226" applyNumberFormat="true" applyFont="true" applyFill="true" applyBorder="true" applyAlignment="true">
      <alignment horizontal="center" vertical="center"/>
    </xf>
    <xf numFmtId="169" fontId="183" fillId="28" borderId="63" xfId="40238" applyNumberFormat="true" applyFont="true" applyFill="true" applyBorder="true" applyAlignment="true">
      <alignment horizontal="center" vertical="center"/>
    </xf>
    <xf numFmtId="169" fontId="183" fillId="28" borderId="77" xfId="40346" applyNumberFormat="true" applyFont="true" applyFill="true" applyBorder="true" applyAlignment="true">
      <alignment horizontal="center" vertical="center"/>
    </xf>
    <xf numFmtId="169" fontId="183" fillId="28" borderId="78" xfId="40358" applyNumberFormat="true" applyFont="true" applyFill="true" applyBorder="true" applyAlignment="true">
      <alignment horizontal="center" vertical="center"/>
    </xf>
    <xf numFmtId="0" fontId="183" fillId="28" borderId="78" xfId="40367" applyFont="true" applyFill="true" applyBorder="true" applyAlignment="true">
      <alignment horizontal="center" vertical="center"/>
    </xf>
    <xf numFmtId="169" fontId="183" fillId="28" borderId="85" xfId="40378" applyNumberFormat="true" applyFont="true" applyFill="true" applyBorder="true" applyAlignment="true">
      <alignment horizontal="center" vertical="center"/>
    </xf>
    <xf numFmtId="169" fontId="183" fillId="28" borderId="64" xfId="40059" applyNumberFormat="true" applyFont="true" applyFill="true" applyBorder="true" applyAlignment="true">
      <alignment horizontal="center" vertical="center"/>
    </xf>
    <xf numFmtId="169" fontId="183" fillId="28" borderId="87" xfId="40071" applyNumberFormat="true" applyFont="true" applyFill="true" applyBorder="true" applyAlignment="true">
      <alignment horizontal="center" vertical="center"/>
    </xf>
    <xf numFmtId="169" fontId="183" fillId="28" borderId="117" xfId="40227" applyNumberFormat="true" applyFont="true" applyFill="true" applyBorder="true" applyAlignment="true">
      <alignment horizontal="center" vertical="center"/>
    </xf>
    <xf numFmtId="169" fontId="183" fillId="28" borderId="64" xfId="40239" applyNumberFormat="true" applyFont="true" applyFill="true" applyBorder="true" applyAlignment="true">
      <alignment horizontal="center" vertical="center"/>
    </xf>
    <xf numFmtId="0" fontId="183" fillId="28" borderId="93" xfId="40367" applyFont="true" applyFill="true" applyBorder="true" applyAlignment="true">
      <alignment horizontal="center" vertical="center"/>
    </xf>
    <xf numFmtId="169" fontId="183" fillId="28" borderId="78" xfId="40058" applyNumberFormat="true" applyFont="true" applyFill="true" applyBorder="true" applyAlignment="true">
      <alignment horizontal="center" vertical="center"/>
    </xf>
    <xf numFmtId="169" fontId="183" fillId="28" borderId="85" xfId="40070" applyNumberFormat="true" applyFont="true" applyFill="true" applyBorder="true" applyAlignment="true">
      <alignment horizontal="center" vertical="center"/>
    </xf>
    <xf numFmtId="169" fontId="183" fillId="28" borderId="113" xfId="40226" applyNumberFormat="true" applyFont="true" applyFill="true" applyBorder="true" applyAlignment="true">
      <alignment horizontal="center" vertical="center"/>
    </xf>
    <xf numFmtId="169" fontId="183" fillId="28" borderId="78" xfId="40238" applyNumberFormat="true" applyFont="true" applyFill="true" applyBorder="true" applyAlignment="true">
      <alignment horizontal="center" vertical="center"/>
    </xf>
    <xf numFmtId="169" fontId="183" fillId="28" borderId="62" xfId="40347" applyNumberFormat="true" applyFont="true" applyFill="true" applyBorder="true" applyAlignment="true">
      <alignment horizontal="center" vertical="center"/>
    </xf>
    <xf numFmtId="169" fontId="183" fillId="28" borderId="64" xfId="40359" applyNumberFormat="true" applyFont="true" applyFill="true" applyBorder="true" applyAlignment="true">
      <alignment horizontal="center" vertical="center"/>
    </xf>
    <xf numFmtId="169" fontId="183" fillId="28" borderId="87" xfId="40379" applyNumberFormat="true" applyFont="true" applyFill="true" applyBorder="true" applyAlignment="true">
      <alignment horizontal="center" vertical="center"/>
    </xf>
    <xf numFmtId="169" fontId="183" fillId="28" borderId="127" xfId="40072" applyNumberFormat="true" applyFont="true" applyFill="true" applyBorder="true" applyAlignment="true">
      <alignment horizontal="center" vertical="center"/>
    </xf>
    <xf numFmtId="169" fontId="183" fillId="28" borderId="87" xfId="40072" applyNumberFormat="true" applyFont="true" applyFill="true" applyBorder="true" applyAlignment="true">
      <alignment horizontal="center" vertical="center"/>
    </xf>
    <xf numFmtId="169" fontId="183" fillId="28" borderId="64" xfId="40060" applyNumberFormat="true" applyFont="true" applyFill="true" applyBorder="true" applyAlignment="true">
      <alignment horizontal="center" vertical="center"/>
    </xf>
    <xf numFmtId="169" fontId="183" fillId="28" borderId="117" xfId="40228" applyNumberFormat="true" applyFont="true" applyFill="true" applyBorder="true" applyAlignment="true">
      <alignment horizontal="center" vertical="center"/>
    </xf>
    <xf numFmtId="169" fontId="183" fillId="28" borderId="64" xfId="40240" applyNumberFormat="true" applyFont="true" applyFill="true" applyBorder="true" applyAlignment="true">
      <alignment horizontal="center" vertical="center"/>
    </xf>
    <xf numFmtId="169" fontId="183" fillId="28" borderId="62" xfId="40348" applyNumberFormat="true" applyFont="true" applyFill="true" applyBorder="true" applyAlignment="true">
      <alignment horizontal="center" vertical="center"/>
    </xf>
    <xf numFmtId="169" fontId="183" fillId="28" borderId="64" xfId="40360" applyNumberFormat="true" applyFont="true" applyFill="true" applyBorder="true" applyAlignment="true">
      <alignment horizontal="center" vertical="center"/>
    </xf>
    <xf numFmtId="169" fontId="183" fillId="28" borderId="87" xfId="40380" applyNumberFormat="true" applyFont="true" applyFill="true" applyBorder="true" applyAlignment="true">
      <alignment horizontal="center" vertical="center"/>
    </xf>
    <xf numFmtId="168" fontId="183" fillId="28" borderId="129" xfId="40077" applyNumberFormat="true" applyFont="true" applyFill="true" applyBorder="true" applyAlignment="true">
      <alignment horizontal="center" vertical="center"/>
    </xf>
    <xf numFmtId="168" fontId="183" fillId="28" borderId="66" xfId="40077" applyNumberFormat="true" applyFont="true" applyFill="true" applyBorder="true" applyAlignment="true">
      <alignment horizontal="center" vertical="center"/>
    </xf>
    <xf numFmtId="0" fontId="151" fillId="3" borderId="53" xfId="39974" applyFont="true" applyBorder="true" applyAlignment="true">
      <alignment horizontal="center" vertical="center" wrapText="true"/>
    </xf>
    <xf numFmtId="170" fontId="155" fillId="27" borderId="153" xfId="19344" applyNumberFormat="true" applyFont="true" applyFill="true" applyBorder="true" applyAlignment="true">
      <alignment horizontal="center" vertical="center"/>
    </xf>
    <xf numFmtId="0" fontId="151" fillId="3" borderId="53" xfId="40034" applyFont="true" applyBorder="true" applyAlignment="true">
      <alignment horizontal="center" vertical="center" wrapText="true"/>
    </xf>
    <xf numFmtId="0" fontId="151" fillId="3" borderId="53" xfId="40094" applyFont="true" applyBorder="true" applyAlignment="true">
      <alignment horizontal="center" vertical="center" wrapText="true"/>
    </xf>
    <xf numFmtId="170" fontId="155" fillId="27" borderId="154" xfId="19344" applyNumberFormat="true" applyFont="true" applyFill="true" applyBorder="true" applyAlignment="true">
      <alignment horizontal="center" vertical="center"/>
    </xf>
    <xf numFmtId="170" fontId="155" fillId="27" borderId="155" xfId="19344" applyNumberFormat="true" applyFont="true" applyFill="true" applyBorder="true" applyAlignment="true">
      <alignment horizontal="center" vertical="center"/>
    </xf>
    <xf numFmtId="170" fontId="155" fillId="27" borderId="156" xfId="19344"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0" fontId="151" fillId="0" borderId="10" xfId="39974" applyFont="true" applyFill="true" applyBorder="true" applyAlignment="true">
      <alignment horizontal="center" vertical="center" wrapText="true"/>
    </xf>
    <xf numFmtId="169" fontId="115" fillId="0" borderId="10" xfId="39988" applyNumberFormat="true" applyFont="true" applyFill="true" applyBorder="true" applyAlignment="true">
      <alignment horizontal="center" vertical="center"/>
    </xf>
    <xf numFmtId="169" fontId="115" fillId="0" borderId="10" xfId="40000" applyNumberFormat="true" applyFont="true" applyFill="true" applyBorder="true" applyAlignment="true">
      <alignment horizontal="center" vertical="center"/>
    </xf>
    <xf numFmtId="169" fontId="115" fillId="0" borderId="10" xfId="40012" applyNumberFormat="true" applyFont="true" applyFill="true" applyBorder="true" applyAlignment="true">
      <alignment horizontal="center" vertical="center"/>
    </xf>
    <xf numFmtId="170" fontId="155" fillId="0" borderId="10" xfId="19344" applyNumberFormat="true" applyFont="true" applyFill="true" applyBorder="true" applyAlignment="true">
      <alignment horizontal="center" vertical="center"/>
    </xf>
    <xf numFmtId="0" fontId="151" fillId="0" borderId="10" xfId="40034" applyFont="true" applyFill="true" applyBorder="true" applyAlignment="true">
      <alignment horizontal="center" vertical="center" wrapText="true"/>
    </xf>
    <xf numFmtId="169" fontId="115" fillId="0" borderId="10" xfId="40048" applyNumberFormat="true" applyFont="true" applyFill="true" applyBorder="true" applyAlignment="true">
      <alignment horizontal="center" vertical="center"/>
    </xf>
    <xf numFmtId="169" fontId="115" fillId="0" borderId="10" xfId="40060" applyNumberFormat="true" applyFont="true" applyFill="true" applyBorder="true" applyAlignment="true">
      <alignment horizontal="center" vertical="center"/>
    </xf>
    <xf numFmtId="0" fontId="151" fillId="0" borderId="10" xfId="40094" applyFont="true" applyFill="true" applyBorder="true" applyAlignment="true">
      <alignment horizontal="center" vertical="center" wrapText="true"/>
    </xf>
    <xf numFmtId="169" fontId="150" fillId="0" borderId="10" xfId="40108" applyNumberFormat="true" applyFont="true" applyFill="true" applyBorder="true" applyAlignment="true">
      <alignment horizontal="center" vertical="center"/>
    </xf>
    <xf numFmtId="169" fontId="150" fillId="0" borderId="10" xfId="40120" applyNumberFormat="true" applyFont="true" applyFill="true" applyBorder="true" applyAlignment="true">
      <alignment horizontal="center" vertical="center"/>
    </xf>
    <xf numFmtId="0" fontId="151" fillId="0" borderId="10" xfId="40156" applyFont="true" applyFill="true" applyBorder="true" applyAlignment="true">
      <alignment horizontal="center" vertical="center" wrapText="true"/>
    </xf>
    <xf numFmtId="169" fontId="115" fillId="0" borderId="10" xfId="40168" applyNumberFormat="true" applyFont="true" applyFill="true" applyBorder="true" applyAlignment="true">
      <alignment horizontal="center" vertical="center"/>
    </xf>
    <xf numFmtId="169" fontId="115" fillId="0" borderId="10" xfId="40180" applyNumberFormat="true" applyFont="true" applyFill="true" applyBorder="true" applyAlignment="true">
      <alignment horizontal="center" vertical="center"/>
    </xf>
    <xf numFmtId="169" fontId="115" fillId="0" borderId="10" xfId="40192" applyNumberFormat="true" applyFont="true" applyFill="true" applyBorder="true" applyAlignment="true">
      <alignment horizontal="center" vertical="center"/>
    </xf>
    <xf numFmtId="0" fontId="151" fillId="0" borderId="10" xfId="40216" applyFont="true" applyFill="true" applyBorder="true" applyAlignment="true">
      <alignment horizontal="center" vertical="center" wrapText="true"/>
    </xf>
    <xf numFmtId="169" fontId="183" fillId="0" borderId="10" xfId="40228" applyNumberFormat="true" applyFont="true" applyFill="true" applyBorder="true" applyAlignment="true">
      <alignment horizontal="center" vertical="center"/>
    </xf>
    <xf numFmtId="169" fontId="150" fillId="0" borderId="10" xfId="40240" applyNumberFormat="true" applyFont="true" applyFill="true" applyBorder="true" applyAlignment="true">
      <alignment horizontal="center" vertical="center"/>
    </xf>
    <xf numFmtId="0" fontId="151" fillId="0" borderId="10" xfId="40276" applyFont="true" applyFill="true" applyBorder="true" applyAlignment="true">
      <alignment horizontal="center" vertical="center" wrapText="true"/>
    </xf>
    <xf numFmtId="169" fontId="115" fillId="0" borderId="10" xfId="40288" applyNumberFormat="true" applyFont="true" applyFill="true" applyBorder="true" applyAlignment="true">
      <alignment horizontal="center" vertical="center"/>
    </xf>
    <xf numFmtId="169" fontId="115" fillId="0" borderId="10" xfId="40300" applyNumberFormat="true" applyFont="true" applyFill="true" applyBorder="true" applyAlignment="true">
      <alignment horizontal="center" vertical="center"/>
    </xf>
    <xf numFmtId="169" fontId="150" fillId="0" borderId="10" xfId="40300" applyNumberFormat="true" applyFont="true" applyFill="true" applyBorder="true" applyAlignment="true">
      <alignment horizontal="center" vertical="center"/>
    </xf>
    <xf numFmtId="0" fontId="151" fillId="0" borderId="10" xfId="40336" applyFont="true" applyFill="true" applyBorder="true" applyAlignment="true">
      <alignment horizontal="center" vertical="center" wrapText="true"/>
    </xf>
    <xf numFmtId="169" fontId="183" fillId="0" borderId="10" xfId="40348" applyNumberFormat="true" applyFont="true" applyFill="true" applyBorder="true" applyAlignment="true">
      <alignment horizontal="center" vertical="center"/>
    </xf>
    <xf numFmtId="169" fontId="183" fillId="0" borderId="10" xfId="40360" applyNumberFormat="true" applyFont="true" applyFill="true" applyBorder="true" applyAlignment="true">
      <alignment horizontal="center" vertical="center"/>
    </xf>
    <xf numFmtId="169" fontId="183" fillId="0" borderId="10" xfId="40380" applyNumberFormat="true" applyFont="true" applyFill="true" applyBorder="true" applyAlignment="true">
      <alignment horizontal="center" vertical="center"/>
    </xf>
    <xf numFmtId="0" fontId="151" fillId="0" borderId="10" xfId="40404" applyFont="true" applyFill="true" applyBorder="true" applyAlignment="true">
      <alignment horizontal="center" vertical="center" wrapText="true"/>
    </xf>
    <xf numFmtId="169" fontId="115" fillId="0" borderId="10" xfId="40416" applyNumberFormat="true" applyFont="true" applyFill="true" applyBorder="true" applyAlignment="true">
      <alignment horizontal="center" vertical="center"/>
    </xf>
    <xf numFmtId="169" fontId="115" fillId="0" borderId="10" xfId="40428" applyNumberFormat="true" applyFont="true" applyFill="true" applyBorder="true" applyAlignment="true">
      <alignment horizontal="center" vertical="center"/>
    </xf>
    <xf numFmtId="169" fontId="115" fillId="0" borderId="10" xfId="40440" applyNumberFormat="true" applyFont="true" applyFill="true" applyBorder="true" applyAlignment="true">
      <alignment horizontal="center" vertical="center"/>
    </xf>
    <xf numFmtId="168" fontId="115" fillId="0" borderId="10" xfId="39994" applyNumberFormat="true" applyFont="true" applyFill="true" applyBorder="true" applyAlignment="true">
      <alignment horizontal="center" vertical="center"/>
    </xf>
    <xf numFmtId="168" fontId="115" fillId="0" borderId="10" xfId="40006" applyNumberFormat="true" applyFont="true" applyFill="true" applyBorder="true" applyAlignment="true">
      <alignment horizontal="center" vertical="center"/>
    </xf>
    <xf numFmtId="168" fontId="115" fillId="0" borderId="10" xfId="40018" applyNumberFormat="true" applyFont="true" applyFill="true" applyBorder="true" applyAlignment="true">
      <alignment horizontal="center" vertical="center"/>
    </xf>
    <xf numFmtId="168" fontId="115" fillId="0" borderId="10" xfId="40054" applyNumberFormat="true" applyFont="true" applyFill="true" applyBorder="true" applyAlignment="true">
      <alignment horizontal="center" vertical="center"/>
    </xf>
    <xf numFmtId="168" fontId="115" fillId="0" borderId="10" xfId="40066" applyNumberFormat="true" applyFont="true" applyFill="true" applyBorder="true" applyAlignment="true">
      <alignment horizontal="center" vertical="center"/>
    </xf>
    <xf numFmtId="168" fontId="115" fillId="0" borderId="10" xfId="40198" applyNumberFormat="true" applyFont="true" applyFill="true" applyBorder="true" applyAlignment="true">
      <alignment horizontal="center" vertical="center"/>
    </xf>
    <xf numFmtId="168" fontId="115" fillId="0" borderId="10" xfId="40246" applyNumberFormat="true" applyFont="true" applyFill="true" applyBorder="true" applyAlignment="true">
      <alignment horizontal="center" vertical="center"/>
    </xf>
    <xf numFmtId="168" fontId="115" fillId="0" borderId="10" xfId="40258" applyNumberFormat="true" applyFont="true" applyFill="true" applyBorder="true" applyAlignment="true">
      <alignment horizontal="center" vertical="center"/>
    </xf>
    <xf numFmtId="168" fontId="115" fillId="0" borderId="10" xfId="40422" applyNumberFormat="true" applyFont="true" applyFill="true" applyBorder="true" applyAlignment="true">
      <alignment horizontal="center" vertical="center"/>
    </xf>
    <xf numFmtId="168" fontId="115" fillId="0" borderId="10" xfId="40434" applyNumberFormat="true" applyFont="true" applyFill="true" applyBorder="true" applyAlignment="true">
      <alignment horizontal="center" vertical="center"/>
    </xf>
    <xf numFmtId="168" fontId="115" fillId="0" borderId="10" xfId="40446" applyNumberFormat="true" applyFont="true" applyFill="true" applyBorder="true" applyAlignment="true">
      <alignment horizontal="center" vertical="center"/>
    </xf>
    <xf numFmtId="0" fontId="113" fillId="4" borderId="15" xfId="19344" applyFont="true" applyFill="true" applyBorder="true" applyAlignment="true" applyProtection="true">
      <alignment horizontal="center" wrapText="true"/>
      <protection locked="false"/>
    </xf>
    <xf numFmtId="0" fontId="153" fillId="27" borderId="10" xfId="19344" applyFont="true" applyFill="true" applyBorder="true" applyAlignment="true">
      <alignment wrapText="true"/>
    </xf>
    <xf numFmtId="0" fontId="24" fillId="3" borderId="10" xfId="19344" applyFont="true" applyBorder="true" applyAlignment="true">
      <alignment wrapText="true"/>
    </xf>
    <xf numFmtId="0" fontId="161" fillId="27" borderId="10" xfId="19344" applyFont="true" applyFill="true" applyBorder="true" applyAlignment="true">
      <alignment wrapText="true"/>
    </xf>
    <xf numFmtId="0" fontId="117" fillId="3" borderId="10" xfId="19344" applyFont="true" applyBorder="true" applyAlignment="true">
      <alignment wrapText="true"/>
    </xf>
    <xf numFmtId="0" fontId="161" fillId="3" borderId="10" xfId="19344" applyFont="true" applyBorder="true"/>
    <xf numFmtId="0" fontId="152" fillId="3" borderId="10" xfId="19344" applyFont="true" applyBorder="true"/>
    <xf numFmtId="0" fontId="152" fillId="27" borderId="10" xfId="19344" applyFont="true" applyFill="true" applyBorder="true" applyAlignment="true">
      <alignment wrapText="true"/>
    </xf>
    <xf numFmtId="0" fontId="152" fillId="3" borderId="10" xfId="19344" applyFont="true" applyBorder="true" applyAlignment="true">
      <alignment wrapText="true"/>
    </xf>
    <xf numFmtId="0" fontId="161" fillId="3" borderId="10" xfId="19344" applyFont="true" applyBorder="true" applyAlignment="true">
      <alignment wrapText="true"/>
    </xf>
    <xf numFmtId="164" fontId="120" fillId="3" borderId="10" xfId="19344" applyNumberFormat="true" applyFont="true" applyAlignment="true" applyProtection="true">
      <alignment horizontal="center"/>
      <protection locked="false"/>
    </xf>
    <xf numFmtId="0" fontId="119"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1" fillId="4" borderId="1" xfId="19344" applyFont="true" applyFill="true" applyBorder="true" applyAlignment="true" applyProtection="true">
      <alignment horizontal="center" vertical="center"/>
      <protection locked="false"/>
    </xf>
    <xf numFmtId="0" fontId="24" fillId="3" borderId="11" xfId="19344" applyBorder="true" applyAlignment="true" applyProtection="true">
      <alignment horizontal="center" vertical="center"/>
      <protection locked="false"/>
    </xf>
    <xf numFmtId="0" fontId="24" fillId="3" borderId="2" xfId="19344" applyBorder="true" applyAlignment="true" applyProtection="true">
      <alignment horizontal="center" vertical="center"/>
      <protection locked="false"/>
    </xf>
    <xf numFmtId="0" fontId="71" fillId="4" borderId="37" xfId="19344" applyFont="true" applyFill="true" applyBorder="true" applyAlignment="true" applyProtection="true">
      <alignment horizontal="right" vertical="center" wrapText="true"/>
      <protection locked="false"/>
    </xf>
    <xf numFmtId="0" fontId="24" fillId="4" borderId="38" xfId="19344" applyFill="true" applyBorder="true" applyAlignment="true" applyProtection="true">
      <alignment horizontal="right" vertical="center" wrapText="true"/>
      <protection locked="false"/>
    </xf>
    <xf numFmtId="0" fontId="24" fillId="4" borderId="40" xfId="19344" applyFill="true" applyBorder="true" applyAlignment="true" applyProtection="true">
      <alignment horizontal="right" vertical="center" wrapText="true"/>
      <protection locked="false"/>
    </xf>
    <xf numFmtId="0" fontId="24" fillId="4" borderId="41" xfId="19344" applyFill="true" applyBorder="true" applyAlignment="true" applyProtection="true">
      <alignment horizontal="right" vertical="center" wrapText="true"/>
      <protection locked="false"/>
    </xf>
    <xf numFmtId="0" fontId="24" fillId="4" borderId="3" xfId="19344" applyFont="true" applyFill="true" applyBorder="true" applyAlignment="true" applyProtection="true">
      <alignment horizontal="right" vertical="center"/>
      <protection locked="false"/>
    </xf>
    <xf numFmtId="0" fontId="24" fillId="3" borderId="10" xfId="19344" applyFont="true" applyBorder="true" applyAlignment="true" applyProtection="true">
      <alignment horizontal="right"/>
      <protection locked="false"/>
    </xf>
    <xf numFmtId="0" fontId="24" fillId="3" borderId="5" xfId="19344" applyFont="true" applyBorder="true" applyAlignment="true" applyProtection="true">
      <alignment horizontal="right"/>
      <protection locked="false"/>
    </xf>
    <xf numFmtId="0" fontId="24" fillId="3" borderId="12" xfId="19344" applyFont="true" applyBorder="true" applyAlignment="true" applyProtection="true">
      <alignment horizontal="right"/>
      <protection locked="false"/>
    </xf>
    <xf numFmtId="0" fontId="116" fillId="4" borderId="11" xfId="19344" applyFont="true" applyFill="true" applyBorder="true" applyAlignment="true" applyProtection="true">
      <alignment horizontal="center" vertical="center"/>
      <protection locked="false"/>
    </xf>
    <xf numFmtId="0" fontId="116" fillId="4" borderId="10" xfId="19344" applyFont="true" applyFill="true" applyBorder="true" applyAlignment="true" applyProtection="true">
      <alignment horizontal="center" vertical="center"/>
      <protection locked="false"/>
    </xf>
    <xf numFmtId="0" fontId="116" fillId="4" borderId="12" xfId="19344" applyFont="true" applyFill="true" applyBorder="true" applyAlignment="true" applyProtection="true">
      <alignment horizontal="center" vertical="center"/>
      <protection locked="false"/>
    </xf>
    <xf numFmtId="1" fontId="118"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24" fillId="4" borderId="11" xfId="19344" applyFont="true" applyFill="true" applyBorder="true" applyAlignment="true" applyProtection="true">
      <alignment horizontal="center" vertical="center"/>
      <protection locked="false"/>
    </xf>
    <xf numFmtId="0" fontId="24" fillId="4" borderId="12" xfId="19344" applyFont="true" applyFill="true" applyBorder="true" applyAlignment="true" applyProtection="true">
      <alignment horizontal="center" vertical="center"/>
      <protection locked="false"/>
    </xf>
    <xf numFmtId="0" fontId="114" fillId="4" borderId="1" xfId="19344" applyFont="true" applyFill="true" applyBorder="true" applyAlignment="true" applyProtection="true">
      <alignment horizontal="center" vertical="center"/>
      <protection locked="false"/>
    </xf>
    <xf numFmtId="0" fontId="24" fillId="3" borderId="11" xfId="19344" applyFont="true" applyBorder="true" applyAlignment="true" applyProtection="true">
      <alignment horizontal="center" vertical="center"/>
      <protection locked="false"/>
    </xf>
    <xf numFmtId="0" fontId="24" fillId="3" borderId="5" xfId="19344" applyFont="true" applyBorder="true" applyAlignment="true" applyProtection="true">
      <alignment horizontal="center" vertical="center"/>
      <protection locked="false"/>
    </xf>
    <xf numFmtId="0" fontId="24" fillId="3" borderId="12" xfId="19344" applyFont="true" applyBorder="true" applyAlignment="true" applyProtection="true">
      <alignment horizontal="center" vertical="center"/>
      <protection locked="false"/>
    </xf>
    <xf numFmtId="0" fontId="0" fillId="0" borderId="0" xfId="0" applyAlignment="true" applyProtection="true">
      <protection locked="false"/>
    </xf>
    <xf numFmtId="164" fontId="120" fillId="3" borderId="10" xfId="19344" applyNumberFormat="true" applyFont="true" applyAlignment="true" applyProtection="true">
      <alignment horizontal="center" vertical="center"/>
      <protection locked="false"/>
    </xf>
    <xf numFmtId="0" fontId="71" fillId="4" borderId="1" xfId="19344" applyFont="true" applyFill="true" applyBorder="true" applyAlignment="true" applyProtection="true">
      <alignment horizontal="center"/>
      <protection locked="false"/>
    </xf>
    <xf numFmtId="0" fontId="71" fillId="4" borderId="11" xfId="19344" applyFont="true" applyFill="true" applyBorder="true" applyAlignment="true" applyProtection="true">
      <alignment horizontal="center"/>
      <protection locked="false"/>
    </xf>
    <xf numFmtId="0" fontId="71" fillId="4" borderId="2" xfId="19344" applyFont="true" applyFill="true" applyBorder="true" applyAlignment="true" applyProtection="true">
      <alignment horizontal="center"/>
      <protection locked="false"/>
    </xf>
    <xf numFmtId="0" fontId="175" fillId="2" borderId="1" xfId="19344" applyFont="true" applyFill="true" applyBorder="true" applyAlignment="true" applyProtection="true">
      <alignment horizontal="center" vertical="center" wrapText="true"/>
      <protection locked="false"/>
    </xf>
    <xf numFmtId="0" fontId="176" fillId="2" borderId="11" xfId="19344" applyFont="true" applyFill="true" applyBorder="true" applyAlignment="true" applyProtection="true">
      <alignment horizontal="center" vertical="center" wrapText="true"/>
      <protection locked="false"/>
    </xf>
    <xf numFmtId="0" fontId="176" fillId="2" borderId="2" xfId="19344" applyFont="true" applyFill="true" applyBorder="true" applyAlignment="true" applyProtection="true">
      <alignment horizontal="center" vertical="center" wrapText="true"/>
      <protection locked="false"/>
    </xf>
    <xf numFmtId="0" fontId="176" fillId="2" borderId="5" xfId="19344" applyFont="true" applyFill="true" applyBorder="true" applyAlignment="true" applyProtection="true">
      <alignment horizontal="center" vertical="center" wrapText="true"/>
      <protection locked="false"/>
    </xf>
    <xf numFmtId="0" fontId="176" fillId="2" borderId="12" xfId="19344" applyFont="true" applyFill="true" applyBorder="true" applyAlignment="true" applyProtection="true">
      <alignment horizontal="center" vertical="center" wrapText="true"/>
      <protection locked="false"/>
    </xf>
    <xf numFmtId="0" fontId="176" fillId="2" borderId="6" xfId="19344" applyFont="true" applyFill="true" applyBorder="true" applyAlignment="true" applyProtection="true">
      <alignment horizontal="center" vertical="center" wrapText="true"/>
      <protection locked="false"/>
    </xf>
    <xf numFmtId="0" fontId="121"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0" fillId="3" borderId="10" xfId="19344" applyFont="true" applyAlignment="true" applyProtection="true">
      <alignment horizontal="center" vertical="center"/>
      <protection locked="false"/>
    </xf>
    <xf numFmtId="0" fontId="120" fillId="0" borderId="0" xfId="0" applyFont="true" applyAlignment="true" applyProtection="true">
      <alignment horizontal="center" vertical="center"/>
      <protection locked="false"/>
    </xf>
    <xf numFmtId="0" fontId="118" fillId="0" borderId="0" xfId="0" applyFont="true" applyAlignment="true" applyProtection="true">
      <alignment horizontal="center"/>
      <protection locked="false"/>
    </xf>
    <xf numFmtId="164" fontId="163" fillId="13" borderId="19" xfId="19344" applyNumberFormat="true" applyFont="true" applyFill="true" applyBorder="true" applyAlignment="true" applyProtection="true">
      <alignment horizontal="center" vertical="center"/>
      <protection locked="false"/>
    </xf>
    <xf numFmtId="164" fontId="163" fillId="13" borderId="21"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0" borderId="9" xfId="19344" applyNumberFormat="true" applyFont="true" applyFill="true" applyBorder="true" applyAlignment="true" applyProtection="true">
      <alignment horizontal="center" vertical="center"/>
      <protection locked="false"/>
    </xf>
    <xf numFmtId="164" fontId="115" fillId="14" borderId="20" xfId="19344" applyNumberFormat="true" applyFont="true" applyFill="true" applyBorder="true" applyAlignment="true" applyProtection="true">
      <alignment horizontal="center" vertical="center"/>
      <protection locked="false"/>
    </xf>
    <xf numFmtId="164" fontId="115" fillId="14" borderId="22" xfId="19344" applyNumberFormat="true" applyFont="true" applyFill="true" applyBorder="true" applyAlignment="true" applyProtection="true">
      <alignment horizontal="center" vertical="center"/>
      <protection locked="false"/>
    </xf>
    <xf numFmtId="0" fontId="116" fillId="4" borderId="1" xfId="19344" applyFont="true" applyFill="true" applyBorder="true" applyAlignment="true" applyProtection="true">
      <alignment horizontal="center" vertical="center"/>
    </xf>
    <xf numFmtId="0" fontId="116" fillId="4" borderId="2" xfId="0" applyFont="true" applyFill="true" applyBorder="true" applyAlignment="true" applyProtection="true">
      <alignment horizontal="center" vertical="center"/>
    </xf>
    <xf numFmtId="0" fontId="116" fillId="4" borderId="5" xfId="0" applyFont="true" applyFill="true" applyBorder="true" applyAlignment="true" applyProtection="true">
      <alignment horizontal="center" vertical="center"/>
    </xf>
    <xf numFmtId="0" fontId="116" fillId="4" borderId="6" xfId="0" applyFont="true" applyFill="true" applyBorder="true" applyAlignment="true" applyProtection="true">
      <alignment horizontal="center" vertical="center"/>
    </xf>
    <xf numFmtId="1" fontId="24" fillId="4" borderId="2"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8" fillId="3" borderId="10" xfId="19344" applyFont="true" applyAlignment="true" applyProtection="true">
      <alignment horizontal="center"/>
      <protection locked="false"/>
    </xf>
    <xf numFmtId="0" fontId="118" fillId="0" borderId="10" xfId="0" applyFont="true" applyBorder="true" applyAlignment="true">
      <alignment horizontal="center"/>
    </xf>
    <xf numFmtId="1" fontId="120" fillId="3" borderId="10" xfId="19344" applyNumberFormat="true" applyFont="true" applyAlignment="true" applyProtection="true">
      <alignment horizontal="center"/>
      <protection locked="false"/>
    </xf>
    <xf numFmtId="0" fontId="120" fillId="0" borderId="0" xfId="0" applyFont="true" applyAlignment="true" applyProtection="true">
      <alignment horizontal="center"/>
      <protection locked="false"/>
    </xf>
    <xf numFmtId="0" fontId="120" fillId="3" borderId="10" xfId="19344" applyFont="true" applyAlignment="true" applyProtection="true">
      <alignment horizontal="center"/>
      <protection locked="false"/>
    </xf>
    <xf numFmtId="0" fontId="114" fillId="4" borderId="1" xfId="19344" applyFont="true" applyFill="true" applyBorder="true" applyAlignment="true" applyProtection="true">
      <alignment horizontal="right" vertical="center"/>
      <protection locked="false"/>
    </xf>
    <xf numFmtId="0" fontId="114" fillId="0" borderId="11" xfId="0" applyFont="true" applyBorder="true" applyAlignment="true" applyProtection="true">
      <alignment horizontal="right"/>
      <protection locked="false"/>
    </xf>
    <xf numFmtId="0" fontId="114" fillId="0" borderId="5" xfId="0" applyFont="true" applyBorder="true" applyAlignment="true" applyProtection="true">
      <alignment horizontal="right"/>
      <protection locked="false"/>
    </xf>
    <xf numFmtId="0" fontId="114" fillId="0" borderId="12" xfId="0" applyFont="true" applyBorder="true" applyAlignment="true" applyProtection="true">
      <alignment horizontal="right"/>
      <protection locked="false"/>
    </xf>
    <xf numFmtId="0" fontId="111" fillId="2" borderId="1" xfId="19344" applyFont="true" applyFill="true" applyBorder="true" applyAlignment="true" applyProtection="true">
      <alignment horizontal="center" vertical="center" wrapText="true"/>
      <protection locked="false"/>
    </xf>
    <xf numFmtId="0" fontId="112" fillId="2" borderId="11" xfId="19344" applyFont="true" applyFill="true" applyBorder="true" applyAlignment="true" applyProtection="true">
      <alignment horizontal="center" vertical="center" wrapText="true"/>
      <protection locked="false"/>
    </xf>
    <xf numFmtId="0" fontId="112" fillId="2" borderId="2" xfId="19344" applyFont="true" applyFill="true" applyBorder="true" applyAlignment="true" applyProtection="true">
      <alignment horizontal="center" vertical="center" wrapText="true"/>
      <protection locked="false"/>
    </xf>
    <xf numFmtId="0" fontId="112" fillId="2" borderId="5" xfId="19344" applyFont="true" applyFill="true" applyBorder="true" applyAlignment="true" applyProtection="true">
      <alignment horizontal="center" vertical="center" wrapText="true"/>
      <protection locked="false"/>
    </xf>
    <xf numFmtId="0" fontId="112" fillId="2" borderId="12" xfId="19344" applyFont="true" applyFill="true" applyBorder="true" applyAlignment="true" applyProtection="true">
      <alignment horizontal="center" vertical="center" wrapText="true"/>
      <protection locked="false"/>
    </xf>
    <xf numFmtId="0" fontId="112" fillId="2" borderId="6" xfId="19344" applyFont="true" applyFill="true" applyBorder="true" applyAlignment="true" applyProtection="true">
      <alignment horizontal="center" vertical="center" wrapText="true"/>
      <protection locked="false"/>
    </xf>
    <xf numFmtId="0" fontId="71"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8"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vertical="center"/>
      <protection locked="false"/>
    </xf>
    <xf numFmtId="0" fontId="24" fillId="15" borderId="10" xfId="19344" applyFill="true" applyAlignment="true">
      <alignment horizontal="right" vertical="top" wrapText="true"/>
    </xf>
    <xf numFmtId="0" fontId="24" fillId="3" borderId="10" xfId="19344" applyAlignment="true">
      <alignment horizontal="right" vertical="top" wrapText="true"/>
    </xf>
    <xf numFmtId="0" fontId="151" fillId="3" borderId="10" xfId="45187" applyFont="true" applyAlignment="true">
      <alignment horizontal="right" vertical="top" wrapText="true"/>
    </xf>
    <xf numFmtId="0" fontId="151" fillId="3" borderId="10" xfId="45189" applyFont="true" applyAlignment="true">
      <alignment horizontal="right" vertical="top" wrapText="true"/>
    </xf>
    <xf numFmtId="0" fontId="151" fillId="26" borderId="10" xfId="45176" applyFont="true" applyFill="true" applyAlignment="true">
      <alignment horizontal="right" vertical="top" wrapText="true"/>
    </xf>
    <xf numFmtId="0" fontId="151" fillId="26" borderId="10" xfId="45180" applyFont="true" applyFill="true" applyAlignment="true">
      <alignment horizontal="right" vertical="top" wrapText="true"/>
    </xf>
    <xf numFmtId="0" fontId="181" fillId="3" borderId="10" xfId="45122" applyFont="true" applyAlignment="true">
      <alignment horizontal="right" vertical="top" wrapText="true"/>
    </xf>
    <xf numFmtId="0" fontId="181" fillId="3" borderId="10" xfId="45123" applyFont="true" applyAlignment="true">
      <alignment horizontal="right" vertical="top" wrapText="true"/>
    </xf>
    <xf numFmtId="0" fontId="151" fillId="26" borderId="10" xfId="45145" applyFont="true" applyFill="true" applyAlignment="true">
      <alignment horizontal="right" vertical="top" wrapText="true"/>
    </xf>
    <xf numFmtId="0" fontId="151" fillId="26" borderId="10" xfId="45147" applyFont="true" applyFill="true" applyAlignment="true">
      <alignment horizontal="right" vertical="top" wrapText="true"/>
    </xf>
    <xf numFmtId="0" fontId="151" fillId="26" borderId="10" xfId="45138" applyFont="true" applyFill="true" applyAlignment="true">
      <alignment horizontal="right" vertical="top" wrapText="true"/>
    </xf>
    <xf numFmtId="0" fontId="151" fillId="26" borderId="10" xfId="45140" applyFont="true" applyFill="true" applyAlignment="true">
      <alignment horizontal="right" vertical="top" wrapText="true"/>
    </xf>
    <xf numFmtId="0" fontId="151" fillId="26" borderId="10" xfId="45158" applyFont="true" applyFill="true" applyAlignment="true">
      <alignment horizontal="right" vertical="top" wrapText="true"/>
    </xf>
    <xf numFmtId="0" fontId="181" fillId="3" borderId="10" xfId="45121" applyFont="true" applyAlignment="true">
      <alignment horizontal="right" vertical="top" wrapText="true"/>
    </xf>
    <xf numFmtId="0" fontId="151" fillId="3" borderId="10" xfId="45184" applyFont="true" applyAlignment="true">
      <alignment horizontal="right" vertical="top" wrapText="true"/>
    </xf>
    <xf numFmtId="0" fontId="151" fillId="26" borderId="10" xfId="45136" applyFont="true" applyFill="true" applyAlignment="true">
      <alignment horizontal="right" vertical="top" wrapText="true"/>
    </xf>
    <xf numFmtId="0" fontId="151" fillId="26" borderId="10" xfId="45142" applyFont="true" applyFill="true" applyAlignment="true">
      <alignment horizontal="right" vertical="top" wrapText="true"/>
    </xf>
    <xf numFmtId="0" fontId="151" fillId="26" borderId="10" xfId="45132" applyFont="true" applyFill="true" applyAlignment="true">
      <alignment horizontal="right" vertical="top" wrapText="true"/>
    </xf>
    <xf numFmtId="0" fontId="151" fillId="26" borderId="10" xfId="45134" applyFont="true" applyFill="true" applyAlignment="true">
      <alignment horizontal="right" vertical="top" wrapText="true"/>
    </xf>
    <xf numFmtId="0" fontId="151" fillId="3" borderId="10" xfId="45162" applyFont="true" applyAlignment="true">
      <alignment horizontal="right" vertical="top" wrapText="true"/>
    </xf>
    <xf numFmtId="0" fontId="151" fillId="3" borderId="10" xfId="45163" applyFont="true" applyAlignment="true">
      <alignment horizontal="right" vertical="top" wrapText="true"/>
    </xf>
    <xf numFmtId="0" fontId="151" fillId="3" borderId="52" xfId="45164" applyFont="true" applyBorder="true" applyAlignment="true">
      <alignment horizontal="right" vertical="top" wrapText="true"/>
    </xf>
    <xf numFmtId="0" fontId="151" fillId="3" borderId="53" xfId="45165" applyFont="true" applyBorder="true" applyAlignment="true">
      <alignment horizontal="right" vertical="top" wrapText="true"/>
    </xf>
    <xf numFmtId="0" fontId="151" fillId="3" borderId="10" xfId="45166" applyFont="true" applyAlignment="true">
      <alignment horizontal="right" vertical="top" wrapText="true"/>
    </xf>
    <xf numFmtId="0" fontId="151" fillId="3" borderId="10" xfId="45167" applyFont="true" applyAlignment="true">
      <alignment horizontal="right" vertical="top" wrapText="true"/>
    </xf>
    <xf numFmtId="0" fontId="151" fillId="3" borderId="52" xfId="45168" applyFont="true" applyBorder="true" applyAlignment="true">
      <alignment horizontal="right" vertical="top" wrapText="true"/>
    </xf>
    <xf numFmtId="0" fontId="151" fillId="3" borderId="53" xfId="45169" applyFont="true" applyBorder="true" applyAlignment="true">
      <alignment horizontal="right" vertical="top" wrapText="true"/>
    </xf>
    <xf numFmtId="0" fontId="151" fillId="26" borderId="10" xfId="45130" applyFont="true" applyFill="true" applyAlignment="true">
      <alignment horizontal="right" vertical="top" wrapText="true"/>
    </xf>
    <xf numFmtId="0" fontId="151" fillId="3" borderId="10" xfId="45151" applyFont="true" applyAlignment="true">
      <alignment horizontal="right" vertical="top" wrapText="true"/>
    </xf>
    <xf numFmtId="0" fontId="151" fillId="3" borderId="10" xfId="45152" applyFont="true" applyAlignment="true">
      <alignment horizontal="right" vertical="top" wrapText="true"/>
    </xf>
    <xf numFmtId="0" fontId="151" fillId="3" borderId="52" xfId="45153" applyFont="true" applyBorder="true" applyAlignment="true">
      <alignment horizontal="right" vertical="top" wrapText="true"/>
    </xf>
    <xf numFmtId="0" fontId="151" fillId="3" borderId="53" xfId="45154" applyFont="true" applyBorder="true" applyAlignment="true">
      <alignment horizontal="right" vertical="top" wrapText="true"/>
    </xf>
    <xf numFmtId="0" fontId="24" fillId="15" borderId="10" xfId="19344" applyFill="true" applyAlignment="true">
      <alignment vertical="top" wrapText="true"/>
    </xf>
    <xf numFmtId="0" fontId="24" fillId="3" borderId="10" xfId="19344" applyAlignment="true">
      <alignment wrapText="true"/>
    </xf>
    <xf numFmtId="0" fontId="24" fillId="15" borderId="10" xfId="19344" applyFill="true" applyAlignment="true">
      <alignment wrapText="true"/>
    </xf>
    <xf numFmtId="0" fontId="181" fillId="3" borderId="10" xfId="45103" applyFont="true" applyAlignment="true">
      <alignment horizontal="center" vertical="center" wrapText="true"/>
    </xf>
    <xf numFmtId="0" fontId="181" fillId="3" borderId="10" xfId="45104" applyFont="true" applyAlignment="true">
      <alignment horizontal="center" vertical="center" wrapText="true"/>
    </xf>
    <xf numFmtId="0" fontId="181" fillId="3" borderId="10" xfId="45105" applyFont="true" applyAlignment="true">
      <alignment horizontal="center" vertical="center" wrapText="true"/>
    </xf>
    <xf numFmtId="0" fontId="151" fillId="3" borderId="57" xfId="45106" applyFont="true" applyBorder="true" applyAlignment="true">
      <alignment horizontal="left" vertical="center" wrapText="true"/>
    </xf>
    <xf numFmtId="0" fontId="151" fillId="3" borderId="57" xfId="45107" applyFont="true" applyBorder="true" applyAlignment="true">
      <alignment horizontal="left" vertical="center" wrapText="true"/>
    </xf>
    <xf numFmtId="0" fontId="151" fillId="26" borderId="59" xfId="45112" applyFont="true" applyFill="true" applyBorder="true" applyAlignment="true">
      <alignment horizontal="left" vertical="center" wrapText="true"/>
    </xf>
    <xf numFmtId="0" fontId="151" fillId="26" borderId="60" xfId="45115" applyFont="true" applyFill="true" applyBorder="true" applyAlignment="true">
      <alignment horizontal="left" vertical="center" wrapText="true"/>
    </xf>
    <xf numFmtId="0" fontId="150" fillId="3" borderId="10" xfId="45118" applyFont="true" applyAlignment="true">
      <alignment horizontal="left" vertical="center" wrapText="true"/>
    </xf>
    <xf numFmtId="0" fontId="150" fillId="3" borderId="10" xfId="45119" applyFont="true" applyAlignment="true">
      <alignment horizontal="left" vertical="center" wrapText="true"/>
    </xf>
    <xf numFmtId="0" fontId="150" fillId="3" borderId="10" xfId="45120" applyFont="true" applyAlignment="true">
      <alignment horizontal="left" vertical="center" wrapText="true"/>
    </xf>
    <xf numFmtId="0" fontId="70" fillId="15" borderId="10" xfId="19344" applyFont="true" applyFill="true" applyAlignment="true"/>
    <xf numFmtId="0" fontId="70" fillId="3" borderId="10" xfId="19344" applyFont="true" applyAlignment="true"/>
    <xf numFmtId="0" fontId="151" fillId="26" borderId="102" xfId="40235" applyFont="true" applyFill="true" applyBorder="true" applyAlignment="true">
      <alignment horizontal="left" vertical="center" wrapText="true"/>
    </xf>
    <xf numFmtId="0" fontId="164" fillId="27" borderId="1" xfId="19344" applyFont="true" applyFill="true" applyBorder="true" applyAlignment="true"/>
    <xf numFmtId="0" fontId="136" fillId="3" borderId="2" xfId="19344" applyFont="true" applyBorder="true" applyAlignment="true"/>
    <xf numFmtId="0" fontId="151" fillId="3" borderId="1" xfId="40141" applyFont="true" applyBorder="true" applyAlignment="true">
      <alignment horizontal="center" vertical="center"/>
    </xf>
    <xf numFmtId="0" fontId="151" fillId="3" borderId="83" xfId="40142" applyFont="true" applyBorder="true" applyAlignment="true">
      <alignment horizontal="center" vertical="center"/>
    </xf>
    <xf numFmtId="0" fontId="151" fillId="3" borderId="90" xfId="40143" applyFont="true" applyBorder="true" applyAlignment="true">
      <alignment horizontal="center" vertical="center"/>
    </xf>
    <xf numFmtId="0" fontId="151" fillId="3" borderId="10" xfId="45017" applyFont="true" applyBorder="true" applyAlignment="true">
      <alignment horizontal="center" vertical="center" wrapText="true"/>
    </xf>
    <xf numFmtId="0" fontId="151" fillId="3" borderId="52" xfId="45016" applyFont="true" applyBorder="true" applyAlignment="true">
      <alignment horizontal="center" vertical="center" wrapText="true"/>
    </xf>
    <xf numFmtId="0" fontId="151" fillId="3" borderId="53" xfId="45017" applyFont="true" applyBorder="true" applyAlignment="true">
      <alignment horizontal="center" vertical="center" wrapText="true"/>
    </xf>
    <xf numFmtId="0" fontId="151" fillId="26" borderId="104" xfId="44995" applyFont="true" applyFill="true" applyBorder="true" applyAlignment="true">
      <alignment horizontal="left" vertical="center" wrapText="true"/>
    </xf>
    <xf numFmtId="0" fontId="151" fillId="26" borderId="102" xfId="45001" applyFont="true" applyFill="true" applyBorder="true" applyAlignment="true">
      <alignment horizontal="left" vertical="center" wrapText="true"/>
    </xf>
    <xf numFmtId="0" fontId="151" fillId="3" borderId="3" xfId="40201" applyFont="true" applyBorder="true" applyAlignment="true">
      <alignment horizontal="center" vertical="center"/>
    </xf>
    <xf numFmtId="0" fontId="151" fillId="3" borderId="52" xfId="40202" applyFont="true" applyBorder="true" applyAlignment="true">
      <alignment horizontal="center" vertical="center"/>
    </xf>
    <xf numFmtId="0" fontId="151" fillId="3" borderId="97" xfId="40203" applyFont="true" applyBorder="true" applyAlignment="true">
      <alignment horizontal="center" vertical="center"/>
    </xf>
    <xf numFmtId="0" fontId="151" fillId="3" borderId="10" xfId="45047" applyFont="true" applyBorder="true" applyAlignment="true">
      <alignment horizontal="center" vertical="center" wrapText="true"/>
    </xf>
    <xf numFmtId="0" fontId="151" fillId="3" borderId="52" xfId="45046" applyFont="true" applyBorder="true" applyAlignment="true">
      <alignment horizontal="center" vertical="center" wrapText="true"/>
    </xf>
    <xf numFmtId="0" fontId="151" fillId="3" borderId="53" xfId="45047" applyFont="true" applyBorder="true" applyAlignment="true">
      <alignment horizontal="center" vertical="center" wrapText="true"/>
    </xf>
    <xf numFmtId="0" fontId="151" fillId="3" borderId="3" xfId="45047" applyFont="true" applyBorder="true" applyAlignment="true">
      <alignment horizontal="center" vertical="center" wrapText="true"/>
    </xf>
    <xf numFmtId="0" fontId="151" fillId="26" borderId="104" xfId="45055" applyFont="true" applyFill="true" applyBorder="true" applyAlignment="true">
      <alignment horizontal="left" vertical="center" wrapText="true"/>
    </xf>
    <xf numFmtId="0" fontId="151" fillId="26" borderId="102" xfId="45061" applyFont="true" applyFill="true" applyBorder="true" applyAlignment="true">
      <alignment horizontal="left" vertical="center" wrapText="true"/>
    </xf>
    <xf numFmtId="0" fontId="151" fillId="3" borderId="1" xfId="45017" applyFont="true" applyBorder="true" applyAlignment="true">
      <alignment horizontal="center" vertical="center" wrapText="true"/>
    </xf>
    <xf numFmtId="0" fontId="151" fillId="3" borderId="83" xfId="45016" applyFont="true" applyBorder="true" applyAlignment="true">
      <alignment horizontal="center" vertical="center" wrapText="true"/>
    </xf>
    <xf numFmtId="0" fontId="151" fillId="3" borderId="84" xfId="45017" applyFont="true" applyBorder="true" applyAlignment="true">
      <alignment horizontal="center" vertical="center" wrapText="true"/>
    </xf>
    <xf numFmtId="0" fontId="151" fillId="26" borderId="104" xfId="45025" applyFont="true" applyFill="true" applyBorder="true" applyAlignment="true">
      <alignment horizontal="left" vertical="center" wrapText="true"/>
    </xf>
    <xf numFmtId="0" fontId="151" fillId="26" borderId="102" xfId="45031" applyFont="true" applyFill="true" applyBorder="true" applyAlignment="true">
      <alignment horizontal="left" vertical="center" wrapText="true"/>
    </xf>
    <xf numFmtId="0" fontId="151" fillId="26" borderId="107" xfId="45037" applyFont="true" applyFill="true" applyBorder="true" applyAlignment="true">
      <alignment horizontal="left" vertical="center" wrapText="true"/>
    </xf>
    <xf numFmtId="170" fontId="156" fillId="2" borderId="105" xfId="34367" applyNumberFormat="true" applyFont="true" applyFill="true" applyBorder="true" applyAlignment="true">
      <alignment vertical="center" wrapText="true"/>
    </xf>
    <xf numFmtId="0" fontId="157" fillId="2" borderId="10" xfId="34367" applyFont="true" applyFill="true" applyAlignment="true">
      <alignment vertical="center" wrapText="true"/>
    </xf>
    <xf numFmtId="0" fontId="157" fillId="2" borderId="8" xfId="34367" applyFont="true" applyFill="true" applyBorder="true" applyAlignment="true">
      <alignment vertical="center" wrapText="true"/>
    </xf>
    <xf numFmtId="0" fontId="151" fillId="26" borderId="102" xfId="40055" applyFont="true" applyFill="true" applyBorder="true" applyAlignment="true">
      <alignment horizontal="left" vertical="center" wrapText="true"/>
    </xf>
    <xf numFmtId="0" fontId="151" fillId="3" borderId="3" xfId="40081" applyFont="true" applyBorder="true" applyAlignment="true">
      <alignment horizontal="center" vertical="center"/>
    </xf>
    <xf numFmtId="0" fontId="151" fillId="3" borderId="52" xfId="40082" applyFont="true" applyBorder="true" applyAlignment="true">
      <alignment horizontal="center" vertical="center"/>
    </xf>
    <xf numFmtId="0" fontId="151" fillId="3" borderId="97" xfId="40083" applyFont="true" applyBorder="true" applyAlignment="true">
      <alignment horizontal="center" vertical="center"/>
    </xf>
    <xf numFmtId="0" fontId="151" fillId="3" borderId="10" xfId="44987" applyFont="true" applyBorder="true" applyAlignment="true">
      <alignment horizontal="center" vertical="center" wrapText="true"/>
    </xf>
    <xf numFmtId="0" fontId="151" fillId="3" borderId="52" xfId="44986" applyFont="true" applyBorder="true" applyAlignment="true">
      <alignment horizontal="center" vertical="center" wrapText="true"/>
    </xf>
    <xf numFmtId="0" fontId="151" fillId="3" borderId="53" xfId="44987" applyFont="true" applyBorder="true" applyAlignment="true">
      <alignment horizontal="center" vertical="center" wrapText="true"/>
    </xf>
    <xf numFmtId="0" fontId="151" fillId="3" borderId="3" xfId="44987" applyFont="true" applyBorder="true" applyAlignment="true">
      <alignment horizontal="center" vertical="center" wrapText="true"/>
    </xf>
    <xf numFmtId="0" fontId="151" fillId="26" borderId="104" xfId="44975" applyFont="true" applyFill="true" applyBorder="true" applyAlignment="true">
      <alignment horizontal="left" vertical="center" wrapText="true"/>
    </xf>
    <xf numFmtId="0" fontId="151" fillId="26" borderId="102" xfId="44975" applyFont="true" applyFill="true" applyBorder="true" applyAlignment="true">
      <alignment horizontal="left" vertical="center" wrapText="true"/>
    </xf>
    <xf numFmtId="0" fontId="151" fillId="3" borderId="10" xfId="44931" applyFont="true" applyBorder="true" applyAlignment="true">
      <alignment horizontal="center" vertical="center" wrapText="true"/>
    </xf>
    <xf numFmtId="0" fontId="151" fillId="3" borderId="52" xfId="44930" applyFont="true" applyBorder="true" applyAlignment="true">
      <alignment horizontal="center" vertical="center" wrapText="true"/>
    </xf>
    <xf numFmtId="0" fontId="151" fillId="3" borderId="53" xfId="44931" applyFont="true" applyBorder="true" applyAlignment="true">
      <alignment horizontal="center" vertical="center" wrapText="true"/>
    </xf>
    <xf numFmtId="0" fontId="151" fillId="26" borderId="58" xfId="40049" applyFont="true" applyFill="true" applyBorder="true" applyAlignment="true">
      <alignment horizontal="left" vertical="center" wrapText="true"/>
    </xf>
    <xf numFmtId="0" fontId="151" fillId="26" borderId="59" xfId="40061" applyFont="true" applyFill="true" applyBorder="true" applyAlignment="true">
      <alignment horizontal="left" vertical="center" wrapText="true"/>
    </xf>
    <xf numFmtId="0" fontId="151" fillId="3" borderId="3" xfId="40021" applyFont="true" applyBorder="true" applyAlignment="true">
      <alignment horizontal="center" vertical="center"/>
    </xf>
    <xf numFmtId="0" fontId="151" fillId="3" borderId="52" xfId="40022" applyFont="true" applyBorder="true" applyAlignment="true">
      <alignment horizontal="center" vertical="center"/>
    </xf>
    <xf numFmtId="0" fontId="151" fillId="3" borderId="97" xfId="40023" applyFont="true" applyBorder="true" applyAlignment="true">
      <alignment horizontal="center" vertical="center"/>
    </xf>
    <xf numFmtId="0" fontId="151" fillId="3" borderId="10" xfId="44961" applyFont="true" applyBorder="true" applyAlignment="true">
      <alignment horizontal="center" vertical="center" wrapText="true"/>
    </xf>
    <xf numFmtId="0" fontId="151" fillId="3" borderId="52" xfId="44960" applyFont="true" applyBorder="true" applyAlignment="true">
      <alignment horizontal="center" vertical="center" wrapText="true"/>
    </xf>
    <xf numFmtId="0" fontId="151" fillId="3" borderId="53" xfId="44961" applyFont="true" applyBorder="true" applyAlignment="true">
      <alignment horizontal="center" vertical="center" wrapText="true"/>
    </xf>
    <xf numFmtId="0" fontId="151" fillId="3" borderId="3" xfId="44961" applyFont="true" applyBorder="true" applyAlignment="true">
      <alignment horizontal="center" vertical="center" wrapText="true"/>
    </xf>
    <xf numFmtId="0" fontId="151" fillId="3" borderId="1" xfId="44931" applyFont="true" applyBorder="true" applyAlignment="true">
      <alignment horizontal="center" vertical="center" wrapText="true"/>
    </xf>
    <xf numFmtId="0" fontId="151" fillId="3" borderId="83" xfId="44930" applyFont="true" applyBorder="true" applyAlignment="true">
      <alignment horizontal="center" vertical="center" wrapText="true"/>
    </xf>
    <xf numFmtId="0" fontId="151" fillId="3" borderId="84" xfId="44931" applyFont="true" applyBorder="true" applyAlignment="true">
      <alignment horizontal="center" vertical="center" wrapText="true"/>
    </xf>
    <xf numFmtId="0" fontId="151" fillId="26" borderId="104" xfId="44939" applyFont="true" applyFill="true" applyBorder="true" applyAlignment="true">
      <alignment horizontal="left" vertical="center" wrapText="true"/>
    </xf>
    <xf numFmtId="0" fontId="151" fillId="26" borderId="102" xfId="44945" applyFont="true" applyFill="true" applyBorder="true" applyAlignment="true">
      <alignment horizontal="left" vertical="center" wrapText="true"/>
    </xf>
    <xf numFmtId="0" fontId="151" fillId="26" borderId="107" xfId="44951" applyFont="true" applyFill="true" applyBorder="true" applyAlignment="true">
      <alignment horizontal="left" vertical="center" wrapText="true"/>
    </xf>
    <xf numFmtId="0" fontId="151" fillId="26" borderId="59" xfId="40241" applyFont="true" applyFill="true" applyBorder="true" applyAlignment="true">
      <alignment horizontal="left" vertical="center" wrapText="true"/>
    </xf>
    <xf numFmtId="0" fontId="151" fillId="26" borderId="103" xfId="40247" applyFont="true" applyFill="true" applyBorder="true" applyAlignment="true">
      <alignment horizontal="left" vertical="center" wrapText="true"/>
    </xf>
    <xf numFmtId="0" fontId="151" fillId="26" borderId="59" xfId="40253" applyFont="true" applyFill="true" applyBorder="true" applyAlignment="true">
      <alignment horizontal="left" vertical="center" wrapText="true"/>
    </xf>
    <xf numFmtId="0" fontId="151" fillId="3" borderId="1" xfId="39967" applyFont="true" applyBorder="true" applyAlignment="true">
      <alignment horizontal="center" vertical="center" wrapText="true"/>
    </xf>
    <xf numFmtId="0" fontId="151" fillId="3" borderId="83" xfId="39968" applyFont="true" applyBorder="true" applyAlignment="true">
      <alignment horizontal="center" vertical="center" wrapText="true"/>
    </xf>
    <xf numFmtId="0" fontId="151" fillId="3" borderId="90" xfId="39969" applyFont="true" applyBorder="true" applyAlignment="true">
      <alignment horizontal="center" vertical="center" wrapText="true"/>
    </xf>
    <xf numFmtId="0" fontId="151" fillId="3" borderId="1" xfId="39969" applyFont="true" applyBorder="true" applyAlignment="true">
      <alignment horizontal="center" vertical="center" wrapText="true"/>
    </xf>
    <xf numFmtId="0" fontId="151" fillId="3" borderId="1" xfId="40147" applyFont="true" applyBorder="true" applyAlignment="true">
      <alignment horizontal="center" vertical="center" wrapText="true"/>
    </xf>
    <xf numFmtId="0" fontId="151" fillId="3" borderId="83" xfId="40148" applyFont="true" applyBorder="true" applyAlignment="true">
      <alignment horizontal="center" vertical="center" wrapText="true"/>
    </xf>
    <xf numFmtId="0" fontId="151" fillId="3" borderId="90" xfId="40149" applyFont="true" applyBorder="true" applyAlignment="true">
      <alignment horizontal="center" vertical="center" wrapText="true"/>
    </xf>
    <xf numFmtId="0" fontId="151" fillId="3" borderId="1" xfId="40149" applyFont="true" applyBorder="true" applyAlignment="true">
      <alignment horizontal="center" vertical="center" wrapText="true"/>
    </xf>
    <xf numFmtId="0" fontId="151" fillId="26" borderId="107" xfId="40067" applyFont="true" applyFill="true" applyBorder="true" applyAlignment="true">
      <alignment horizontal="left" vertical="center" wrapText="true"/>
    </xf>
    <xf numFmtId="0" fontId="151" fillId="26" borderId="60" xfId="40073" applyFont="true" applyFill="true" applyBorder="true" applyAlignment="true">
      <alignment horizontal="left" vertical="center" wrapText="true"/>
    </xf>
    <xf numFmtId="0" fontId="151" fillId="3" borderId="1" xfId="39961" applyFont="true" applyBorder="true" applyAlignment="true">
      <alignment horizontal="center" vertical="center"/>
    </xf>
    <xf numFmtId="0" fontId="151" fillId="3" borderId="83" xfId="39962" applyFont="true" applyBorder="true" applyAlignment="true">
      <alignment horizontal="center" vertical="center"/>
    </xf>
    <xf numFmtId="0" fontId="151" fillId="3" borderId="90" xfId="39963" applyFont="true" applyBorder="true" applyAlignment="true">
      <alignment horizontal="center" vertical="center"/>
    </xf>
    <xf numFmtId="0" fontId="151" fillId="3" borderId="84" xfId="39969" applyFont="true" applyBorder="true" applyAlignment="true">
      <alignment horizontal="center" vertical="center" wrapText="true"/>
    </xf>
    <xf numFmtId="0" fontId="151" fillId="26" borderId="58" xfId="39989" applyFont="true" applyFill="true" applyBorder="true" applyAlignment="true">
      <alignment horizontal="left" vertical="center" wrapText="true"/>
    </xf>
    <xf numFmtId="0" fontId="151" fillId="26" borderId="59" xfId="40001" applyFont="true" applyFill="true" applyBorder="true" applyAlignment="true">
      <alignment horizontal="left" vertical="center" wrapText="true"/>
    </xf>
    <xf numFmtId="0" fontId="151" fillId="26" borderId="60" xfId="40013" applyFont="true" applyFill="true" applyBorder="true" applyAlignment="true">
      <alignment horizontal="left" vertical="center" wrapText="true"/>
    </xf>
    <xf numFmtId="0" fontId="151" fillId="3" borderId="1" xfId="40027" applyFont="true" applyBorder="true" applyAlignment="true">
      <alignment horizontal="center" vertical="center" wrapText="true"/>
    </xf>
    <xf numFmtId="0" fontId="151" fillId="3" borderId="83" xfId="40028" applyFont="true" applyBorder="true" applyAlignment="true">
      <alignment horizontal="center" vertical="center" wrapText="true"/>
    </xf>
    <xf numFmtId="0" fontId="151" fillId="3" borderId="90" xfId="40029" applyFont="true" applyBorder="true" applyAlignment="true">
      <alignment horizontal="center" vertical="center" wrapText="true"/>
    </xf>
    <xf numFmtId="0" fontId="151" fillId="3" borderId="1" xfId="40029" applyFont="true" applyBorder="true" applyAlignment="true">
      <alignment horizontal="center" vertical="center" wrapText="true"/>
    </xf>
    <xf numFmtId="0" fontId="151" fillId="3" borderId="84" xfId="40029" applyFont="true" applyBorder="true" applyAlignment="true">
      <alignment horizontal="center" vertical="center" wrapText="true"/>
    </xf>
    <xf numFmtId="0" fontId="151" fillId="3" borderId="3" xfId="40087" applyFont="true" applyBorder="true" applyAlignment="true">
      <alignment horizontal="center" vertical="center" wrapText="true"/>
    </xf>
    <xf numFmtId="0" fontId="151" fillId="3" borderId="52" xfId="40088" applyFont="true" applyBorder="true" applyAlignment="true">
      <alignment horizontal="center" vertical="center" wrapText="true"/>
    </xf>
    <xf numFmtId="0" fontId="151" fillId="3" borderId="97" xfId="40089" applyFont="true" applyBorder="true" applyAlignment="true">
      <alignment horizontal="center" vertical="center" wrapText="true"/>
    </xf>
    <xf numFmtId="0" fontId="151" fillId="3" borderId="3" xfId="40089" applyFont="true" applyBorder="true" applyAlignment="true">
      <alignment horizontal="center" vertical="center" wrapText="true"/>
    </xf>
    <xf numFmtId="0" fontId="151" fillId="3" borderId="53" xfId="40089" applyFont="true" applyBorder="true" applyAlignment="true">
      <alignment horizontal="center" vertical="center" wrapText="true"/>
    </xf>
    <xf numFmtId="0" fontId="151" fillId="3" borderId="84" xfId="40149" applyFont="true" applyBorder="true" applyAlignment="true">
      <alignment horizontal="center" vertical="center" wrapText="true"/>
    </xf>
    <xf numFmtId="0" fontId="151" fillId="26" borderId="58" xfId="40169" applyFont="true" applyFill="true" applyBorder="true" applyAlignment="true">
      <alignment horizontal="left" vertical="center" wrapText="true"/>
    </xf>
    <xf numFmtId="0" fontId="151" fillId="26" borderId="59" xfId="40181" applyFont="true" applyFill="true" applyBorder="true" applyAlignment="true">
      <alignment horizontal="left" vertical="center" wrapText="true"/>
    </xf>
    <xf numFmtId="0" fontId="151" fillId="26" borderId="60" xfId="40193" applyFont="true" applyFill="true" applyBorder="true" applyAlignment="true">
      <alignment horizontal="left" vertical="center" wrapText="true"/>
    </xf>
    <xf numFmtId="0" fontId="151" fillId="3" borderId="1" xfId="40207" applyFont="true" applyBorder="true" applyAlignment="true">
      <alignment horizontal="center" vertical="center" wrapText="true"/>
    </xf>
    <xf numFmtId="0" fontId="151" fillId="3" borderId="83" xfId="40208" applyFont="true" applyBorder="true" applyAlignment="true">
      <alignment horizontal="center" vertical="center" wrapText="true"/>
    </xf>
    <xf numFmtId="0" fontId="151" fillId="3" borderId="90" xfId="40209" applyFont="true" applyBorder="true" applyAlignment="true">
      <alignment horizontal="center" vertical="center" wrapText="true"/>
    </xf>
    <xf numFmtId="0" fontId="151" fillId="3" borderId="1" xfId="40209" applyFont="true" applyBorder="true" applyAlignment="true">
      <alignment horizontal="center" vertical="center" wrapText="true"/>
    </xf>
    <xf numFmtId="0" fontId="151" fillId="3" borderId="84" xfId="40209" applyFont="true" applyBorder="true" applyAlignment="true">
      <alignment horizontal="center" vertical="center" wrapText="true"/>
    </xf>
    <xf numFmtId="0" fontId="151" fillId="26" borderId="58" xfId="40229" applyFont="true" applyFill="true" applyBorder="true" applyAlignment="true">
      <alignment horizontal="left" vertical="center" wrapText="true"/>
    </xf>
    <xf numFmtId="0" fontId="151" fillId="3" borderId="1" xfId="40267" applyFont="true" applyBorder="true" applyAlignment="true">
      <alignment horizontal="center" vertical="center" wrapText="true"/>
    </xf>
    <xf numFmtId="0" fontId="151" fillId="3" borderId="83" xfId="40268" applyFont="true" applyBorder="true" applyAlignment="true">
      <alignment horizontal="center" vertical="center" wrapText="true"/>
    </xf>
    <xf numFmtId="0" fontId="151" fillId="3" borderId="90" xfId="40269" applyFont="true" applyBorder="true" applyAlignment="true">
      <alignment horizontal="center" vertical="center" wrapText="true"/>
    </xf>
    <xf numFmtId="0" fontId="151" fillId="3" borderId="1" xfId="40269" applyFont="true" applyBorder="true" applyAlignment="true">
      <alignment horizontal="center" vertical="center" wrapText="true"/>
    </xf>
    <xf numFmtId="0" fontId="151" fillId="3" borderId="84" xfId="40269" applyFont="true" applyBorder="true" applyAlignment="true">
      <alignment horizontal="center" vertical="center" wrapText="true"/>
    </xf>
    <xf numFmtId="0" fontId="151" fillId="3" borderId="1" xfId="40395" applyFont="true" applyBorder="true" applyAlignment="true">
      <alignment horizontal="center" vertical="center" wrapText="true"/>
    </xf>
    <xf numFmtId="0" fontId="151" fillId="3" borderId="83" xfId="40396" applyFont="true" applyBorder="true" applyAlignment="true">
      <alignment horizontal="center" vertical="center" wrapText="true"/>
    </xf>
    <xf numFmtId="0" fontId="151" fillId="3" borderId="90" xfId="40397" applyFont="true" applyBorder="true" applyAlignment="true">
      <alignment horizontal="center" vertical="center" wrapText="true"/>
    </xf>
    <xf numFmtId="0" fontId="151" fillId="3" borderId="1" xfId="40397" applyFont="true" applyBorder="true" applyAlignment="true">
      <alignment horizontal="center" vertical="center" wrapText="true"/>
    </xf>
    <xf numFmtId="0" fontId="151" fillId="3" borderId="84" xfId="40397" applyFont="true" applyBorder="true" applyAlignment="true">
      <alignment horizontal="center" vertical="center" wrapText="true"/>
    </xf>
    <xf numFmtId="0" fontId="178" fillId="26" borderId="58" xfId="40417" applyFont="true" applyFill="true" applyBorder="true" applyAlignment="true">
      <alignment horizontal="left" vertical="center" wrapText="true"/>
    </xf>
    <xf numFmtId="0" fontId="151" fillId="26" borderId="59" xfId="40429" applyFont="true" applyFill="true" applyBorder="true" applyAlignment="true">
      <alignment horizontal="left" vertical="center" wrapText="true"/>
    </xf>
    <xf numFmtId="0" fontId="178" fillId="26" borderId="59" xfId="40429" applyFont="true" applyFill="true" applyBorder="true" applyAlignment="true">
      <alignment horizontal="left" vertical="center" wrapText="true"/>
    </xf>
    <xf numFmtId="0" fontId="151" fillId="26" borderId="58" xfId="40289"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51" fillId="3" borderId="1" xfId="40327" applyFont="true" applyBorder="true" applyAlignment="true">
      <alignment horizontal="center" vertical="center" wrapText="true"/>
    </xf>
    <xf numFmtId="0" fontId="151" fillId="3" borderId="83" xfId="40328" applyFont="true" applyBorder="true" applyAlignment="true">
      <alignment horizontal="center" vertical="center" wrapText="true"/>
    </xf>
    <xf numFmtId="0" fontId="151" fillId="3" borderId="90" xfId="40329" applyFont="true" applyBorder="true" applyAlignment="true">
      <alignment horizontal="center" vertical="center" wrapText="true"/>
    </xf>
    <xf numFmtId="0" fontId="151" fillId="3" borderId="1" xfId="40329" applyFont="true" applyBorder="true" applyAlignment="true">
      <alignment horizontal="center" vertical="center" wrapText="true"/>
    </xf>
    <xf numFmtId="0" fontId="151" fillId="3" borderId="84" xfId="40329" applyFont="true" applyBorder="true" applyAlignment="true">
      <alignment horizontal="center" vertical="center" wrapText="true"/>
    </xf>
    <xf numFmtId="0" fontId="151" fillId="26" borderId="58" xfId="40531" applyFont="true" applyFill="true" applyBorder="true" applyAlignment="true">
      <alignment horizontal="left" vertical="center" wrapText="true"/>
    </xf>
    <xf numFmtId="0" fontId="151" fillId="26" borderId="59" xfId="40537" applyFont="true" applyFill="true" applyBorder="true" applyAlignment="true">
      <alignment horizontal="left" vertical="center" wrapText="true"/>
    </xf>
    <xf numFmtId="0" fontId="151" fillId="26" borderId="60" xfId="40441" applyFont="true" applyFill="true" applyBorder="true" applyAlignment="true">
      <alignment horizontal="left" vertical="center" wrapText="true"/>
    </xf>
    <xf numFmtId="0" fontId="151" fillId="26" borderId="59" xfId="45061" applyFont="true" applyFill="true" applyBorder="true" applyAlignment="true">
      <alignment horizontal="left" vertical="center" wrapText="true"/>
    </xf>
    <xf numFmtId="0" fontId="151" fillId="26" borderId="60" xfId="45067" applyFont="true" applyFill="true" applyBorder="true" applyAlignment="true">
      <alignment horizontal="left" vertical="center" wrapText="true"/>
    </xf>
    <xf numFmtId="0" fontId="158" fillId="3" borderId="10" xfId="0" applyFont="true" applyFill="true" applyBorder="true" applyAlignment="true">
      <alignment horizontal="center" vertical="center" wrapText="true"/>
    </xf>
    <xf numFmtId="0" fontId="184" fillId="3" borderId="57" xfId="0" applyFont="true" applyFill="true" applyBorder="true" applyAlignment="true">
      <alignment horizontal="left" wrapText="true"/>
    </xf>
    <xf numFmtId="0" fontId="151" fillId="26" borderId="59" xfId="0" applyFont="true" applyFill="true" applyBorder="true" applyAlignment="true">
      <alignment horizontal="left" vertical="top" wrapText="true"/>
    </xf>
    <xf numFmtId="0" fontId="151" fillId="26" borderId="60" xfId="0" applyFont="true" applyFill="true" applyBorder="true" applyAlignment="true">
      <alignment horizontal="left" vertical="top" wrapText="true"/>
    </xf>
    <xf numFmtId="0" fontId="150" fillId="3" borderId="10" xfId="0" applyFont="true" applyFill="true" applyBorder="true" applyAlignment="true">
      <alignment horizontal="left" vertical="top" wrapText="true"/>
    </xf>
    <xf numFmtId="0" fontId="151" fillId="26" borderId="60" xfId="40543" applyFont="true" applyFill="true" applyBorder="true" applyAlignment="true">
      <alignment horizontal="left" vertical="center" wrapText="true"/>
    </xf>
    <xf numFmtId="0" fontId="151" fillId="26" borderId="104" xfId="45061" applyFont="true" applyFill="true" applyBorder="true" applyAlignment="true">
      <alignment horizontal="left" vertical="center" wrapText="true"/>
    </xf>
    <xf numFmtId="0" fontId="151" fillId="26" borderId="107" xfId="45061" applyFont="true" applyFill="true" applyBorder="true" applyAlignment="true">
      <alignment horizontal="left" vertical="center" wrapText="true"/>
    </xf>
    <xf numFmtId="0" fontId="151" fillId="26" borderId="104" xfId="45097" applyFont="true" applyFill="true" applyBorder="true" applyAlignment="true">
      <alignment horizontal="left" vertical="center" wrapText="true"/>
    </xf>
    <xf numFmtId="0" fontId="151" fillId="26" borderId="102" xfId="45099" applyFont="true" applyFill="true" applyBorder="true" applyAlignment="true">
      <alignment horizontal="left" vertical="center" wrapText="true"/>
    </xf>
    <xf numFmtId="0" fontId="151" fillId="26" borderId="107" xfId="45101" applyFont="true" applyFill="true" applyBorder="true" applyAlignment="true">
      <alignment horizontal="left" vertical="center" wrapText="true"/>
    </xf>
    <xf numFmtId="0" fontId="151" fillId="3" borderId="1" xfId="40261" applyFont="true" applyBorder="true" applyAlignment="true">
      <alignment horizontal="center" vertical="center"/>
    </xf>
    <xf numFmtId="0" fontId="151" fillId="3" borderId="83" xfId="40262" applyFont="true" applyBorder="true" applyAlignment="true">
      <alignment horizontal="center" vertical="center"/>
    </xf>
    <xf numFmtId="0" fontId="151" fillId="3" borderId="90" xfId="40263" applyFont="true" applyBorder="true" applyAlignment="true">
      <alignment horizontal="center" vertical="center"/>
    </xf>
    <xf numFmtId="0" fontId="151" fillId="3" borderId="10" xfId="45089" applyFont="true" applyBorder="true" applyAlignment="true">
      <alignment horizontal="center" vertical="center" wrapText="true"/>
    </xf>
    <xf numFmtId="0" fontId="151" fillId="3" borderId="52" xfId="45088" applyFont="true" applyBorder="true" applyAlignment="true">
      <alignment horizontal="center" vertical="center" wrapText="true"/>
    </xf>
    <xf numFmtId="0" fontId="151" fillId="3" borderId="53" xfId="45089" applyFont="true" applyBorder="true" applyAlignment="true">
      <alignment horizontal="center" vertical="center" wrapText="true"/>
    </xf>
    <xf numFmtId="0" fontId="151" fillId="3" borderId="1" xfId="45089" applyFont="true" applyBorder="true" applyAlignment="true">
      <alignment horizontal="center" vertical="center" wrapText="true"/>
    </xf>
    <xf numFmtId="0" fontId="151" fillId="3" borderId="83" xfId="45088" applyFont="true" applyBorder="true" applyAlignment="true">
      <alignment horizontal="center" vertical="center" wrapText="true"/>
    </xf>
    <xf numFmtId="0" fontId="151" fillId="3" borderId="84" xfId="45089" applyFont="true" applyBorder="true" applyAlignment="true">
      <alignment horizontal="center" vertical="center" wrapText="true"/>
    </xf>
    <xf numFmtId="0" fontId="70" fillId="15" borderId="10" xfId="19344" applyFont="true" applyFill="true"/>
    <xf numFmtId="0" fontId="70" fillId="3" borderId="10" xfId="19344" applyFont="true"/>
    <xf numFmtId="0" fontId="181" fillId="3" borderId="10" xfId="45121" applyFont="true" applyAlignment="true">
      <alignment horizontal="center" vertical="center" wrapText="true"/>
    </xf>
    <xf numFmtId="0" fontId="181" fillId="3" borderId="10" xfId="45122" applyFont="true" applyAlignment="true">
      <alignment horizontal="center" vertical="center" wrapText="true"/>
    </xf>
    <xf numFmtId="0" fontId="181" fillId="3" borderId="10" xfId="45123" applyFont="true" applyAlignment="true">
      <alignment horizontal="center" vertical="center" wrapText="true"/>
    </xf>
    <xf numFmtId="0" fontId="133" fillId="3" borderId="10" xfId="19344" applyFont="true" applyAlignment="true">
      <alignment horizontal="right" vertical="top" wrapText="true"/>
    </xf>
    <xf numFmtId="0" fontId="133" fillId="0" borderId="0" xfId="0" applyFont="true" applyAlignment="true">
      <alignment horizontal="right" vertical="top" wrapText="true"/>
    </xf>
    <xf numFmtId="0" fontId="133" fillId="0" borderId="10" xfId="19344" applyFont="true" applyFill="true" applyBorder="true" applyAlignment="true">
      <alignment horizontal="right" vertical="top" wrapText="true"/>
    </xf>
    <xf numFmtId="0" fontId="133" fillId="0" borderId="10" xfId="0" applyFont="true" applyFill="true" applyBorder="true" applyAlignment="true">
      <alignment horizontal="right" vertical="top" wrapText="true"/>
    </xf>
    <xf numFmtId="0" fontId="133" fillId="0" borderId="10" xfId="0" applyFont="true" applyBorder="true" applyAlignment="true">
      <alignment horizontal="right" vertical="top" wrapText="true"/>
    </xf>
    <xf numFmtId="0" fontId="133" fillId="0" borderId="10" xfId="40612" applyFont="true" applyFill="true" applyBorder="true" applyAlignment="true">
      <alignment horizontal="right" vertical="top" wrapText="true"/>
    </xf>
    <xf numFmtId="0" fontId="133" fillId="0" borderId="10" xfId="40555" applyFont="true" applyFill="true" applyBorder="true" applyAlignment="true">
      <alignment horizontal="right" vertical="top" wrapText="true"/>
    </xf>
    <xf numFmtId="0" fontId="133" fillId="0" borderId="10" xfId="40549" applyFont="true" applyFill="true" applyBorder="true" applyAlignment="true">
      <alignment horizontal="right" vertical="top" wrapText="true"/>
    </xf>
    <xf numFmtId="0" fontId="133" fillId="0" borderId="10" xfId="40583" applyFont="true" applyFill="true" applyBorder="true" applyAlignment="true">
      <alignment horizontal="right" vertical="top" wrapText="true"/>
    </xf>
    <xf numFmtId="0" fontId="133" fillId="0" borderId="10" xfId="40573" applyFont="true" applyFill="true" applyBorder="true" applyAlignment="true">
      <alignment horizontal="right" vertical="top" wrapText="true"/>
    </xf>
    <xf numFmtId="0" fontId="133" fillId="3" borderId="10" xfId="45681" applyFont="true" applyAlignment="true">
      <alignment horizontal="right" vertical="top" wrapText="true"/>
    </xf>
    <xf numFmtId="0" fontId="133" fillId="3" borderId="52" xfId="45682" applyFont="true" applyBorder="true" applyAlignment="true">
      <alignment horizontal="right" vertical="top" wrapText="true"/>
    </xf>
    <xf numFmtId="0" fontId="133" fillId="3" borderId="53" xfId="45683" applyFont="true" applyBorder="true" applyAlignment="true">
      <alignment horizontal="right" vertical="top" wrapText="true"/>
    </xf>
    <xf numFmtId="0" fontId="133" fillId="0" borderId="10" xfId="40586" applyFont="true" applyFill="true" applyBorder="true" applyAlignment="true">
      <alignment horizontal="right" vertical="top" wrapText="true"/>
    </xf>
    <xf numFmtId="0" fontId="133" fillId="0" borderId="10" xfId="40567" applyFont="true" applyFill="true" applyBorder="true" applyAlignment="true">
      <alignment horizontal="right" vertical="top" wrapText="true"/>
    </xf>
    <xf numFmtId="0" fontId="173" fillId="0" borderId="10" xfId="40549" applyFont="true" applyFill="true" applyBorder="true" applyAlignment="true">
      <alignment vertical="top"/>
    </xf>
    <xf numFmtId="0" fontId="0" fillId="0" borderId="10" xfId="0" applyBorder="true" applyAlignment="true"/>
    <xf numFmtId="0" fontId="133" fillId="3" borderId="10" xfId="45670" applyFont="true" applyAlignment="true">
      <alignment horizontal="right" vertical="top" wrapText="true"/>
    </xf>
    <xf numFmtId="0" fontId="133" fillId="3" borderId="52" xfId="45671" applyFont="true" applyBorder="true" applyAlignment="true">
      <alignment horizontal="right" vertical="top" wrapText="true"/>
    </xf>
    <xf numFmtId="0" fontId="133" fillId="3" borderId="53" xfId="45672" applyFont="true" applyBorder="true" applyAlignment="true">
      <alignment horizontal="right" vertical="top" wrapText="true"/>
    </xf>
    <xf numFmtId="0" fontId="133" fillId="3" borderId="10" xfId="45659" applyFont="true" applyAlignment="true">
      <alignment horizontal="right" vertical="top" wrapText="true"/>
    </xf>
    <xf numFmtId="0" fontId="133" fillId="3" borderId="52" xfId="45660" applyFont="true" applyBorder="true" applyAlignment="true">
      <alignment horizontal="right" vertical="top" wrapText="true"/>
    </xf>
    <xf numFmtId="0" fontId="133" fillId="3" borderId="53" xfId="45661" applyFont="true" applyBorder="true" applyAlignment="true">
      <alignment horizontal="right" vertical="top" wrapText="true"/>
    </xf>
    <xf numFmtId="0" fontId="151" fillId="26" borderId="58" xfId="45343" applyFont="true" applyFill="true" applyBorder="true" applyAlignment="true">
      <alignment horizontal="left" vertical="center" wrapText="true"/>
    </xf>
    <xf numFmtId="0" fontId="151" fillId="26" borderId="59" xfId="45355" applyFont="true" applyFill="true" applyBorder="true" applyAlignment="true">
      <alignment horizontal="left" vertical="center" wrapText="true"/>
    </xf>
    <xf numFmtId="0" fontId="151" fillId="26" borderId="60" xfId="45367" applyFont="true" applyFill="true" applyBorder="true" applyAlignment="true">
      <alignment horizontal="left" vertical="center" wrapText="true"/>
    </xf>
    <xf numFmtId="0" fontId="151" fillId="26" borderId="59" xfId="45475" applyFont="true" applyFill="true" applyBorder="true" applyAlignment="true">
      <alignment horizontal="left" vertical="center" wrapText="true"/>
    </xf>
    <xf numFmtId="0" fontId="151" fillId="26" borderId="60" xfId="45487" applyFont="true" applyFill="true" applyBorder="true" applyAlignment="true">
      <alignment horizontal="left" vertical="center" wrapText="true"/>
    </xf>
    <xf numFmtId="0" fontId="151" fillId="26" borderId="59" xfId="45535" applyFont="true" applyFill="true" applyBorder="true" applyAlignment="true">
      <alignment horizontal="left" vertical="center" wrapText="true"/>
    </xf>
    <xf numFmtId="0" fontId="151" fillId="26" borderId="60" xfId="45547" applyFont="true" applyFill="true" applyBorder="true" applyAlignment="true">
      <alignment horizontal="left" vertical="center" wrapText="true"/>
    </xf>
    <xf numFmtId="0" fontId="158" fillId="3" borderId="10" xfId="45697" applyFont="true" applyAlignment="true">
      <alignment horizontal="center" vertical="center" wrapText="true"/>
    </xf>
    <xf numFmtId="0" fontId="158" fillId="3" borderId="10" xfId="45698" applyFont="true" applyAlignment="true">
      <alignment horizontal="center" vertical="center" wrapText="true"/>
    </xf>
    <xf numFmtId="0" fontId="158" fillId="3" borderId="10" xfId="45699" applyFont="true" applyAlignment="true">
      <alignment horizontal="center" vertical="center" wrapText="true"/>
    </xf>
    <xf numFmtId="0" fontId="151" fillId="3" borderId="57" xfId="45700" applyFont="true" applyBorder="true" applyAlignment="true">
      <alignment horizontal="left" wrapText="true"/>
    </xf>
    <xf numFmtId="0" fontId="151" fillId="3" borderId="57" xfId="45701" applyFont="true" applyBorder="true" applyAlignment="true">
      <alignment horizontal="left" wrapText="true"/>
    </xf>
    <xf numFmtId="0" fontId="151" fillId="26" borderId="59" xfId="45706" applyFont="true" applyFill="true" applyBorder="true" applyAlignment="true">
      <alignment horizontal="left" vertical="top" wrapText="true"/>
    </xf>
    <xf numFmtId="0" fontId="150" fillId="3" borderId="10" xfId="45712" applyFont="true" applyAlignment="true">
      <alignment horizontal="left" vertical="top" wrapText="true"/>
    </xf>
    <xf numFmtId="0" fontId="150" fillId="3" borderId="10" xfId="45713" applyFont="true" applyAlignment="true">
      <alignment horizontal="left" vertical="top" wrapText="true"/>
    </xf>
    <xf numFmtId="0" fontId="150" fillId="3" borderId="10" xfId="45714" applyFont="true" applyAlignment="true">
      <alignment horizontal="left" vertical="top" wrapText="true"/>
    </xf>
    <xf numFmtId="0" fontId="151" fillId="26" borderId="58" xfId="45337" applyFont="true" applyFill="true" applyBorder="true" applyAlignment="true">
      <alignment horizontal="left" vertical="center" wrapText="true"/>
    </xf>
    <xf numFmtId="0" fontId="151" fillId="26" borderId="59" xfId="45349" applyFont="true" applyFill="true" applyBorder="true" applyAlignment="true">
      <alignment horizontal="left" vertical="center" wrapText="true"/>
    </xf>
    <xf numFmtId="0" fontId="151" fillId="26" borderId="60" xfId="45361" applyFont="true" applyFill="true" applyBorder="true" applyAlignment="true">
      <alignment horizontal="left" vertical="center" wrapText="true"/>
    </xf>
    <xf numFmtId="0" fontId="151" fillId="26" borderId="59" xfId="45469" applyFont="true" applyFill="true" applyBorder="true" applyAlignment="true">
      <alignment horizontal="left" vertical="center" wrapText="true"/>
    </xf>
    <xf numFmtId="0" fontId="151" fillId="26" borderId="60" xfId="45481" applyFont="true" applyFill="true" applyBorder="true" applyAlignment="true">
      <alignment horizontal="left" vertical="center" wrapText="true"/>
    </xf>
    <xf numFmtId="0" fontId="151" fillId="26" borderId="59" xfId="45529" applyFont="true" applyFill="true" applyBorder="true" applyAlignment="true">
      <alignment horizontal="left" vertical="center" wrapText="true"/>
    </xf>
    <xf numFmtId="0" fontId="151" fillId="26" borderId="60" xfId="45541" applyFont="true" applyFill="true" applyBorder="true" applyAlignment="true">
      <alignment horizontal="left" vertical="center" wrapText="true"/>
    </xf>
    <xf numFmtId="0" fontId="151" fillId="26" borderId="59" xfId="40423" applyFont="true" applyFill="true" applyBorder="true" applyAlignment="true">
      <alignment horizontal="left" vertical="center"/>
    </xf>
    <xf numFmtId="0" fontId="151" fillId="26" borderId="60" xfId="40435" applyFont="true" applyFill="true" applyBorder="true" applyAlignment="true">
      <alignment horizontal="left" vertical="center"/>
    </xf>
    <xf numFmtId="0" fontId="151" fillId="26" borderId="58" xfId="40411" applyFont="true" applyFill="true" applyBorder="true" applyAlignment="true">
      <alignment horizontal="left" vertical="center"/>
    </xf>
    <xf numFmtId="0" fontId="151" fillId="3" borderId="1" xfId="40389" applyFont="true" applyBorder="true" applyAlignment="true">
      <alignment horizontal="center" vertical="center"/>
    </xf>
    <xf numFmtId="0" fontId="151" fillId="3" borderId="83" xfId="40390" applyFont="true" applyBorder="true" applyAlignment="true">
      <alignment horizontal="center" vertical="center"/>
    </xf>
    <xf numFmtId="0" fontId="151" fillId="3" borderId="90" xfId="40391" applyFont="true" applyBorder="true" applyAlignment="true">
      <alignment horizontal="center" vertical="center"/>
    </xf>
    <xf numFmtId="0" fontId="151" fillId="3" borderId="1" xfId="40391" applyFont="true" applyBorder="true" applyAlignment="true">
      <alignment horizontal="center" vertical="center" wrapText="true"/>
    </xf>
    <xf numFmtId="0" fontId="151" fillId="3" borderId="83" xfId="40390" applyFont="true" applyBorder="true" applyAlignment="true">
      <alignment horizontal="center" vertical="center" wrapText="true"/>
    </xf>
    <xf numFmtId="0" fontId="151" fillId="3" borderId="90" xfId="40391" applyFont="true" applyBorder="true" applyAlignment="true">
      <alignment horizontal="center" vertical="center" wrapText="true"/>
    </xf>
    <xf numFmtId="0" fontId="151" fillId="26" borderId="102" xfId="40295" applyFont="true" applyFill="true" applyBorder="true" applyAlignment="true">
      <alignment horizontal="left" vertical="center" wrapText="true"/>
    </xf>
    <xf numFmtId="0" fontId="151" fillId="26" borderId="59" xfId="40355" applyFont="true" applyFill="true" applyBorder="true" applyAlignment="true">
      <alignment horizontal="left" vertical="center" wrapText="true"/>
    </xf>
    <xf numFmtId="0" fontId="151" fillId="26" borderId="60" xfId="40375" applyFont="true" applyFill="true" applyBorder="true" applyAlignment="true">
      <alignment horizontal="left" vertical="center" wrapText="true"/>
    </xf>
    <xf numFmtId="0" fontId="151" fillId="26" borderId="58" xfId="40343" applyFont="true" applyFill="true" applyBorder="true" applyAlignment="true">
      <alignment horizontal="left" vertical="center" wrapText="true"/>
    </xf>
    <xf numFmtId="0" fontId="151" fillId="3" borderId="1" xfId="40321" applyFont="true" applyBorder="true" applyAlignment="true">
      <alignment horizontal="center" vertical="center"/>
    </xf>
    <xf numFmtId="0" fontId="151" fillId="3" borderId="83" xfId="40322" applyFont="true" applyBorder="true" applyAlignment="true">
      <alignment horizontal="center" vertical="center"/>
    </xf>
    <xf numFmtId="0" fontId="151" fillId="3" borderId="90" xfId="40323" applyFont="true" applyBorder="true" applyAlignment="true">
      <alignment horizontal="center" vertical="center"/>
    </xf>
    <xf numFmtId="0" fontId="151" fillId="3" borderId="1" xfId="40323" applyFont="true" applyBorder="true" applyAlignment="true">
      <alignment horizontal="center" vertical="center" wrapText="true"/>
    </xf>
    <xf numFmtId="0" fontId="151" fillId="3" borderId="83" xfId="40322" applyFont="true" applyBorder="true" applyAlignment="true">
      <alignment horizontal="center" vertical="center" wrapText="true"/>
    </xf>
    <xf numFmtId="0" fontId="151" fillId="3" borderId="90" xfId="40323" applyFont="true" applyBorder="true" applyAlignment="true">
      <alignment horizontal="center" vertical="center" wrapText="true"/>
    </xf>
    <xf numFmtId="0" fontId="151" fillId="3" borderId="84" xfId="40323" applyFont="true" applyBorder="true" applyAlignment="true">
      <alignment horizontal="center" vertical="center" wrapText="true"/>
    </xf>
    <xf numFmtId="0" fontId="164" fillId="27" borderId="3" xfId="19344" applyFont="true" applyFill="true" applyBorder="true" applyAlignment="true"/>
    <xf numFmtId="0" fontId="136" fillId="3" borderId="4" xfId="19344" applyFont="true" applyBorder="true" applyAlignment="true"/>
    <xf numFmtId="0" fontId="165" fillId="27" borderId="3" xfId="19344" applyFont="true" applyFill="true" applyBorder="true" applyAlignment="true"/>
    <xf numFmtId="0" fontId="165" fillId="3" borderId="4" xfId="19344" applyFont="true" applyBorder="true" applyAlignment="true"/>
    <xf numFmtId="0" fontId="151" fillId="26" borderId="104" xfId="40283" applyFont="true" applyFill="true" applyBorder="true" applyAlignment="true">
      <alignment horizontal="left" vertical="center" wrapText="true"/>
    </xf>
    <xf numFmtId="0" fontId="151" fillId="26" borderId="103" xfId="40295" applyFont="true" applyFill="true" applyBorder="true" applyAlignment="true">
      <alignment horizontal="left" vertical="center" wrapText="true"/>
    </xf>
    <xf numFmtId="0" fontId="151" fillId="26" borderId="102" xfId="40247" applyFont="true" applyFill="true" applyBorder="true" applyAlignment="true">
      <alignment horizontal="left" vertical="center" wrapText="true"/>
    </xf>
    <xf numFmtId="0" fontId="151" fillId="3" borderId="10" xfId="40263" applyFont="true" applyBorder="true" applyAlignment="true">
      <alignment horizontal="center" vertical="center" wrapText="true"/>
    </xf>
    <xf numFmtId="0" fontId="151" fillId="3" borderId="52" xfId="40262" applyFont="true" applyBorder="true" applyAlignment="true">
      <alignment horizontal="center" vertical="center" wrapText="true"/>
    </xf>
    <xf numFmtId="0" fontId="151" fillId="3" borderId="53" xfId="40263" applyFont="true" applyBorder="true" applyAlignment="true">
      <alignment horizontal="center" vertical="center" wrapText="true"/>
    </xf>
    <xf numFmtId="0" fontId="151" fillId="3" borderId="1" xfId="40263" applyFont="true" applyBorder="true" applyAlignment="true">
      <alignment horizontal="center" vertical="center" wrapText="true"/>
    </xf>
    <xf numFmtId="0" fontId="151" fillId="3" borderId="83" xfId="40262" applyFont="true" applyBorder="true" applyAlignment="true">
      <alignment horizontal="center" vertical="center" wrapText="true"/>
    </xf>
    <xf numFmtId="0" fontId="151" fillId="3" borderId="84" xfId="40263" applyFont="true" applyBorder="true" applyAlignment="true">
      <alignment horizontal="center" vertical="center" wrapText="true"/>
    </xf>
    <xf numFmtId="0" fontId="151" fillId="26" borderId="104" xfId="40223" applyFont="true" applyFill="true" applyBorder="true" applyAlignment="true">
      <alignment horizontal="left" vertical="center" wrapText="true"/>
    </xf>
    <xf numFmtId="170" fontId="156" fillId="2" borderId="105" xfId="19344" applyNumberFormat="true" applyFont="true" applyFill="true" applyBorder="true" applyAlignment="true">
      <alignment vertical="center"/>
    </xf>
    <xf numFmtId="0" fontId="157" fillId="2" borderId="10" xfId="19344" applyFont="true" applyFill="true" applyAlignment="true">
      <alignment vertical="center"/>
    </xf>
    <xf numFmtId="0" fontId="157" fillId="2" borderId="8" xfId="19344" applyFont="true" applyFill="true" applyBorder="true" applyAlignment="true">
      <alignment vertical="center"/>
    </xf>
    <xf numFmtId="0" fontId="151" fillId="3" borderId="10" xfId="40203" applyFont="true" applyBorder="true" applyAlignment="true">
      <alignment horizontal="center" vertical="center" wrapText="true"/>
    </xf>
    <xf numFmtId="0" fontId="151" fillId="3" borderId="52" xfId="40202" applyFont="true" applyBorder="true" applyAlignment="true">
      <alignment horizontal="center" vertical="center" wrapText="true"/>
    </xf>
    <xf numFmtId="0" fontId="151" fillId="3" borderId="53" xfId="40203" applyFont="true" applyBorder="true" applyAlignment="true">
      <alignment horizontal="center" vertical="center" wrapText="true"/>
    </xf>
    <xf numFmtId="0" fontId="151" fillId="3" borderId="1" xfId="40203" applyFont="true" applyBorder="true" applyAlignment="true">
      <alignment horizontal="center" vertical="center" wrapText="true"/>
    </xf>
    <xf numFmtId="0" fontId="151" fillId="3" borderId="83" xfId="40202" applyFont="true" applyBorder="true" applyAlignment="true">
      <alignment horizontal="center" vertical="center" wrapText="true"/>
    </xf>
    <xf numFmtId="0" fontId="151" fillId="3" borderId="84" xfId="40203" applyFont="true" applyBorder="true" applyAlignment="true">
      <alignment horizontal="center" vertical="center" wrapText="true"/>
    </xf>
    <xf numFmtId="0" fontId="151" fillId="26" borderId="104" xfId="40163" applyFont="true" applyFill="true" applyBorder="true" applyAlignment="true">
      <alignment horizontal="left" vertical="center" wrapText="true"/>
    </xf>
    <xf numFmtId="0" fontId="151" fillId="26" borderId="102" xfId="40175" applyFont="true" applyFill="true" applyBorder="true" applyAlignment="true">
      <alignment horizontal="left" vertical="center" wrapText="true"/>
    </xf>
    <xf numFmtId="0" fontId="151" fillId="26" borderId="107" xfId="40187" applyFont="true" applyFill="true" applyBorder="true" applyAlignment="true">
      <alignment horizontal="left" vertical="center" wrapText="true"/>
    </xf>
    <xf numFmtId="0" fontId="151" fillId="3" borderId="10" xfId="40143" applyFont="true" applyBorder="true" applyAlignment="true">
      <alignment horizontal="center" vertical="center" wrapText="true"/>
    </xf>
    <xf numFmtId="0" fontId="151" fillId="3" borderId="52" xfId="40142" applyFont="true" applyBorder="true" applyAlignment="true">
      <alignment horizontal="center" vertical="center" wrapText="true"/>
    </xf>
    <xf numFmtId="0" fontId="151" fillId="3" borderId="53" xfId="40143" applyFont="true" applyBorder="true" applyAlignment="true">
      <alignment horizontal="center" vertical="center" wrapText="true"/>
    </xf>
    <xf numFmtId="0" fontId="151" fillId="3" borderId="1" xfId="40143" applyFont="true" applyBorder="true" applyAlignment="true">
      <alignment horizontal="center" vertical="center" wrapText="true"/>
    </xf>
    <xf numFmtId="0" fontId="151" fillId="3" borderId="83" xfId="40142" applyFont="true" applyBorder="true" applyAlignment="true">
      <alignment horizontal="center" vertical="center" wrapText="true"/>
    </xf>
    <xf numFmtId="0" fontId="151" fillId="3" borderId="84" xfId="40143" applyFont="true" applyBorder="true" applyAlignment="true">
      <alignment horizontal="center" vertical="center" wrapText="true"/>
    </xf>
    <xf numFmtId="0" fontId="151" fillId="3" borderId="10" xfId="40083" applyFont="true" applyBorder="true" applyAlignment="true">
      <alignment horizontal="center" vertical="center" wrapText="true"/>
    </xf>
    <xf numFmtId="0" fontId="151" fillId="3" borderId="52" xfId="40082" applyFont="true" applyBorder="true" applyAlignment="true">
      <alignment horizontal="center" vertical="center" wrapText="true"/>
    </xf>
    <xf numFmtId="0" fontId="151" fillId="3" borderId="53" xfId="40083" applyFont="true" applyBorder="true" applyAlignment="true">
      <alignment horizontal="center" vertical="center" wrapText="true"/>
    </xf>
    <xf numFmtId="0" fontId="151" fillId="3" borderId="1" xfId="40083" applyFont="true" applyBorder="true" applyAlignment="true">
      <alignment horizontal="center" vertical="center" wrapText="true"/>
    </xf>
    <xf numFmtId="0" fontId="151" fillId="3" borderId="83" xfId="40082" applyFont="true" applyBorder="true" applyAlignment="true">
      <alignment horizontal="center" vertical="center" wrapText="true"/>
    </xf>
    <xf numFmtId="0" fontId="151" fillId="3" borderId="90" xfId="40083" applyFont="true" applyBorder="true" applyAlignment="true">
      <alignment horizontal="center" vertical="center" wrapText="true"/>
    </xf>
    <xf numFmtId="0" fontId="151" fillId="26" borderId="104" xfId="40043" applyFont="true" applyFill="true" applyBorder="true" applyAlignment="true">
      <alignment horizontal="left" vertical="center" wrapText="true"/>
    </xf>
    <xf numFmtId="0" fontId="151" fillId="3" borderId="10" xfId="40023" applyFont="true" applyBorder="true" applyAlignment="true">
      <alignment horizontal="center" vertical="center" wrapText="true"/>
    </xf>
    <xf numFmtId="0" fontId="151" fillId="3" borderId="52" xfId="40022" applyFont="true" applyBorder="true" applyAlignment="true">
      <alignment horizontal="center" vertical="center" wrapText="true"/>
    </xf>
    <xf numFmtId="0" fontId="151" fillId="3" borderId="53" xfId="40023" applyFont="true" applyBorder="true" applyAlignment="true">
      <alignment horizontal="center" vertical="center" wrapText="true"/>
    </xf>
    <xf numFmtId="0" fontId="151" fillId="3" borderId="1" xfId="40023" applyFont="true" applyBorder="true" applyAlignment="true">
      <alignment horizontal="center" vertical="center" wrapText="true"/>
    </xf>
    <xf numFmtId="0" fontId="151" fillId="3" borderId="83" xfId="40022" applyFont="true" applyBorder="true" applyAlignment="true">
      <alignment horizontal="center" vertical="center" wrapText="true"/>
    </xf>
    <xf numFmtId="0" fontId="151" fillId="3" borderId="90" xfId="40023" applyFont="true" applyBorder="true" applyAlignment="true">
      <alignment horizontal="center" vertical="center" wrapText="true"/>
    </xf>
    <xf numFmtId="0" fontId="151" fillId="26" borderId="104" xfId="39983" applyFont="true" applyFill="true" applyBorder="true" applyAlignment="true">
      <alignment horizontal="left" vertical="center" wrapText="true"/>
    </xf>
    <xf numFmtId="0" fontId="151" fillId="26" borderId="102" xfId="39995" applyFont="true" applyFill="true" applyBorder="true" applyAlignment="true">
      <alignment horizontal="left" vertical="center" wrapText="true"/>
    </xf>
    <xf numFmtId="0" fontId="151" fillId="26" borderId="107" xfId="40007" applyFont="true" applyFill="true" applyBorder="true" applyAlignment="true">
      <alignment horizontal="left" vertical="center" wrapText="true"/>
    </xf>
    <xf numFmtId="0" fontId="151" fillId="3" borderId="10" xfId="39963" applyFont="true" applyBorder="true" applyAlignment="true">
      <alignment horizontal="center" vertical="center" wrapText="true"/>
    </xf>
    <xf numFmtId="0" fontId="151" fillId="3" borderId="52" xfId="39962" applyFont="true" applyBorder="true" applyAlignment="true">
      <alignment horizontal="center" vertical="center" wrapText="true"/>
    </xf>
    <xf numFmtId="0" fontId="151" fillId="3" borderId="53" xfId="39963" applyFont="true" applyBorder="true" applyAlignment="true">
      <alignment horizontal="center" vertical="center" wrapText="true"/>
    </xf>
    <xf numFmtId="0" fontId="151" fillId="3" borderId="1" xfId="39963" applyFont="true" applyBorder="true" applyAlignment="true">
      <alignment horizontal="center" vertical="center" wrapText="true"/>
    </xf>
    <xf numFmtId="0" fontId="151" fillId="3" borderId="83" xfId="39962" applyFont="true" applyBorder="true" applyAlignment="true">
      <alignment horizontal="center" vertical="center" wrapText="true"/>
    </xf>
    <xf numFmtId="0" fontId="151" fillId="3" borderId="84" xfId="39963" applyFont="true" applyBorder="true" applyAlignment="true">
      <alignment horizontal="center" vertical="center" wrapText="true"/>
    </xf>
  </cellXfs>
  <cellStyles count="45715">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500141896" xfId="45121" xr:uid="{62ABAA72-D8C6-464A-A2D4-A1E94D630F01}"/>
    <cellStyle name="style1491500142018" xfId="45151" xr:uid="{FE59F464-CDED-4B2A-B3E3-0B46884DA59E}"/>
    <cellStyle name="style1491500142264" xfId="45124" xr:uid="{987B1957-32BC-4045-8F2C-E4081F11FC91}"/>
    <cellStyle name="style1491500142517" xfId="45127" xr:uid="{A58F7A7C-EA97-44BF-806B-08C63DDE24B3}"/>
    <cellStyle name="style1491500142607" xfId="45130" xr:uid="{AB68A86A-F7D5-4E7E-A365-1A343CC51EF2}"/>
    <cellStyle name="style1491500142752" xfId="45136" xr:uid="{30044F02-92FF-40F2-8410-C23EB4B7FC33}"/>
    <cellStyle name="style1491500142894" xfId="45142" xr:uid="{A82C21F4-77B4-4626-89B2-1FC476BF7B5C}"/>
    <cellStyle name="style1491500143020" xfId="45131" xr:uid="{5B222643-AC19-4ABC-9811-CF1E0B1CEA0D}"/>
    <cellStyle name="style1491500143114" xfId="45137" xr:uid="{D510C67D-D986-45B6-ADA3-1A63DF553DF4}"/>
    <cellStyle name="style1491500143209" xfId="45143" xr:uid="{B13332AE-90E6-47DB-B521-BF6F35F5D20F}"/>
    <cellStyle name="style1491500143303" xfId="45184" xr:uid="{D306F8AA-6AF9-4A2A-8C37-57A6A04DC97A}"/>
    <cellStyle name="style1491500143419" xfId="45144" xr:uid="{A4BEE7C5-97C1-4055-9102-EBD47BC5C9F0}"/>
    <cellStyle name="style1491500143803" xfId="45153" xr:uid="{2382EF21-287D-4A7A-AECA-BCE569A310CA}"/>
    <cellStyle name="style1491500143920" xfId="45154" xr:uid="{7BCD22FF-360A-420B-A56A-6902A0C474DB}"/>
    <cellStyle name="style1491500144045" xfId="45152" xr:uid="{F8F5910F-65B2-4887-BE69-2845053DC1F5}"/>
    <cellStyle name="style1491500144164" xfId="45155" xr:uid="{AFBA81FA-036E-4985-BC59-A4E7E0529ABC}"/>
    <cellStyle name="style1491500144285" xfId="45156" xr:uid="{574875FC-9738-492B-B630-E6A2B2C0B849}"/>
    <cellStyle name="style1491500144410" xfId="45157" xr:uid="{84298ADF-B20E-486E-A6F3-66B193B03111}"/>
    <cellStyle name="style1491500144658" xfId="45158" xr:uid="{4351AE69-7106-4B1E-A0A7-86256597F121}"/>
    <cellStyle name="style1491500144759" xfId="45159" xr:uid="{6E8DF4C5-FF29-43AC-81AC-01970FB3908A}"/>
    <cellStyle name="style1491500144878" xfId="45160" xr:uid="{6ECDAA59-8D8C-4527-AA88-14821685AD2B}"/>
    <cellStyle name="style1491500145001" xfId="45161" xr:uid="{F2DEA03C-2257-4799-B00A-DF20E50A47BC}"/>
    <cellStyle name="style1491500145145" xfId="45185" xr:uid="{9E65B032-04B9-4A54-8817-80AD330399F1}"/>
    <cellStyle name="style1491500145235" xfId="45186" xr:uid="{2C5F8360-E7CB-4099-96E1-4C32BA675FFB}"/>
    <cellStyle name="style1491500189516" xfId="45122" xr:uid="{8D9DCAEE-BAC1-445E-9AD7-AC0B1EE443CE}"/>
    <cellStyle name="style1491500189621" xfId="45162" xr:uid="{BA9CD5B4-5699-47C4-A765-A5108735FECA}"/>
    <cellStyle name="style1491500189838" xfId="45125" xr:uid="{E0335420-55B6-4228-8E66-C7E7A62D6FF0}"/>
    <cellStyle name="style1491500190048" xfId="45128" xr:uid="{ADA85729-D15F-4FB4-BC48-BB22C75D2778}"/>
    <cellStyle name="style1491500190134" xfId="45132" xr:uid="{F5C0F11B-C9E6-4BA1-8C30-2596A17EE590}"/>
    <cellStyle name="style1491500190250" xfId="45138" xr:uid="{D93910B7-19EA-49AF-BC8F-1DD38FE21490}"/>
    <cellStyle name="style1491500190374" xfId="45145" xr:uid="{1E7E7AD1-ED4E-4753-A265-0FD7DEB0DAC1}"/>
    <cellStyle name="style1491500190482" xfId="45133" xr:uid="{39FA4C31-24B4-48D1-9204-C2A6AA07B545}"/>
    <cellStyle name="style1491500190567" xfId="45139" xr:uid="{344C39B2-46B1-45E1-9E9A-723EB50E4A56}"/>
    <cellStyle name="style1491500190665" xfId="45146" xr:uid="{1328D274-F87B-4F8D-A3F8-ADD7F7F23C4C}"/>
    <cellStyle name="style1491500190768" xfId="45187" xr:uid="{4B1AEB5A-BC1A-4B7B-A4EE-944B3902E080}"/>
    <cellStyle name="style1491500190868" xfId="45149" xr:uid="{DAD38123-5BE1-4FBF-818F-C3B6FD58724E}"/>
    <cellStyle name="style1491500191208" xfId="45164" xr:uid="{65D3F592-CDA2-4DD1-9BB9-89071E320150}"/>
    <cellStyle name="style1491500191311" xfId="45165" xr:uid="{8A6E82C1-8E3E-4415-95F8-CD3CDDEC13F6}"/>
    <cellStyle name="style1491500191412" xfId="45163" xr:uid="{3EED6D3F-7B91-4E0A-8FFD-F0D1E1A1943E}"/>
    <cellStyle name="style1491500191514" xfId="45170" xr:uid="{60C47619-6E80-4A0A-A899-675D91DCAEBA}"/>
    <cellStyle name="style1491500191616" xfId="45171" xr:uid="{12E7D95A-9246-4BE6-A4BC-F0BC1D8B3286}"/>
    <cellStyle name="style1491500191726" xfId="45172" xr:uid="{E6BD9766-6D9B-40D0-A3A3-09AB6F8DBB11}"/>
    <cellStyle name="style1491500191935" xfId="45176" xr:uid="{BF72DF0D-F5A3-40C4-A57B-AED2B72E44A8}"/>
    <cellStyle name="style1491500192025" xfId="45177" xr:uid="{57AFC69F-0543-4F44-ADB5-8447F6237F7E}"/>
    <cellStyle name="style1491500192135" xfId="45178" xr:uid="{4636C0CD-27E1-4233-9F3E-F16F5A672431}"/>
    <cellStyle name="style1491500192236" xfId="45179" xr:uid="{329BCDB8-406C-446C-BA40-FC12D6FE8B8B}"/>
    <cellStyle name="style1491500192383" xfId="45188" xr:uid="{6CB71819-13CB-413A-A6C6-894CD454980F}"/>
    <cellStyle name="style1491500192474" xfId="45191" xr:uid="{A97FDD11-5119-4991-9BE3-34FEBC2166C3}"/>
    <cellStyle name="style1491500235454" xfId="45123" xr:uid="{22D23686-E4B7-4B16-978A-D039C20B5216}"/>
    <cellStyle name="style1491500235559" xfId="45166" xr:uid="{63B4DB59-92DA-4C7B-A180-BA9D143DF694}"/>
    <cellStyle name="style1491500235773" xfId="45126" xr:uid="{3EF6120C-BF43-4490-94ED-EB4B8AC8486C}"/>
    <cellStyle name="style1491500235976" xfId="45129" xr:uid="{BB9F59F6-5E16-4A7C-9DA7-296AE93FB8D9}"/>
    <cellStyle name="style1491500236062" xfId="45134" xr:uid="{3D460B79-1F6E-490E-83F2-9C4E0F8CAEFC}"/>
    <cellStyle name="style1491500236177" xfId="45140" xr:uid="{921532C3-E87F-4EDA-99D7-C7880E93E377}"/>
    <cellStyle name="style1491500236296" xfId="45147" xr:uid="{04D87034-DFD4-4D6F-9034-11AF1516C98A}"/>
    <cellStyle name="style1491500236403" xfId="45135" xr:uid="{DC5A4FC8-201F-4222-873A-DECC2F4765D8}"/>
    <cellStyle name="style1491500236489" xfId="45141" xr:uid="{FCC2B732-0616-447B-94B2-5CE59B547E22}"/>
    <cellStyle name="style1491500236591" xfId="45148" xr:uid="{3D081DF1-61BE-4177-B3CE-43FA060C7F15}"/>
    <cellStyle name="style1491500236686" xfId="45189" xr:uid="{3282F434-1C37-4CA7-A136-9FBE7118D7B9}"/>
    <cellStyle name="style1491500236801" xfId="45150" xr:uid="{6F39A3CD-982F-41F6-AB1F-4B9184F903D0}"/>
    <cellStyle name="style1491500237146" xfId="45168" xr:uid="{BD718B58-1D20-4AB7-9C52-620231E0983E}"/>
    <cellStyle name="style1491500237263" xfId="45169" xr:uid="{2C4D9EE5-93D4-4982-B487-C259B1FF22A4}"/>
    <cellStyle name="style1491500237395" xfId="45167" xr:uid="{FFDC5E07-138E-4D84-A9E6-13534A8638A5}"/>
    <cellStyle name="style1491500237499" xfId="45173" xr:uid="{D5AB588C-A9D2-4066-A6E3-AB7E129BC9B3}"/>
    <cellStyle name="style1491500237604" xfId="45174" xr:uid="{FB1EFB84-E73D-470D-8418-5808238B3585}"/>
    <cellStyle name="style1491500237720" xfId="45175" xr:uid="{2CF43523-C24F-4613-8B4A-76E6CA3E77B7}"/>
    <cellStyle name="style1491500237956" xfId="45180" xr:uid="{7F91AF90-D166-4F80-BE19-DEA4FCC86CE5}"/>
    <cellStyle name="style1491500238046" xfId="45181" xr:uid="{64F258A9-97D3-4A05-9763-DEDAEDB092CC}"/>
    <cellStyle name="style1491500238157" xfId="45182" xr:uid="{67F99FA0-1E12-4A79-9C3E-5A28765C7513}"/>
    <cellStyle name="style1491500238273" xfId="45183" xr:uid="{6F2EDC2D-0236-4030-B17C-27F823A8CEA7}"/>
    <cellStyle name="style1491500238423" xfId="45190" xr:uid="{9B93EDA8-BFB4-46A0-B3BF-4F191B69FC48}"/>
    <cellStyle name="style1491500238512" xfId="45192" xr:uid="{61DC8279-79E3-44B6-BC14-CFA9A1C4637C}"/>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655412728" xfId="44927" xr:uid="{BCB0194A-7BD4-429D-8204-5379F9E81FA9}"/>
    <cellStyle name="style1524655412845" xfId="44928" xr:uid="{652EF3FE-8F1C-4A1A-967A-97C5D3B4B741}"/>
    <cellStyle name="style1524655412959" xfId="44933" xr:uid="{FB731B1C-24EB-4BA3-AF20-FEC72A73C1A6}"/>
    <cellStyle name="style1524655413212" xfId="44934" xr:uid="{B60AECD7-F8A7-4941-9D49-E7C5EA9C896E}"/>
    <cellStyle name="style1524655413730" xfId="44930" xr:uid="{716442C1-F993-4DB9-8B27-429D1208F3AD}"/>
    <cellStyle name="style1524655414065" xfId="44931" xr:uid="{41E1BA32-56DD-41EE-B18D-A249CA47CD34}"/>
    <cellStyle name="style1524655414281" xfId="44929" xr:uid="{169B119B-AD7A-4D25-96AB-F73AF359E3B8}"/>
    <cellStyle name="style1524655414567" xfId="44932" xr:uid="{B07BF9E5-3665-4E24-8EBA-01D29E18821C}"/>
    <cellStyle name="style1524655414775" xfId="44935" xr:uid="{95271DC3-3DE6-4AEC-9B9A-CC58F14AE53B}"/>
    <cellStyle name="style1524655414905" xfId="44936" xr:uid="{AA74F080-5A0F-47A1-8CDE-9EE9718B1140}"/>
    <cellStyle name="style1524655415203" xfId="44937" xr:uid="{E69EBFFA-A399-44FC-A4B1-7CFA4865C087}"/>
    <cellStyle name="style1524655415366" xfId="44938" xr:uid="{7C626D70-7B5C-47A8-9648-77773F864029}"/>
    <cellStyle name="style1524655415528" xfId="44939" xr:uid="{54589588-4579-4E65-A5B5-6C798FF3AD3C}"/>
    <cellStyle name="style1524655415762" xfId="44945" xr:uid="{F0FFA589-C6F2-4F6F-A074-DD9214AF7000}"/>
    <cellStyle name="style1524655415987" xfId="44940" xr:uid="{87BCF510-E689-4491-939A-EB24AAA63938}"/>
    <cellStyle name="style1524655416228" xfId="44946" xr:uid="{29992B12-A44C-4896-9222-1DFA5F6A6801}"/>
    <cellStyle name="style1524655416478" xfId="44951" xr:uid="{2C909089-790F-4D0E-9B92-891B85EA4469}"/>
    <cellStyle name="style1524655416817" xfId="44952" xr:uid="{2D29A92C-76C0-4BB4-9575-32A78725CF6A}"/>
    <cellStyle name="style1524655416965" xfId="44941" xr:uid="{27E3BEF4-9778-4A05-85DE-262C1C852CB8}"/>
    <cellStyle name="style1524655417127" xfId="44942" xr:uid="{2BB7A60D-26CA-4CC0-8661-5EAB2F319C3C}"/>
    <cellStyle name="style1524655417254" xfId="44943" xr:uid="{59B88AF0-451A-403F-8604-0CFCFB1B5DE2}"/>
    <cellStyle name="style1524655417365" xfId="44944" xr:uid="{7D92FCC9-01A2-4EC8-BAEC-1A4B14167CEE}"/>
    <cellStyle name="style1524655417478" xfId="44947" xr:uid="{F0B03CD1-BFFB-476F-B029-B38E84D41E17}"/>
    <cellStyle name="style1524655417588" xfId="44948" xr:uid="{0697D0A6-B906-439E-BEF8-61AA6010F508}"/>
    <cellStyle name="style1524655417706" xfId="44949" xr:uid="{19E6C2AB-B6CD-4469-B8CA-D22F25719FE4}"/>
    <cellStyle name="style1524655417973" xfId="44950" xr:uid="{7C1F8F5A-55BC-4CE2-8010-271EF01B1612}"/>
    <cellStyle name="style1524655418165" xfId="44953" xr:uid="{2FA3244B-FEF6-43AE-A981-D5EBD3F0ADF0}"/>
    <cellStyle name="style1524655418476" xfId="44954" xr:uid="{82A636DE-B1C7-4A51-ABA0-B65AD16C882E}"/>
    <cellStyle name="style1524655418854" xfId="44955" xr:uid="{B26ADB4A-D63C-46DE-B52C-83E33C9A649B}"/>
    <cellStyle name="style1524655419113" xfId="44956" xr:uid="{750B6FA8-BEA5-4FF1-88C2-0451A862A4AF}"/>
    <cellStyle name="style1524655474845" xfId="44957" xr:uid="{E080083F-12E3-4981-82B2-3902A2C14380}"/>
    <cellStyle name="style1524655474958" xfId="44958" xr:uid="{9C980DDD-82EB-4934-8C26-B5579939DB9B}"/>
    <cellStyle name="style1524655475052" xfId="44963" xr:uid="{3F2BE72C-6E14-4CCB-BFED-9054E3A184E8}"/>
    <cellStyle name="style1524655475148" xfId="44964" xr:uid="{072B28FB-0B96-4107-AAA1-37D6A68C9CBE}"/>
    <cellStyle name="style1524655475336" xfId="44960" xr:uid="{1AFF02DC-4726-4E38-900F-9A1B9B937A7D}"/>
    <cellStyle name="style1524655475590" xfId="44961" xr:uid="{B35C682A-BAA0-477B-B95B-BC5FD7BE67C7}"/>
    <cellStyle name="style1524655475723" xfId="44959" xr:uid="{7DC0DED3-5A6C-4363-B42C-67BD110C9A98}"/>
    <cellStyle name="style1524655475922" xfId="44962" xr:uid="{D2BB3FD6-6CE4-48C3-B93C-79E8D7009181}"/>
    <cellStyle name="style1524655476283" xfId="44965" xr:uid="{CECFC172-476F-4396-BF62-E79432F8D9D6}"/>
    <cellStyle name="style1524655476557" xfId="44966" xr:uid="{9DF7E451-4F01-42C3-AF38-39ECD7FC5E92}"/>
    <cellStyle name="style1524655476716" xfId="44967" xr:uid="{53F5B5F1-B617-41BA-B0AD-838B3B0E5CCF}"/>
    <cellStyle name="style1524655477114" xfId="44968" xr:uid="{78343C1F-9C30-4F30-AFC0-2B7AF2869DF9}"/>
    <cellStyle name="style1524655477231" xfId="44969" xr:uid="{32713448-28D1-4CC4-A2D8-1CEF977B0F49}"/>
    <cellStyle name="style1524655477391" xfId="44975" xr:uid="{20DFFED9-B025-4279-ADD0-ED5636D47EEF}"/>
    <cellStyle name="style1524655477492" xfId="44970" xr:uid="{B3CD214F-B50B-4EE9-91CD-384C9BC5A67E}"/>
    <cellStyle name="style1524655477588" xfId="44976" xr:uid="{D0D78CE8-D5C9-4EBF-9C40-267DD00A1900}"/>
    <cellStyle name="style1524655477693" xfId="44981" xr:uid="{3491A49E-8582-4303-98E0-CED7565AF5BF}"/>
    <cellStyle name="style1524655477794" xfId="44982" xr:uid="{F0BEAE84-08CA-4BE7-BF22-271417EF136F}"/>
    <cellStyle name="style1524655477904" xfId="44971" xr:uid="{75FDD57D-6AFE-4332-875E-BA17F4F093AF}"/>
    <cellStyle name="style1524655477998" xfId="44972" xr:uid="{7BCE9E29-A0C3-40DE-B16F-381EA8AB7060}"/>
    <cellStyle name="style1524655478091" xfId="44973" xr:uid="{E87E8E1B-E9F7-4178-AE4D-F1C14E63F4BC}"/>
    <cellStyle name="style1524655478188" xfId="44974" xr:uid="{6FAB9784-05E2-4969-A3AC-7DDBF0430B20}"/>
    <cellStyle name="style1524655478283" xfId="44977" xr:uid="{465F0162-6847-4C61-9B20-CDEDE495965D}"/>
    <cellStyle name="style1524655478376" xfId="44978" xr:uid="{7A8BF467-EC59-418F-8522-C36B791395FD}"/>
    <cellStyle name="style1524655478474" xfId="44979" xr:uid="{812B15EE-9D8B-4F19-88B4-4223E03D3073}"/>
    <cellStyle name="style1524655478735" xfId="44980" xr:uid="{F6CA8716-6D97-46DE-971E-80CF681A3187}"/>
    <cellStyle name="style1524655541508" xfId="44983" xr:uid="{0D69BA55-DC5C-4A7D-80A1-5D973A4BDAF9}"/>
    <cellStyle name="style1524655541619" xfId="44984" xr:uid="{8024F535-1A44-4B75-9522-E35ABB45380F}"/>
    <cellStyle name="style1524655541737" xfId="44989" xr:uid="{D226662F-0BBD-45D8-87F8-0D1A457386DB}"/>
    <cellStyle name="style1524655541835" xfId="44990" xr:uid="{2F506F71-7531-4EC8-ABBD-A366CB23BC3A}"/>
    <cellStyle name="style1524655542046" xfId="44986" xr:uid="{7B3F19B9-C83B-47FE-BEEE-17BDAF689882}"/>
    <cellStyle name="style1524655542153" xfId="44987" xr:uid="{B5A232B2-D281-46A5-AE04-49F0FB8EF5A4}"/>
    <cellStyle name="style1524655542256" xfId="44985" xr:uid="{2777A23D-467A-4D4C-AFE3-5EEEC1FA1AE9}"/>
    <cellStyle name="style1524655542361" xfId="44988" xr:uid="{4513948E-CE2A-455F-8680-D9A3D7A86C49}"/>
    <cellStyle name="style1524655542462" xfId="44991" xr:uid="{E20DADAB-C3B0-4F5F-B303-DD3E57683282}"/>
    <cellStyle name="style1524655542561" xfId="44992" xr:uid="{4267221A-0DA6-40C0-819A-DF1BDCD92FF8}"/>
    <cellStyle name="style1524655542676" xfId="44993" xr:uid="{AFCAADF4-DD54-47EF-A5F6-AB0768596FF3}"/>
    <cellStyle name="style1524655542776" xfId="44994" xr:uid="{56D5CD5C-284F-42AF-B190-94A32E5BA82E}"/>
    <cellStyle name="style1524655542879" xfId="44995" xr:uid="{DFF6EAA1-2092-437C-A506-9FB68C9A29D6}"/>
    <cellStyle name="style1524655542994" xfId="45001" xr:uid="{67BC5E6E-505C-42F1-9745-A1AFFB04306E}"/>
    <cellStyle name="style1524655543100" xfId="44996" xr:uid="{88289C2F-67F2-48F0-8E8F-E7BCCA2B938E}"/>
    <cellStyle name="style1524655543211" xfId="45002" xr:uid="{37ECF1D1-652B-4B37-9987-B3DA7E971593}"/>
    <cellStyle name="style1524655543315" xfId="45007" xr:uid="{A777D266-BC4D-465D-BB19-0B121F3879E4}"/>
    <cellStyle name="style1524655543419" xfId="45008" xr:uid="{1688D81D-C2A9-48EF-9B80-4154A6286FB8}"/>
    <cellStyle name="style1524655543532" xfId="44997" xr:uid="{50D54273-578E-4F5F-8F53-B1004FEBA694}"/>
    <cellStyle name="style1524655543646" xfId="44998" xr:uid="{560392F1-2795-425F-BC11-ADBC466ACDBF}"/>
    <cellStyle name="style1524655543761" xfId="44999" xr:uid="{1A36CF70-37F7-4AB5-8F65-BCE313DF75DC}"/>
    <cellStyle name="style1524655543873" xfId="45000" xr:uid="{783C5285-E611-49BD-9D44-19C7DFA8A986}"/>
    <cellStyle name="style1524655543982" xfId="45003" xr:uid="{056232C4-5CDF-4551-B3B5-13EB2DEAD07A}"/>
    <cellStyle name="style1524655544097" xfId="45004" xr:uid="{64971784-3576-4EED-8A6C-A71194BED6D0}"/>
    <cellStyle name="style1524655544191" xfId="45005" xr:uid="{EE50E9C0-238F-46D3-99B3-E8ADBD7F21EF}"/>
    <cellStyle name="style1524655544297" xfId="45006" xr:uid="{2E12BBED-FCFD-4693-9E05-3E91B115393B}"/>
    <cellStyle name="style1524655544485" xfId="45009" xr:uid="{04676A9B-C946-47E4-95C3-2BD9CCE012D5}"/>
    <cellStyle name="style1524655544588" xfId="45010" xr:uid="{F3F31186-08FB-41F2-8B1A-F83334246452}"/>
    <cellStyle name="style1524655544693" xfId="45011" xr:uid="{377B1728-D723-4776-9752-CA9AD1CC1AFB}"/>
    <cellStyle name="style1524655544796" xfId="45012" xr:uid="{A6421040-5E5E-42EF-A62F-FFC99FF95286}"/>
    <cellStyle name="style1524655598101" xfId="45013" xr:uid="{BEB006C9-D7DE-4424-B2B4-2830A7E00C3C}"/>
    <cellStyle name="style1524655598232" xfId="45014" xr:uid="{69D45694-612A-4DFA-9048-A549A214A712}"/>
    <cellStyle name="style1524655598355" xfId="45019" xr:uid="{921813D4-37CB-4829-9BD6-FB28D4590F47}"/>
    <cellStyle name="style1524655598507" xfId="45020" xr:uid="{8CF132CE-8307-402D-AA8F-ACBA8159DC11}"/>
    <cellStyle name="style1524655598727" xfId="45016" xr:uid="{94FB4B75-9E71-473B-A424-ADB0763E816F}"/>
    <cellStyle name="style1524655598826" xfId="45017" xr:uid="{20AEA0CB-5DEB-4871-AB68-C284A3EA33BC}"/>
    <cellStyle name="style1524655598922" xfId="45015" xr:uid="{28C8ABBE-B3D5-43BA-9A39-0C2182B2D4E2}"/>
    <cellStyle name="style1524655599018" xfId="45018" xr:uid="{D792159A-D25D-4429-B64A-700F2FDF0E54}"/>
    <cellStyle name="style1524655599136" xfId="45021" xr:uid="{2B78FB8A-920F-402C-AABE-3BAEC678D116}"/>
    <cellStyle name="style1524655599271" xfId="45022" xr:uid="{BBA144AC-F821-4B4D-859E-427982739F7D}"/>
    <cellStyle name="style1524655599395" xfId="45023" xr:uid="{08C5B3D2-B048-4FA4-AF1A-A4FBBE7326C5}"/>
    <cellStyle name="style1524655599522" xfId="45024" xr:uid="{24988FC6-CD99-4B74-972C-6EE1F7C04A2B}"/>
    <cellStyle name="style1524655599648" xfId="45025" xr:uid="{66E5A14F-6002-49B6-81ED-55C8582FFF37}"/>
    <cellStyle name="style1524655599843" xfId="45031" xr:uid="{87D73477-D5E4-4FFE-9E84-E3631AC6D397}"/>
    <cellStyle name="style1524655599950" xfId="45026" xr:uid="{6212967B-AE07-4705-A7A3-46BCDE991578}"/>
    <cellStyle name="style1524655600184" xfId="45032" xr:uid="{717A2DEE-8407-4DE4-A69E-451504574031}"/>
    <cellStyle name="style1524655600305" xfId="45037" xr:uid="{C8A03749-2E86-472E-B136-D63AFDC54265}"/>
    <cellStyle name="style1524655600437" xfId="45038" xr:uid="{426DD38C-1A74-4499-ADE9-F4938DF88A70}"/>
    <cellStyle name="style1524655600562" xfId="45027" xr:uid="{27D483F0-CCC3-48C6-893B-BA8DC8F6929D}"/>
    <cellStyle name="style1524655600693" xfId="45028" xr:uid="{5CAAD739-B1B2-4441-8D9C-EA43DDD5611F}"/>
    <cellStyle name="style1524655600844" xfId="45029" xr:uid="{5148ECE0-3938-4DBD-A046-2EC5F535CAE5}"/>
    <cellStyle name="style1524655601045" xfId="45030" xr:uid="{AC515CEA-2A7A-488D-88D4-6A2624427E99}"/>
    <cellStyle name="style1524655601159" xfId="45033" xr:uid="{25D748AE-AF61-4C5F-9ED2-3F5E4DF5CAE9}"/>
    <cellStyle name="style1524655601380" xfId="45034" xr:uid="{B47091D1-7534-4050-9A2C-1E1BB3F91B9F}"/>
    <cellStyle name="style1524655601537" xfId="45035" xr:uid="{A0434EC4-F41F-4629-BCAD-1559C20DCEEA}"/>
    <cellStyle name="style1524655601654" xfId="45036" xr:uid="{534CA708-356C-4F97-8801-9CE3DE8B861F}"/>
    <cellStyle name="style1524655601817" xfId="45039" xr:uid="{DE062F23-0BF5-4002-BE86-BC81D7BA3E2C}"/>
    <cellStyle name="style1524655601945" xfId="45040" xr:uid="{CD307AA0-E5AF-4ACC-8E36-03FCB292A485}"/>
    <cellStyle name="style1524655602064" xfId="45041" xr:uid="{38462ECD-C23A-4EED-B6E9-175A4C318EA7}"/>
    <cellStyle name="style1524655602235" xfId="45042" xr:uid="{E5FD162D-A9DA-48A8-AC82-99609B255A78}"/>
    <cellStyle name="style1524655655154" xfId="45043" xr:uid="{025C412C-73C3-42EF-9C70-EF075A800C4A}"/>
    <cellStyle name="style1524655655326" xfId="45044" xr:uid="{BE6B6BD8-C18F-4AE6-8436-13129F144E01}"/>
    <cellStyle name="style1524655655647" xfId="45049" xr:uid="{34A0D247-04DA-41F7-8209-BC5A5728B5B8}"/>
    <cellStyle name="style1524655655885" xfId="45050" xr:uid="{CD5B7A7F-E2CE-4256-8008-E483D8B47821}"/>
    <cellStyle name="style1524655656503" xfId="45046" xr:uid="{346BD319-A873-4575-9F03-4160504BCB0A}"/>
    <cellStyle name="style1524655656799" xfId="45047" xr:uid="{9B1DFF9C-DFC1-492D-9FB0-2F7CD403764E}"/>
    <cellStyle name="style1524655656959" xfId="45045" xr:uid="{DAF0C8F4-6D15-4B8D-9AC3-245FC27004AB}"/>
    <cellStyle name="style1524655657098" xfId="45048" xr:uid="{1474334B-A65C-44E1-95F0-D73B5F35F429}"/>
    <cellStyle name="style1524655657213" xfId="45051" xr:uid="{D09584F6-3243-4990-B844-B4DE2661612D}"/>
    <cellStyle name="style1524655657394" xfId="45052" xr:uid="{DBE26FC3-5C84-4426-A10A-D94720D4667D}"/>
    <cellStyle name="style1524655657592" xfId="45053" xr:uid="{058F9FA3-6C80-4796-8B9A-6BFBBA8DA260}"/>
    <cellStyle name="style1524655657805" xfId="45054" xr:uid="{7FC6F778-F3D3-43AE-BDA9-1BF306381B89}"/>
    <cellStyle name="style1524655657971" xfId="45055" xr:uid="{F850B7C1-CF53-4989-8554-F3ECAFDD1706}"/>
    <cellStyle name="style1524655658159" xfId="45061" xr:uid="{51013B08-14A4-4FFE-A7AD-0F8C4C3F8B50}"/>
    <cellStyle name="style1524655658468" xfId="45056" xr:uid="{27F5062C-4DA2-48C2-8039-7F4113BA37AE}"/>
    <cellStyle name="style1524655658671" xfId="45062" xr:uid="{3AB07622-93C0-46E3-B79C-FDE43C955159}"/>
    <cellStyle name="style1524655658861" xfId="45067" xr:uid="{759D6C0F-9B11-4496-BC1D-6DFD338557D7}"/>
    <cellStyle name="style1524655659182" xfId="45068" xr:uid="{5F7D5DFE-B4D9-48CF-9BA7-BC6D07353239}"/>
    <cellStyle name="style1524655659304" xfId="45057" xr:uid="{22F06BC6-EFF8-47DD-8DC2-991C11DCDDEB}"/>
    <cellStyle name="style1524655659439" xfId="45058" xr:uid="{A8D0B80B-9EDE-45C0-BF4A-3A50E0AB22BE}"/>
    <cellStyle name="style1524655659563" xfId="45059" xr:uid="{3442E58E-5459-4F19-863F-A0D1B01402B6}"/>
    <cellStyle name="style1524655659773" xfId="45060" xr:uid="{9FC6B7DF-E386-4B28-85EF-B144804179B7}"/>
    <cellStyle name="style1524655660047" xfId="45063" xr:uid="{96FE2B7A-205C-4E76-9227-F3BD8F0ADBF8}"/>
    <cellStyle name="style1524655660372" xfId="45064" xr:uid="{45F72274-C951-481D-892C-A5189EAD87EE}"/>
    <cellStyle name="style1524655660510" xfId="45065" xr:uid="{F0825426-4352-44FA-8980-F34DB36A64F0}"/>
    <cellStyle name="style1524655660686" xfId="45066" xr:uid="{6D6A5E27-A6E9-4A36-AD48-24369420BCF6}"/>
    <cellStyle name="style1524655660982" xfId="45069" xr:uid="{88FB3D0F-DEDE-443B-BAD6-2456C37B7A70}"/>
    <cellStyle name="style1524655661193" xfId="45070" xr:uid="{991CCAEE-8528-4A09-B7EC-A94745192766}"/>
    <cellStyle name="style1524655661317" xfId="45071" xr:uid="{8A450C08-7F0C-4327-930D-C8C911F1CBA7}"/>
    <cellStyle name="style1524655661434" xfId="45072" xr:uid="{95DC5C99-C874-4D23-9D5A-FB372EEC0E06}"/>
    <cellStyle name="style1524655661576" xfId="45073" xr:uid="{D6DAACFE-DF70-4B1E-8076-F5E121D48FD5}"/>
    <cellStyle name="style1524655661717" xfId="45074" xr:uid="{0D666DB5-D68D-4F5C-B671-D0B7E520DFEF}"/>
    <cellStyle name="style1524655661819" xfId="45075" xr:uid="{065A16F5-50DB-478D-B4BD-5DA6D63A6BB7}"/>
    <cellStyle name="style1524655661924" xfId="45076" xr:uid="{6AA93FC7-54A2-41B7-9C4A-69C4EE2D3F75}"/>
    <cellStyle name="style1524655662048" xfId="45077" xr:uid="{4C8B243D-3D0F-4713-A222-04EDF9DEF7D0}"/>
    <cellStyle name="style1524655662153" xfId="45078" xr:uid="{7FE5EB1D-DE2C-4A30-9E98-25D46E70DB51}"/>
    <cellStyle name="style1524655662260" xfId="45079" xr:uid="{2C6C68EE-3814-4079-B10D-074F37676522}"/>
    <cellStyle name="style1524655662368" xfId="45080" xr:uid="{68CA512B-7987-4BC9-8666-80826CB78C40}"/>
    <cellStyle name="style1524655662588" xfId="45081" xr:uid="{447815EB-FDD6-4CAA-9E7E-254F9D0072A7}"/>
    <cellStyle name="style1524655662799" xfId="45082" xr:uid="{DE84FB43-F247-4474-8761-CCA3AD9D566E}"/>
    <cellStyle name="style1524655663092" xfId="45083" xr:uid="{8353336C-9A8A-455B-BE0F-0654316CCF31}"/>
    <cellStyle name="style1524655663246" xfId="45084" xr:uid="{ED4353BD-EA02-4DB2-91C3-E551F60CEE3B}"/>
    <cellStyle name="style1524655709118" xfId="45085" xr:uid="{A0E2A068-C0E1-425E-83C3-D2BA5315F748}"/>
    <cellStyle name="style1524655709230" xfId="45086" xr:uid="{D2490425-181A-4DC5-8932-C4F71502AD0B}"/>
    <cellStyle name="style1524655709441" xfId="45091" xr:uid="{B6B3073E-BE42-4838-BB8B-3B5DA8AD463B}"/>
    <cellStyle name="style1524655709607" xfId="45092" xr:uid="{956FD517-C702-4072-BD65-FE4BE69FFE6E}"/>
    <cellStyle name="style1524655710036" xfId="45088" xr:uid="{2EE41174-8798-428A-8F87-B692DA91BFDA}"/>
    <cellStyle name="style1524655710186" xfId="45089" xr:uid="{83584035-DE99-4E59-A604-25D034B6D545}"/>
    <cellStyle name="style1524655710285" xfId="45087" xr:uid="{A94FCF50-B48E-45AD-8A17-5FBBD647D010}"/>
    <cellStyle name="style1524655710381" xfId="45090" xr:uid="{942EF436-CB5A-436E-B6B1-2DF4F1AEFD40}"/>
    <cellStyle name="style1524655710481" xfId="45093" xr:uid="{7D5C8445-44C5-4E3D-A9AC-3BE36D96ECDA}"/>
    <cellStyle name="style1524655710574" xfId="45094" xr:uid="{219DB260-4BFF-4703-8485-F5EFE256C2D5}"/>
    <cellStyle name="style1524655710675" xfId="45095" xr:uid="{49545AA0-57A2-4839-BE9D-04DB2C1423AB}"/>
    <cellStyle name="style1524655710781" xfId="45096" xr:uid="{6F7035C3-5F95-4116-BDF9-536425DD7194}"/>
    <cellStyle name="style1524655710875" xfId="45097" xr:uid="{D4A882FE-F2C9-47B7-886C-B2B18FD122E3}"/>
    <cellStyle name="style1524655710977" xfId="45099" xr:uid="{3B4359AF-10D3-4CAA-A8A7-B79DAAEB84B5}"/>
    <cellStyle name="style1524655711086" xfId="45101" xr:uid="{8414E151-D2D2-45C6-B1A1-7FAC856FF7E3}"/>
    <cellStyle name="style1524655711179" xfId="45098" xr:uid="{3E6F68F9-16AD-4A26-A789-8DBA2D89B638}"/>
    <cellStyle name="style1524655711275" xfId="45100" xr:uid="{09BA1FCB-3CD7-4572-9993-7868005F8FD3}"/>
    <cellStyle name="style1524655711368" xfId="45102" xr:uid="{2CC10510-21C3-4968-A72E-C0AB9EB855D7}"/>
    <cellStyle name="style1524655762833" xfId="45104" xr:uid="{3B0834E4-8926-49F7-9AA4-BCAB99D2147F}"/>
    <cellStyle name="style1524655762975" xfId="45105" xr:uid="{2875B56E-9A26-45F3-8745-43B4B45D3F2A}"/>
    <cellStyle name="style1524655763097" xfId="45103" xr:uid="{F57F19EA-6495-45BE-9C64-2E1CEEB320C4}"/>
    <cellStyle name="style1524655763242" xfId="45106" xr:uid="{A089C3EA-9737-4AA0-BF6C-78F022ABC7EB}"/>
    <cellStyle name="style1524655763374" xfId="45107" xr:uid="{2C54C7F9-C4DD-4876-89FB-719BB6DE254F}"/>
    <cellStyle name="style1524655763508" xfId="45108" xr:uid="{1046C1A0-4E8A-4787-95EA-B7AFE097E6DB}"/>
    <cellStyle name="style1524655763618" xfId="45109" xr:uid="{11C70511-1971-4EED-9D3D-28D56ADC5D2A}"/>
    <cellStyle name="style1524655763742" xfId="45110" xr:uid="{464291CC-1A64-4F9D-B8F7-D80D944EEAF3}"/>
    <cellStyle name="style1524655763856" xfId="45112" xr:uid="{FC94344B-5F45-4541-BD78-35C53202AFE8}"/>
    <cellStyle name="style1524655763972" xfId="45113" xr:uid="{9DA99831-543E-46B0-87BD-83697AF2056F}"/>
    <cellStyle name="style1524655764107" xfId="45115" xr:uid="{D614EA40-A9DE-417A-B2F8-DCD59D017845}"/>
    <cellStyle name="style1524655764234" xfId="45116" xr:uid="{F180DCCB-34B6-4499-887D-C848C09C52C8}"/>
    <cellStyle name="style1524655764361" xfId="45111" xr:uid="{55FA9398-6A39-4DC8-BE7E-1D5BF6A96ACD}"/>
    <cellStyle name="style1524655764492" xfId="45114" xr:uid="{07D469D8-52D4-46B9-A3CC-3F8CE8769EF3}"/>
    <cellStyle name="style1524655764628" xfId="45117" xr:uid="{F3A2E351-F79B-4118-8F49-0D6FA31CA888}"/>
    <cellStyle name="style1524655764898" xfId="45119" xr:uid="{07B5CF28-F23C-4787-A0B0-A5BDDBF355CB}"/>
    <cellStyle name="style1524655765015" xfId="45120" xr:uid="{A03E2AB9-4E6C-4A78-81CC-97760951166B}"/>
    <cellStyle name="style1524655765133" xfId="45118" xr:uid="{8C63AAF4-F7EB-498D-A4E6-C8E098DD55D3}"/>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style1619872262638" xfId="45614" xr:uid="{897CC055-0A22-44C7-BF6A-9B0EFA5DC73F}"/>
    <cellStyle name="style1619872262669" xfId="45613" xr:uid="{C17FC071-90DB-459A-8DE4-1228D3BAE87F}"/>
    <cellStyle name="style1619872262700" xfId="45619" xr:uid="{4291A787-B8A0-41A3-9551-8CBC14F5375F}"/>
    <cellStyle name="style1619872262722" xfId="45625" xr:uid="{F385818D-C990-4294-AA9B-377D8FF8B4FE}"/>
    <cellStyle name="style1619872262738" xfId="45620" xr:uid="{5452E5A5-8F82-48EB-BF08-91FEBF2F297A}"/>
    <cellStyle name="style1619872262785" xfId="45626" xr:uid="{049F59C5-8057-4128-B05E-BA8AF590B4CE}"/>
    <cellStyle name="style1619872262801" xfId="45631" xr:uid="{71A3D5C6-62BE-41B1-BADE-02A68EF6205B}"/>
    <cellStyle name="style1619872262838" xfId="45637" xr:uid="{C0196558-0F44-4808-841B-1649E9100352}"/>
    <cellStyle name="style1619872262870" xfId="45645" xr:uid="{5A61FD50-DB38-4215-BC7D-1E340693B997}"/>
    <cellStyle name="style1619872262885" xfId="45632" xr:uid="{91051683-34CC-42CB-8D81-FAF2F4610A92}"/>
    <cellStyle name="style1619872262917" xfId="45638" xr:uid="{C5B19D77-DD5C-447B-B62A-EB4B36499AA3}"/>
    <cellStyle name="style1619872262939" xfId="45646" xr:uid="{B78C39A4-6263-4FF7-B696-CDFB086A0004}"/>
    <cellStyle name="style1619872262954" xfId="45649" xr:uid="{CCE6B3D5-CD16-4D82-A74E-FB5768DCBDC3}"/>
    <cellStyle name="style1619872262970" xfId="45650" xr:uid="{9AF693B5-5468-4841-BBB3-41C93AE0CA4B}"/>
    <cellStyle name="style1619872263001" xfId="45654" xr:uid="{15D50450-EA9F-461F-B8C1-077926E4C0EF}"/>
    <cellStyle name="style1619872263023" xfId="45669" xr:uid="{68932D12-103D-4270-A342-635243BA46FD}"/>
    <cellStyle name="style1619872263070" xfId="45671" xr:uid="{6F439D77-97C9-4599-8E3D-F71F96083307}"/>
    <cellStyle name="style1619872263102" xfId="45672" xr:uid="{C8C87ED7-9E59-4C9A-82F4-00156598F94B}"/>
    <cellStyle name="style1619872263124" xfId="45670" xr:uid="{AB1EF3B4-C129-418A-AAD5-EBEEACF6EF01}"/>
    <cellStyle name="style1619872263139" xfId="45673" xr:uid="{49834C48-B84D-4FBD-8975-3BFB012CAB8D}"/>
    <cellStyle name="style1619872263171" xfId="45674" xr:uid="{96BB0BA2-B2C3-4BB2-98E1-42B1F86E81ED}"/>
    <cellStyle name="style1619872263202" xfId="45675" xr:uid="{BC9C9CFC-7857-420F-A054-80D84EDB95EB}"/>
    <cellStyle name="style1619872263240" xfId="45676" xr:uid="{9A229FBD-FCFD-4628-8522-238875BDDA51}"/>
    <cellStyle name="style1619872263255" xfId="45677" xr:uid="{98B9087C-58F2-48CA-842F-0A396B782936}"/>
    <cellStyle name="style1619872263286" xfId="45678" xr:uid="{73ED688C-3840-4068-822C-C84D88627BC5}"/>
    <cellStyle name="style1619872263302" xfId="45679" xr:uid="{815B08EC-1313-414D-8C1C-FEE3C0FE419D}"/>
    <cellStyle name="style1619872263340" xfId="45693" xr:uid="{A7BF208F-F391-4256-AEAA-660AD89CA5CF}"/>
    <cellStyle name="style1619872263356" xfId="45694" xr:uid="{443280F8-33A4-4733-AF67-FD49742A2504}"/>
    <cellStyle name="style1619872264500" xfId="45616" xr:uid="{975A0598-E273-4330-92AD-5D3D5E152F9E}"/>
    <cellStyle name="style1619872264521" xfId="45615" xr:uid="{E7EC5191-AD4F-4D7F-9BB6-B198BF1BB344}"/>
    <cellStyle name="style1619872264541" xfId="45621" xr:uid="{D5635DB5-49D1-422D-BAF4-FD8CA85BE910}"/>
    <cellStyle name="style1619872264561" xfId="45627" xr:uid="{498B8F4E-F16A-4CB7-8223-CFAD37D6BF2A}"/>
    <cellStyle name="style1619872264582" xfId="45622" xr:uid="{03CE42DD-4BA3-463E-B4B0-CCB65AEAF349}"/>
    <cellStyle name="style1619872264622" xfId="45628" xr:uid="{40780D3F-9CFF-4E4A-92C4-F284180C5FC7}"/>
    <cellStyle name="style1619872264643" xfId="45633" xr:uid="{C6CA0DB8-FCF8-47A2-A7BA-390ECFA830C9}"/>
    <cellStyle name="style1619872264663" xfId="45639" xr:uid="{40E97242-2D46-42E0-B03E-26FF9E5D419F}"/>
    <cellStyle name="style1619872264691" xfId="45643" xr:uid="{21A7D8BB-5A3E-460A-AAAE-AC9221E6B8A8}"/>
    <cellStyle name="style1619872264702" xfId="45634" xr:uid="{5EA6D1EF-736E-4AA0-8E75-A3E6E5690FCF}"/>
    <cellStyle name="style1619872264733" xfId="45640" xr:uid="{09506B23-7001-461B-87F9-4D7517E2072D}"/>
    <cellStyle name="style1619872264748" xfId="45644" xr:uid="{6FD0B08F-79E0-40B9-A8BF-5B37111A4E50}"/>
    <cellStyle name="style1619872264771" xfId="45647" xr:uid="{15C71D03-04C0-45CB-9EBC-0F9A41DF5318}"/>
    <cellStyle name="style1619872264787" xfId="45648" xr:uid="{B4E30181-01DE-4ABF-9088-5B1F749237CA}"/>
    <cellStyle name="style1619872264812" xfId="45651" xr:uid="{BD3A9619-B9E3-4300-88B2-A7D63F331BE6}"/>
    <cellStyle name="style1619872264838" xfId="45658" xr:uid="{073026CC-34F9-4AD1-BF92-3669A1EA7953}"/>
    <cellStyle name="style1619872264869" xfId="45660" xr:uid="{97832C15-9754-48CC-9CDF-97DDECCFC96A}"/>
    <cellStyle name="style1619872264900" xfId="45661" xr:uid="{856C6812-8D2A-43DF-92F9-EF543B295B60}"/>
    <cellStyle name="style1619872264922" xfId="45659" xr:uid="{134D8441-4170-4BD3-876E-B5BAC4F984CB}"/>
    <cellStyle name="style1619872264945" xfId="45662" xr:uid="{0BEED30B-B825-489B-88A6-89CB9212E01E}"/>
    <cellStyle name="style1619872264965" xfId="45663" xr:uid="{F39EA98E-6679-40AA-8555-F70E14D89BE8}"/>
    <cellStyle name="style1619872264985" xfId="45664" xr:uid="{936152C7-FCFC-4166-BEC9-6885AD21E399}"/>
    <cellStyle name="style1619872265026" xfId="45665" xr:uid="{60007774-79FD-485D-8C6F-2D391FE1023B}"/>
    <cellStyle name="style1619872265036" xfId="45666" xr:uid="{941DE4DF-AEE5-4DF3-98FA-7A8CA42203E7}"/>
    <cellStyle name="style1619872265064" xfId="45667" xr:uid="{96F0981E-3F67-46F7-AC4B-0BFB619C5E35}"/>
    <cellStyle name="style1619872265085" xfId="45668" xr:uid="{DC3A6847-5DAC-4B82-99BB-ECA66A8637A6}"/>
    <cellStyle name="style1619872265117" xfId="45691" xr:uid="{E394C4FE-FB1D-4EB6-8368-70F0BBF18727}"/>
    <cellStyle name="style1619872265135" xfId="45692" xr:uid="{5C33D709-F61A-49DB-A6B6-90349D529AC8}"/>
    <cellStyle name="style1619872266363" xfId="45618" xr:uid="{B0D143FD-753C-41FA-83EE-C0216984C2C5}"/>
    <cellStyle name="style1619872266383" xfId="45617" xr:uid="{06E1DCBD-4014-48DC-8C9E-7ACE900A197C}"/>
    <cellStyle name="style1619872266404" xfId="45623" xr:uid="{5BBF0D29-4ACD-4169-B52C-D21824F420B1}"/>
    <cellStyle name="style1619872266424" xfId="45629" xr:uid="{6DDEEBD1-52BF-43E9-A471-F96D80B50563}"/>
    <cellStyle name="style1619872266444" xfId="45624" xr:uid="{77CB6E82-6AC2-4929-9F8F-7777EEB65CE3}"/>
    <cellStyle name="style1619872266485" xfId="45630" xr:uid="{2AB29C07-56E4-45F6-BE83-24F7392E226D}"/>
    <cellStyle name="style1619872266505" xfId="45635" xr:uid="{1B32943D-4C9D-4E7E-9C1B-3388013715CD}"/>
    <cellStyle name="style1619872266528" xfId="45641" xr:uid="{C3A60F72-DAB4-43A0-BDC2-1F3A4CA6FEBA}"/>
    <cellStyle name="style1619872266556" xfId="45652" xr:uid="{5700CD76-18E2-49D4-B2BE-81DA1BA0A8E6}"/>
    <cellStyle name="style1619872266576" xfId="45636" xr:uid="{FCF66042-1748-4D13-9927-C0C8DAC54833}"/>
    <cellStyle name="style1619872266597" xfId="45642" xr:uid="{A56E7495-0632-4EFB-B385-D613C8859E16}"/>
    <cellStyle name="style1619872266619" xfId="45653" xr:uid="{EBADE570-1C68-481A-83C3-A84C639C91AE}"/>
    <cellStyle name="style1619872266639" xfId="45655" xr:uid="{802E9077-5DCD-4736-AFF3-B762A80DC649}"/>
    <cellStyle name="style1619872266660" xfId="45656" xr:uid="{D89BA57B-D12C-4080-AEB0-6D5A0DB820BA}"/>
    <cellStyle name="style1619872266688" xfId="45657" xr:uid="{0044E262-BB5E-4FD8-846C-A4344A660E8F}"/>
    <cellStyle name="style1619872266710" xfId="45680" xr:uid="{431BDC46-31F1-4A1E-A065-6E492A39A33F}"/>
    <cellStyle name="style1619872266751" xfId="45682" xr:uid="{3FC4C557-8FA1-4D03-B364-9AC9950C20C8}"/>
    <cellStyle name="style1619872266772" xfId="45683" xr:uid="{7237FF9C-6D0F-4AEC-ABC7-4712B0A35A1C}"/>
    <cellStyle name="style1619872266792" xfId="45681" xr:uid="{D3269DBA-4577-4531-A536-07E863C44D7D}"/>
    <cellStyle name="style1619872266812" xfId="45684" xr:uid="{3E5BC641-A885-4528-BDC7-A5C7DBC014B1}"/>
    <cellStyle name="style1619872266832" xfId="45685" xr:uid="{E16A1511-B920-42C2-A6A8-13E6C5070E4D}"/>
    <cellStyle name="style1619872266853" xfId="45686" xr:uid="{65CB820E-2485-4F16-9492-14A5EBB41C7D}"/>
    <cellStyle name="style1619872266893" xfId="45687" xr:uid="{35CB63C0-6F8E-41D0-9A22-7DF310F8073A}"/>
    <cellStyle name="style1619872266912" xfId="45688" xr:uid="{6973408D-012B-420A-8DFF-432358CA5A76}"/>
    <cellStyle name="style1619872266932" xfId="45689" xr:uid="{92381574-5E04-44DF-BB66-AFE4C2C2FAB1}"/>
    <cellStyle name="style1619872266952" xfId="45690" xr:uid="{029CF3E7-5630-4DE9-B73A-5AFC5C90E8EC}"/>
    <cellStyle name="style1619872266985" xfId="45695" xr:uid="{400E09FD-73F8-48B5-9A62-B6522972EDE1}"/>
    <cellStyle name="style1619872267005" xfId="45696" xr:uid="{7BFECA59-56B7-4FDA-91AA-D9B5F4088641}"/>
    <cellStyle name="style1619872323419" xfId="45193" xr:uid="{2A1F92AB-ED48-407A-987A-17A7719B15CB}"/>
    <cellStyle name="style1619872323452" xfId="45194" xr:uid="{595D73D2-EE21-42C6-BA53-494F3E0502FD}"/>
    <cellStyle name="style1619872323468" xfId="45205" xr:uid="{FAA5C234-464D-4F8D-8A1A-6E160B0E16B3}"/>
    <cellStyle name="style1619872323483" xfId="45206" xr:uid="{0B0D3ED5-17DE-41E9-AAC9-C94B0731D299}"/>
    <cellStyle name="style1619872323526" xfId="45196" xr:uid="{C22F3ED0-A592-4743-AD0E-2714BD60FB19}"/>
    <cellStyle name="style1619872323557" xfId="45197" xr:uid="{5A5232EB-524B-49F9-9593-E6201B82BA4E}"/>
    <cellStyle name="style1619872323573" xfId="45195" xr:uid="{6E6181AC-901B-4097-B047-BD1203879DE4}"/>
    <cellStyle name="style1619872323604" xfId="45198" xr:uid="{FD91F59F-CB82-49CF-A3F1-4D6609E2FC93}"/>
    <cellStyle name="style1619872323626" xfId="45207" xr:uid="{FA3810E6-C219-49BC-B8D9-1C608056A30C}"/>
    <cellStyle name="style1619872323633" xfId="45208" xr:uid="{47E03E3B-3EED-420B-8DC9-68C9C76CC516}"/>
    <cellStyle name="style1619872323664" xfId="45209" xr:uid="{608DBE0E-F10E-4BAD-8ABB-7A73AA879673}"/>
    <cellStyle name="style1619872323680" xfId="45210" xr:uid="{A567953F-AC3D-45CD-98B7-D6CACD3FDA6F}"/>
    <cellStyle name="style1619872323711" xfId="45217" xr:uid="{71E6A6DC-0C7A-4110-A8F6-1DE92559C2AB}"/>
    <cellStyle name="style1619872323726" xfId="45229" xr:uid="{996CA20F-ADBE-412C-8FD5-3B3B6D7CF3A2}"/>
    <cellStyle name="style1619872323758" xfId="45218" xr:uid="{E616CEB7-FFD3-4B7D-91B8-AD8DF95E1342}"/>
    <cellStyle name="style1619872323773" xfId="45230" xr:uid="{B65144EA-635A-4326-BC09-E474DE415923}"/>
    <cellStyle name="style1619872323808" xfId="45241" xr:uid="{997EAE7A-CECA-4EDE-A2B3-A8B85BCE9B8B}"/>
    <cellStyle name="style1619872323827" xfId="45242" xr:uid="{EF0E6433-42CB-4E86-AA03-AC5C3D7A7A63}"/>
    <cellStyle name="style1619872323858" xfId="45219" xr:uid="{9E46ADA0-A146-42E9-BB2B-46515D61F352}"/>
    <cellStyle name="style1619872323874" xfId="45220" xr:uid="{EA58C991-19D6-46F7-8B79-636C0254515B}"/>
    <cellStyle name="style1619872323905" xfId="45221" xr:uid="{23B56F68-4E43-474F-B74F-05F2A21C4D01}"/>
    <cellStyle name="style1619872323929" xfId="45222" xr:uid="{5C7D3A25-632B-4177-9EF4-6EA8EE6E6914}"/>
    <cellStyle name="style1619872323947" xfId="45231" xr:uid="{BC49891B-31E9-427C-8FD1-DB284475AE33}"/>
    <cellStyle name="style1619872323980" xfId="45232" xr:uid="{2B33EF12-09BE-426C-8FE0-C50371BDFFE2}"/>
    <cellStyle name="style1619872324000" xfId="45233" xr:uid="{DE954A9D-BBEE-4737-A265-FB5ED41139DE}"/>
    <cellStyle name="style1619872324020" xfId="45234" xr:uid="{DF4BF033-6966-4AF9-A987-B73E99D458D3}"/>
    <cellStyle name="style1619872324051" xfId="45243" xr:uid="{462837FE-AC81-4767-B0B8-96C3897710B0}"/>
    <cellStyle name="style1619872324079" xfId="45244" xr:uid="{CBC36F3A-AA42-4353-877C-B0BA31DD1334}"/>
    <cellStyle name="style1619872324102" xfId="45245" xr:uid="{0F17413D-AC9A-40BC-A431-5721F90D0BCD}"/>
    <cellStyle name="style1619872324122" xfId="45246" xr:uid="{648CD589-6CE8-4908-8545-D449E9226A8D}"/>
    <cellStyle name="style1619872324972" xfId="45253" xr:uid="{5DFA8C2C-72C3-49CF-B5D7-8BA48BF8D97A}"/>
    <cellStyle name="style1619872324987" xfId="45254" xr:uid="{6558FB41-D0D4-4AD3-8860-91C70C37B509}"/>
    <cellStyle name="style1619872325018" xfId="45265" xr:uid="{F1D7254A-97AB-4D1E-B1A9-B2DAA2778C97}"/>
    <cellStyle name="style1619872325037" xfId="45266" xr:uid="{4594864B-3575-4198-A3D0-4CA114409072}"/>
    <cellStyle name="style1619872325078" xfId="45256" xr:uid="{ED87C609-4F50-462B-BD40-6B8E6E41DAAA}"/>
    <cellStyle name="style1619872325098" xfId="45257" xr:uid="{D0EFD805-4CA4-4A68-825D-AE581778A919}"/>
    <cellStyle name="style1619872325119" xfId="45255" xr:uid="{66A758FC-F532-4F17-A4AF-F48A1E9FFB5A}"/>
    <cellStyle name="style1619872325139" xfId="45258" xr:uid="{1BF02119-EF96-4636-9961-8FAE002F3413}"/>
    <cellStyle name="style1619872325159" xfId="45267" xr:uid="{04E5220F-2689-42C0-BB39-C8EF9FB6AE84}"/>
    <cellStyle name="style1619872325190" xfId="45268" xr:uid="{2718D3F2-1A84-4036-9416-69C4B5645E1D}"/>
    <cellStyle name="style1619872325208" xfId="45269" xr:uid="{1B326262-E960-47CA-AA30-A1374E05EF01}"/>
    <cellStyle name="style1619872325230" xfId="45270" xr:uid="{23CAD1AD-6BBE-434E-B923-F526DAD07AA7}"/>
    <cellStyle name="style1619872325251" xfId="45277" xr:uid="{1E0E7AA8-E3D6-4DEB-AF08-9B24C8587E7F}"/>
    <cellStyle name="style1619872325271" xfId="45289" xr:uid="{49971B42-D38A-4F6E-9692-569F323A11B7}"/>
    <cellStyle name="style1619872325291" xfId="45278" xr:uid="{0B0CCB66-21DD-4964-BAD7-451D298478DB}"/>
    <cellStyle name="style1619872325310" xfId="45290" xr:uid="{83A28806-8829-4C73-A112-A1C1BC120F91}"/>
    <cellStyle name="style1619872325332" xfId="45301" xr:uid="{5455507C-36CA-4315-89C7-3E3207694EC9}"/>
    <cellStyle name="style1619872325352" xfId="45302" xr:uid="{5D5FEFC8-1D99-4982-8AF0-641C6996D522}"/>
    <cellStyle name="style1619872325373" xfId="45279" xr:uid="{AB6D5D55-A2AF-49EB-BC36-F4F42C9C3B62}"/>
    <cellStyle name="style1619872325401" xfId="45280" xr:uid="{F1A7189C-5B39-4811-B2BF-85C64BAFE1CA}"/>
    <cellStyle name="style1619872325421" xfId="45281" xr:uid="{086F25F8-352E-4122-AD3D-45B43FBCB176}"/>
    <cellStyle name="style1619872325452" xfId="45282" xr:uid="{9D8F152E-2689-4E2F-AA91-BE21E538CA65}"/>
    <cellStyle name="style1619872325474" xfId="45291" xr:uid="{A318EEC0-F40F-4073-A5A9-97363C718465}"/>
    <cellStyle name="style1619872325494" xfId="45292" xr:uid="{DE591B60-F1DD-4987-814B-DCE5C5FD9D7C}"/>
    <cellStyle name="style1619872325515" xfId="45293" xr:uid="{19D78544-13CC-4312-A940-C397C09E6D9F}"/>
    <cellStyle name="style1619872325535" xfId="45294" xr:uid="{C00FD178-7860-4E5B-9691-973706A9C9C0}"/>
    <cellStyle name="style1619872325584" xfId="45303" xr:uid="{AF1787F4-8011-425B-925A-EE58B3C58933}"/>
    <cellStyle name="style1619872325599" xfId="45304" xr:uid="{8178E75D-5C15-463C-B366-FEFD65BB13AB}"/>
    <cellStyle name="style1619872325615" xfId="45305" xr:uid="{A9FABC11-2951-44D7-A1E3-1BBA9DE11375}"/>
    <cellStyle name="style1619872325646" xfId="45306" xr:uid="{2EA86258-6B7F-49B6-A8C5-9A5FAA26FDE4}"/>
    <cellStyle name="style1619872326433" xfId="45313" xr:uid="{165EF15E-419E-4E1D-B7B9-75389F1E9200}"/>
    <cellStyle name="style1619872326448" xfId="45314" xr:uid="{DA482457-784B-45BD-856E-D709817470A9}"/>
    <cellStyle name="style1619872326479" xfId="45325" xr:uid="{FD1A328E-8D5F-40DF-8BE5-84C90036824F}"/>
    <cellStyle name="style1619872326502" xfId="45326" xr:uid="{8E744AF1-F978-485F-8A7D-DC58060BD217}"/>
    <cellStyle name="style1619872326533" xfId="45316" xr:uid="{8F5AAEE4-3528-47FA-AD87-05B51D663A00}"/>
    <cellStyle name="style1619872326564" xfId="45317" xr:uid="{F27292DC-5BFD-4287-9951-50BFBFEF590B}"/>
    <cellStyle name="style1619872326580" xfId="45315" xr:uid="{4A7CF31A-236D-4F22-A589-987EA97BD793}"/>
    <cellStyle name="style1619872326602" xfId="45318" xr:uid="{4F74CAF6-A211-4A78-9BC2-B9D39BC0DCB5}"/>
    <cellStyle name="style1619872326620" xfId="45327" xr:uid="{4BEE5AAC-E087-4092-9B87-23B4566F094D}"/>
    <cellStyle name="style1619872326636" xfId="45328" xr:uid="{33255EE3-653F-4D55-9D59-3807DF0FA507}"/>
    <cellStyle name="style1619872326667" xfId="45329" xr:uid="{89DA7AF4-AD40-4198-A658-70A6A8A365EC}"/>
    <cellStyle name="style1619872326686" xfId="45330" xr:uid="{A67BF29F-8381-47A7-8B30-BC143821C0F8}"/>
    <cellStyle name="style1619872326702" xfId="45337" xr:uid="{F2468D3C-FDE5-4C7D-9762-CC471EDBD51B}"/>
    <cellStyle name="style1619872326733" xfId="45349" xr:uid="{B2278DCC-851E-4385-B49C-6722002E67C1}"/>
    <cellStyle name="style1619872326749" xfId="45361" xr:uid="{3C5C6624-B95D-4A80-BFC8-71CDF4049146}"/>
    <cellStyle name="style1619872326765" xfId="45338" xr:uid="{ECBAEE77-3B21-4E56-B838-30550C9DA290}"/>
    <cellStyle name="style1619872326787" xfId="45350" xr:uid="{79DB3BFB-ED9F-433D-AE59-BD0A6BDB841E}"/>
    <cellStyle name="style1619872326810" xfId="45362" xr:uid="{338E6196-5A46-4D77-AB76-C8B24A24436A}"/>
    <cellStyle name="style1619872326842" xfId="45339" xr:uid="{EB65DE53-FA60-4BD1-A13D-53C21E5D852B}"/>
    <cellStyle name="style1619872326857" xfId="45340" xr:uid="{89133E3A-9194-4932-B158-A3EFDF7E9904}"/>
    <cellStyle name="style1619872326887" xfId="45341" xr:uid="{C9DC3BA4-0119-4BA4-BE3F-AAD5A6B05A12}"/>
    <cellStyle name="style1619872326903" xfId="45342" xr:uid="{5896E33D-6E2E-46F2-838E-A3451C6E64AB}"/>
    <cellStyle name="style1619872326918" xfId="45351" xr:uid="{16CB89B9-70FD-4888-87B5-8217D9B56F93}"/>
    <cellStyle name="style1619872326949" xfId="45352" xr:uid="{64CD3325-A4AF-43E7-A108-C80357F86DF8}"/>
    <cellStyle name="style1619872326965" xfId="45353" xr:uid="{2BA3027C-E859-4410-AF5A-BFD896B7715F}"/>
    <cellStyle name="style1619872326989" xfId="45354" xr:uid="{FFB657EA-3DA1-4B78-A1F7-AA704E747D76}"/>
    <cellStyle name="style1619872327018" xfId="45363" xr:uid="{8258074D-2FBB-41E9-968E-8B68536296C7}"/>
    <cellStyle name="style1619872327043" xfId="45364" xr:uid="{5E60F5EA-6021-4301-B46B-181343E27A94}"/>
    <cellStyle name="style1619872327059" xfId="45365" xr:uid="{DFF8E7C9-75AA-4F24-A7E1-CD892890096A}"/>
    <cellStyle name="style1619872327075" xfId="45366" xr:uid="{934C8454-DEC2-4749-9CF2-B76EFD186271}"/>
    <cellStyle name="style1619872327892" xfId="45199" xr:uid="{6FDD0BEE-3010-4009-B645-7A748C8A8129}"/>
    <cellStyle name="style1619872327908" xfId="45200" xr:uid="{21B4B945-3AFF-4621-B557-E35F30BE932D}"/>
    <cellStyle name="style1619872327932" xfId="45211" xr:uid="{270C6872-10C6-46CC-861A-9B33F57E05C5}"/>
    <cellStyle name="style1619872327960" xfId="45212" xr:uid="{663FBDFC-1734-4778-B70C-8BDE6A43DC4F}"/>
    <cellStyle name="style1619872328001" xfId="45202" xr:uid="{547EFD3F-ED05-4D50-87C0-94D32400ED8F}"/>
    <cellStyle name="style1619872328021" xfId="45203" xr:uid="{EC57B25F-829B-4FBD-9026-297A388B97A2}"/>
    <cellStyle name="style1619872328041" xfId="45201" xr:uid="{3AFDE3E8-3599-4950-9563-DB75F2A37C68}"/>
    <cellStyle name="style1619872328062" xfId="45204" xr:uid="{73383AC6-10EE-419A-9709-2DA20850B639}"/>
    <cellStyle name="style1619872328082" xfId="45213" xr:uid="{8AE9B6F1-A67C-4D28-9532-8DE2E79023FC}"/>
    <cellStyle name="style1619872328104" xfId="45214" xr:uid="{3ABA53BC-BC8E-4FE3-B785-64F12C2E9466}"/>
    <cellStyle name="style1619872328125" xfId="45215" xr:uid="{7D69BB77-89D8-4C72-8855-127695A68E08}"/>
    <cellStyle name="style1619872328145" xfId="45216" xr:uid="{18E1898C-068D-47FE-9926-2B762C913C58}"/>
    <cellStyle name="style1619872328165" xfId="45223" xr:uid="{E335590C-8A4D-4D1B-AD73-9272BEA16ECD}"/>
    <cellStyle name="style1619872328186" xfId="45235" xr:uid="{80C6E42E-1B5D-4A82-80A3-614D203E96DC}"/>
    <cellStyle name="style1619872328214" xfId="45224" xr:uid="{D63EC39D-41E5-4E46-9E0E-87369BD91F24}"/>
    <cellStyle name="style1619872328226" xfId="45236" xr:uid="{B29EFDC7-D547-4FC4-BF38-B3DC42FEB57E}"/>
    <cellStyle name="style1619872328247" xfId="45247" xr:uid="{82979534-61A7-4D4C-8FFC-7B92132576F9}"/>
    <cellStyle name="style1619872328267" xfId="45248" xr:uid="{F5A10765-4B83-42A0-8830-A3155BA39A4D}"/>
    <cellStyle name="style1619872328287" xfId="45225" xr:uid="{D4553BF4-E222-4E0D-9691-0E321E9563FB}"/>
    <cellStyle name="style1619872328316" xfId="45226" xr:uid="{FD251B40-BDBB-4F2A-894A-793A92C304FF}"/>
    <cellStyle name="style1619872328336" xfId="45227" xr:uid="{97C03904-F94E-4459-A8BF-36CD2563A802}"/>
    <cellStyle name="style1619872328358" xfId="45228" xr:uid="{1499F622-C4A1-4097-8201-99FBE57B6744}"/>
    <cellStyle name="style1619872328379" xfId="45237" xr:uid="{19FC2F1F-EF87-43DE-84A3-403175BAFCFA}"/>
    <cellStyle name="style1619872328399" xfId="45238" xr:uid="{24F5F95E-9C34-4D91-AAFA-02021900CF31}"/>
    <cellStyle name="style1619872328419" xfId="45239" xr:uid="{4D5EADD2-29D5-42B9-9C8F-039F00B7BD36}"/>
    <cellStyle name="style1619872328440" xfId="45240" xr:uid="{B7FEDA50-30D3-4A59-94A9-AC26C81FE9AB}"/>
    <cellStyle name="style1619872328470" xfId="45249" xr:uid="{0E793E1B-3564-40F1-A3DB-414A455C81FD}"/>
    <cellStyle name="style1619872328490" xfId="45250" xr:uid="{847E1612-44D0-4491-8819-47915EF4BE96}"/>
    <cellStyle name="style1619872328511" xfId="45251" xr:uid="{7F5CB980-F5AA-4011-8522-777B4875DDD9}"/>
    <cellStyle name="style1619872328531" xfId="45252" xr:uid="{CA80936E-7796-46BA-8245-38B801C905E5}"/>
    <cellStyle name="style1619872329365" xfId="45259" xr:uid="{04F4364A-84E7-4EEF-93A1-64011D713C0D}"/>
    <cellStyle name="style1619872329396" xfId="45260" xr:uid="{87F870E2-05E6-41FE-8CEB-1F1D1B4D3438}"/>
    <cellStyle name="style1619872329427" xfId="45271" xr:uid="{D9AB366D-7662-43EE-8172-16DBFCFBADE8}"/>
    <cellStyle name="style1619872329434" xfId="45272" xr:uid="{663499ED-7780-4397-917C-6228E08C0B27}"/>
    <cellStyle name="style1619872329481" xfId="45262" xr:uid="{011B3DA7-5A6B-47C8-87D5-3B62B2B788D5}"/>
    <cellStyle name="style1619872329496" xfId="45263" xr:uid="{A4B306AD-CA30-4795-A9C6-09D400D40A4D}"/>
    <cellStyle name="style1619872329528" xfId="45261" xr:uid="{4A4C5C85-973A-49D1-BB24-F1B5F40FF0EF}"/>
    <cellStyle name="style1619872329550" xfId="45264" xr:uid="{E9604853-C5B8-4079-91F2-CA7E05978C31}"/>
    <cellStyle name="style1619872329565" xfId="45273" xr:uid="{9C0C0E36-02F3-4515-A712-C81E9A8CAB09}"/>
    <cellStyle name="style1619872329597" xfId="45274" xr:uid="{47A7E085-5F52-4FD3-B96F-61D784C8A1F0}"/>
    <cellStyle name="style1619872329617" xfId="45275" xr:uid="{7A49BE9B-4408-465F-B6FB-550E27E85CFD}"/>
    <cellStyle name="style1619872329634" xfId="45276" xr:uid="{498145A2-D569-4447-A2D9-63AEBF234004}"/>
    <cellStyle name="style1619872329650" xfId="45283" xr:uid="{3C5A7186-705E-4501-8E64-1F69DB414C1E}"/>
    <cellStyle name="style1619872329681" xfId="45295" xr:uid="{110ED653-5715-4524-A4F4-8AC5EFB83CE6}"/>
    <cellStyle name="style1619872329697" xfId="45284" xr:uid="{B786CA9B-C403-4074-8C1D-10572AB76674}"/>
    <cellStyle name="style1619872329712" xfId="45296" xr:uid="{4AA9FC70-4277-4061-9A73-C16337C86A2B}"/>
    <cellStyle name="style1619872329734" xfId="45307" xr:uid="{B3C89927-C96C-4D7A-8A93-3350F0E82F6B}"/>
    <cellStyle name="style1619872329766" xfId="45308" xr:uid="{BAE5D2FD-15FF-46D9-9ADC-A9B93B29611E}"/>
    <cellStyle name="style1619872329781" xfId="45285" xr:uid="{0235677C-ADF8-4D77-B0CC-26B34E2CF89F}"/>
    <cellStyle name="style1619872329797" xfId="45286" xr:uid="{3D93AAC4-3800-4144-84F6-4141429B4159}"/>
    <cellStyle name="style1619872329828" xfId="45287" xr:uid="{F4D8789D-EBE7-4C57-AD88-04BD799ABAFD}"/>
    <cellStyle name="style1619872329850" xfId="45288" xr:uid="{02941C9E-B7EA-47E1-B58F-A00A1F98B64E}"/>
    <cellStyle name="style1619872329866" xfId="45297" xr:uid="{9F1E4FF1-8165-457E-8163-FD09EA99CA4E}"/>
    <cellStyle name="style1619872329882" xfId="45298" xr:uid="{62E0BEF2-504C-40C4-B1BF-84F85F33C8E4}"/>
    <cellStyle name="style1619872329913" xfId="45299" xr:uid="{D3A9EB7E-02B0-4F3F-B9C0-3604A1D6601D}"/>
    <cellStyle name="style1619872329935" xfId="45300" xr:uid="{E2B59159-2C1C-47CB-9FEB-801A1E03074C}"/>
    <cellStyle name="style1619872329966" xfId="45309" xr:uid="{108A0C2E-95BD-46C3-B468-8AE6F36AC78F}"/>
    <cellStyle name="style1619872329997" xfId="45310" xr:uid="{A308CDD3-3DC7-4B19-B79D-E989E33BEFD2}"/>
    <cellStyle name="style1619872330013" xfId="45311" xr:uid="{751A70B3-59BF-4CE7-B5A5-5B77DD63938A}"/>
    <cellStyle name="style1619872330035" xfId="45312" xr:uid="{BFCB74E2-4D52-46E2-AF4D-4B46B6324E16}"/>
    <cellStyle name="style1619872330868" xfId="45319" xr:uid="{C5575B04-E4D1-43CF-A452-A58C9797E8EC}"/>
    <cellStyle name="style1619872330899" xfId="45320" xr:uid="{6BAE29CA-F780-477C-B19F-4C6D5B638600}"/>
    <cellStyle name="style1619872330915" xfId="45331" xr:uid="{CCD20781-2B3C-4682-AD6A-B7E3EFE1A666}"/>
    <cellStyle name="style1619872330937" xfId="45332" xr:uid="{361971B8-5C76-427E-A37F-5ADA5E362145}"/>
    <cellStyle name="style1619872330968" xfId="45322" xr:uid="{B9816F34-904D-4DF8-95DF-A7516E5FBF4F}"/>
    <cellStyle name="style1619872331000" xfId="45323" xr:uid="{A1825E9B-72CC-4EB4-B527-D6DCFCC190C2}"/>
    <cellStyle name="style1619872331015" xfId="45321" xr:uid="{2CD12971-B75B-453A-85C8-71EA0444056B}"/>
    <cellStyle name="style1619872331037" xfId="45324" xr:uid="{535A5118-638A-4AB3-915C-AF49C45B0A0C}"/>
    <cellStyle name="style1619872331069" xfId="45333" xr:uid="{14E75A41-53A1-4203-93E5-956CE25AB1B3}"/>
    <cellStyle name="style1619872331573" xfId="45334" xr:uid="{F07A7BA9-BCFB-476A-9516-DDF463A71D46}"/>
    <cellStyle name="style1619872331967" xfId="45335" xr:uid="{F3459D72-BE28-406A-86F1-D1F931F7A0E8}"/>
    <cellStyle name="style1619872332174" xfId="45336" xr:uid="{678F411A-47BE-4052-8FFC-87F77522F04C}"/>
    <cellStyle name="style1619872332290" xfId="45343" xr:uid="{1303BF70-79AA-4D1B-8148-A7EE166098DE}"/>
    <cellStyle name="style1619872332390" xfId="45355" xr:uid="{0222420D-0C60-4A8F-9E25-BD965EFC6659}"/>
    <cellStyle name="style1619872332491" xfId="45367" xr:uid="{0391FF8F-0ED8-4D33-A039-D5858E5F4C1F}"/>
    <cellStyle name="style1619872332569" xfId="45344" xr:uid="{CED110A9-EC15-4514-8138-EF412D115C48}"/>
    <cellStyle name="style1619872332622" xfId="45356" xr:uid="{129A087C-BB0F-415B-BBB1-6FEFA7C10F29}"/>
    <cellStyle name="style1619872332676" xfId="45368" xr:uid="{905B0109-6263-4A68-BD76-27A1C4CDFDBE}"/>
    <cellStyle name="style1619872332738" xfId="45345" xr:uid="{4B96E651-54E9-4BC0-85D9-AEDCEDA485C6}"/>
    <cellStyle name="style1619872332792" xfId="45346" xr:uid="{2256087F-242E-4DFD-99C2-58F86E412965}"/>
    <cellStyle name="style1619872332829" xfId="45347" xr:uid="{C3B0AD72-7B76-4FC4-B2FB-F62305AD158A}"/>
    <cellStyle name="style1619872332892" xfId="45348" xr:uid="{2AB8574D-F53C-4390-81F5-BE995A33BCD9}"/>
    <cellStyle name="style1619872332939" xfId="45357" xr:uid="{30AC0B33-A85D-426F-A09A-D903A63F2AB8}"/>
    <cellStyle name="style1619872332976" xfId="45358" xr:uid="{D2C7C435-F561-42FC-B57E-0AD7E5985A54}"/>
    <cellStyle name="style1619872333023" xfId="45359" xr:uid="{E1881A87-D411-4E1B-A0FB-E2EA1A49EC30}"/>
    <cellStyle name="style1619872333077" xfId="45360" xr:uid="{5A34923C-F203-4ED8-811C-8B99063B7D74}"/>
    <cellStyle name="style1619872333139" xfId="45369" xr:uid="{36AAA29D-6EBC-479B-BB8D-581E3B34F826}"/>
    <cellStyle name="style1619872333193" xfId="45370" xr:uid="{D7A9B082-487D-4C15-9E8C-06E0148A4242}"/>
    <cellStyle name="style1619872333239" xfId="45371" xr:uid="{FA464F09-3B92-4DEC-83A0-75AAC3F3EF4A}"/>
    <cellStyle name="style1619872333293" xfId="45372" xr:uid="{F4921F3A-B654-4F90-8DFD-1F69C7C71090}"/>
    <cellStyle name="style1619872334743" xfId="45373" xr:uid="{46CB07DF-B03B-496D-AEA6-13293DA488BB}"/>
    <cellStyle name="style1619872334759" xfId="45374" xr:uid="{D227956B-6F14-4CF5-9710-6941E9E78484}"/>
    <cellStyle name="style1619872334781" xfId="45385" xr:uid="{4E437664-BD81-4F3C-987D-11DC09E1132C}"/>
    <cellStyle name="style1619872334815" xfId="45386" xr:uid="{97F7C83F-0436-4C06-BFC0-481CB9B64F03}"/>
    <cellStyle name="style1619872334862" xfId="45376" xr:uid="{FF4D966C-B0AF-499B-B53C-A8334DC84422}"/>
    <cellStyle name="style1619872334912" xfId="45377" xr:uid="{980D1651-BFF9-4877-B0C0-F649D75AD202}"/>
    <cellStyle name="style1619872335044" xfId="45375" xr:uid="{56C0F377-E99E-4525-A728-D40AC32B91D4}"/>
    <cellStyle name="style1619872335182" xfId="45378" xr:uid="{D320E091-414D-43FC-BE5E-8664A92CC82A}"/>
    <cellStyle name="style1619872335329" xfId="45387" xr:uid="{F427C5C2-6405-4176-ACEA-7E1948EB18D5}"/>
    <cellStyle name="style1619872335699" xfId="45388" xr:uid="{539D3253-0319-405A-B376-60C88F9293EB}"/>
    <cellStyle name="style1619872335962" xfId="45389" xr:uid="{34C4B8A8-218E-40D3-B8FE-62ECFB3E77FC}"/>
    <cellStyle name="style1619872335984" xfId="45390" xr:uid="{0B44259B-6B98-4038-8833-86F628AD0524}"/>
    <cellStyle name="style1619872336000" xfId="45397" xr:uid="{67C64920-EB67-4F16-8D95-2E8AC74DB89E}"/>
    <cellStyle name="style1619872336031" xfId="45409" xr:uid="{51CF1579-20C2-4B31-8A72-AD3D072FC53B}"/>
    <cellStyle name="style1619872336047" xfId="45398" xr:uid="{0D227B17-07F8-4AA0-BEF3-F546CCF0F03A}"/>
    <cellStyle name="style1619872336062" xfId="45410" xr:uid="{5303EC5F-40CC-42A8-AC4B-DA4993495980}"/>
    <cellStyle name="style1619872336095" xfId="45421" xr:uid="{B048A28B-878C-4E4A-A57D-A9B06D654C57}"/>
    <cellStyle name="style1619872336117" xfId="45422" xr:uid="{A336A5F2-564A-4168-8B3D-AE01646651BA}"/>
    <cellStyle name="style1619872336137" xfId="45399" xr:uid="{7848EA69-70A4-483A-AED1-E6CE9E559211}"/>
    <cellStyle name="style1619872336166" xfId="45400" xr:uid="{0EAC02A1-2590-4994-AAE9-449E4C046AEE}"/>
    <cellStyle name="style1619872336186" xfId="45401" xr:uid="{05637C8F-B549-44CE-AF87-240C77817096}"/>
    <cellStyle name="style1619872336206" xfId="45402" xr:uid="{C65807AC-B4F3-4A71-B564-C27E6C04871E}"/>
    <cellStyle name="style1619872336226" xfId="45411" xr:uid="{F9C3F9D1-1757-4536-A925-DAD43DE71654}"/>
    <cellStyle name="style1619872336242" xfId="45412" xr:uid="{CF11271F-C9A0-4482-A70E-18C141A30B47}"/>
    <cellStyle name="style1619872336258" xfId="45413" xr:uid="{4C0E43B0-3331-41E8-8E25-FD027A2AE505}"/>
    <cellStyle name="style1619872336289" xfId="45414" xr:uid="{4C29D91F-59A7-4C99-A182-193CC05526FA}"/>
    <cellStyle name="style1619872336305" xfId="45423" xr:uid="{DA1CD5B4-417C-4DF8-844E-EAB373529E7B}"/>
    <cellStyle name="style1619872336327" xfId="45424" xr:uid="{7C736E29-A1A8-4DD2-94F7-58B2CB52BD18}"/>
    <cellStyle name="style1619872336358" xfId="45425" xr:uid="{3C06ACF0-43B3-4693-AFC4-80802B5C441C}"/>
    <cellStyle name="style1619872336374" xfId="45426" xr:uid="{C39E57A2-2DFD-4F4B-A1F9-FE035C26C539}"/>
    <cellStyle name="style1619872337230" xfId="45433" xr:uid="{22E3D3EC-A7DF-47B6-B9E2-4825F08419DE}"/>
    <cellStyle name="style1619872337250" xfId="45434" xr:uid="{7117F54F-DBA5-459F-A24F-8B8DA9DD9FD0}"/>
    <cellStyle name="style1619872337281" xfId="45445" xr:uid="{85062BA3-E6A2-4DAF-A086-983125E08449}"/>
    <cellStyle name="style1619872337301" xfId="45446" xr:uid="{CB093E12-C90D-437E-ACC1-8BBCD3417C71}"/>
    <cellStyle name="style1619872337342" xfId="45436" xr:uid="{629730E4-AC85-4E95-A484-387BF3DFCDB5}"/>
    <cellStyle name="style1619872337362" xfId="45437" xr:uid="{4F879555-6962-4977-AC70-1BE2E694201E}"/>
    <cellStyle name="style1619872337382" xfId="45435" xr:uid="{327A370B-3B1C-479E-AEA3-E09A98463210}"/>
    <cellStyle name="style1619872337400" xfId="45438" xr:uid="{E4672C13-F5D8-445A-95AF-3FFF0900D51D}"/>
    <cellStyle name="style1619872337416" xfId="45447" xr:uid="{6CCFA743-9870-4531-B2D5-1BC9770350E1}"/>
    <cellStyle name="style1619872337447" xfId="45448" xr:uid="{59A46B33-5483-41A0-B6FA-997F4EC67D0A}"/>
    <cellStyle name="style1619872337463" xfId="45449" xr:uid="{30AA7685-80D4-4665-A58E-97BDC000F363}"/>
    <cellStyle name="style1619872337478" xfId="45450" xr:uid="{E7FFD59B-2EC6-4E60-A0B7-215F6916E192}"/>
    <cellStyle name="style1619872337513" xfId="45457" xr:uid="{4C27402D-AC5C-42AD-8C73-038A15D33382}"/>
    <cellStyle name="style1619872337531" xfId="45469" xr:uid="{E84E1B7C-3969-492C-98D0-A7C11FDAF985}"/>
    <cellStyle name="style1619872337563" xfId="45458" xr:uid="{0542CEBC-B5FB-444C-9DF4-F2A58506154F}"/>
    <cellStyle name="style1619872337583" xfId="45470" xr:uid="{6668F465-C52C-4998-8151-3C704D4C61B2}"/>
    <cellStyle name="style1619872337604" xfId="45481" xr:uid="{85B1F8AD-7131-4BB4-B329-64D2B5DA78E9}"/>
    <cellStyle name="style1619872337624" xfId="45482" xr:uid="{42D3F54F-B140-4EE4-9B66-2398EBA4391C}"/>
    <cellStyle name="style1619872337644" xfId="45459" xr:uid="{D6D2A50B-94D3-4221-A420-C77F6D27EF9C}"/>
    <cellStyle name="style1619872337662" xfId="45460" xr:uid="{08CFC08E-116E-407F-AC18-6E04BAB2B991}"/>
    <cellStyle name="style1619872337694" xfId="45461" xr:uid="{218C4C18-08BF-4970-9E64-A13D369C102F}"/>
    <cellStyle name="style1619872337709" xfId="45462" xr:uid="{94CA9F86-AE05-44EA-B61C-1D217FC98A53}"/>
    <cellStyle name="style1619872337725" xfId="45471" xr:uid="{4CDD9DA6-8F47-441A-B259-22FEE0EDD309}"/>
    <cellStyle name="style1619872337756" xfId="45472" xr:uid="{EA5D50A2-22A7-423C-AEA1-AE25B5730E5E}"/>
    <cellStyle name="style1619872337775" xfId="45473" xr:uid="{80779D57-531F-4C14-B8DC-B347B06A977F}"/>
    <cellStyle name="style1619872337793" xfId="45474" xr:uid="{ABA3DA17-8371-42B0-9DA8-0A5F3F470864}"/>
    <cellStyle name="style1619872337846" xfId="45483" xr:uid="{8B17D396-676A-48A0-A116-C117575EE961}"/>
    <cellStyle name="style1619872337866" xfId="45484" xr:uid="{CEF97262-D92A-4DA4-88D7-1D101A2A6048}"/>
    <cellStyle name="style1619872337886" xfId="45485" xr:uid="{8A8F2672-44C2-496C-ABA9-E6DEA3E10BFD}"/>
    <cellStyle name="style1619872337906" xfId="45486" xr:uid="{A1B39CA0-0C46-4139-91D4-9DD3A734D567}"/>
    <cellStyle name="style1619872338654" xfId="45379" xr:uid="{CA17536D-57C1-47BF-9185-85E7741B4B93}"/>
    <cellStyle name="style1619872338682" xfId="45380" xr:uid="{E1D3E64B-A4FF-4240-A539-07919B2F0752}"/>
    <cellStyle name="style1619872338703" xfId="45391" xr:uid="{D6281806-672C-4984-8C6B-1C1347382328}"/>
    <cellStyle name="style1619872338723" xfId="45392" xr:uid="{519BF81D-E61A-4F86-813A-58B689537742}"/>
    <cellStyle name="style1619872338763" xfId="45382" xr:uid="{6B56F701-37CA-4106-B596-D244F5E7247F}"/>
    <cellStyle name="style1619872338785" xfId="45383" xr:uid="{61B96C5A-9526-4984-99D6-BBA66D2030A6}"/>
    <cellStyle name="style1619872338805" xfId="45381" xr:uid="{DC0B15BF-01BF-4703-A4A3-EAADEA0E8528}"/>
    <cellStyle name="style1619872338826" xfId="45384" xr:uid="{DD9843A6-9401-4C04-80D4-A8C29C94D649}"/>
    <cellStyle name="style1619872338846" xfId="45393" xr:uid="{FEF3FB38-D4E8-4684-AD70-F965411055BF}"/>
    <cellStyle name="style1619872338874" xfId="45394" xr:uid="{4C35273A-993B-4699-B277-F3220D9FC4BC}"/>
    <cellStyle name="style1619872338897" xfId="45395" xr:uid="{9C757B9B-8695-42D5-8ED7-3DF7AE9A8D67}"/>
    <cellStyle name="style1619872338917" xfId="45396" xr:uid="{121E8973-CCD1-419F-9F2F-1F546CF9020B}"/>
    <cellStyle name="style1619872338937" xfId="45403" xr:uid="{DA80F0CF-3656-47C0-B37B-80CFB353D5A4}"/>
    <cellStyle name="style1619872338957" xfId="45415" xr:uid="{105A0F22-62CD-4425-BFF9-BD410E58FDF2}"/>
    <cellStyle name="style1619872338978" xfId="45404" xr:uid="{A859B06A-8443-45CB-BDF2-ECB38A941DD7}"/>
    <cellStyle name="style1619872339006" xfId="45416" xr:uid="{98508F60-9A02-4DE6-B3BB-F3A26D7214C5}"/>
    <cellStyle name="style1619872339026" xfId="45427" xr:uid="{DBC9E3CB-2D41-4BE5-9A26-FDCA0E7D83E1}"/>
    <cellStyle name="style1619872339048" xfId="45428" xr:uid="{19AC46A4-366C-4A8C-ABA9-65AB5FE8AD94}"/>
    <cellStyle name="style1619872339069" xfId="45405" xr:uid="{06DF3BE4-B860-4654-B952-7B78D407E7CB}"/>
    <cellStyle name="style1619872339089" xfId="45406" xr:uid="{864BC936-135B-457A-AC09-B7F5E127A945}"/>
    <cellStyle name="style1619872339117" xfId="45407" xr:uid="{D19F7EC4-DAE3-41CA-BEB2-D027CF2AA007}"/>
    <cellStyle name="style1619872339139" xfId="45408" xr:uid="{DF3C3293-A223-455B-BEAE-D2C6B9C79278}"/>
    <cellStyle name="style1619872339159" xfId="45417" xr:uid="{2D304777-7BC7-4EDE-AFFC-16CD4DA81E2C}"/>
    <cellStyle name="style1619872339179" xfId="45418" xr:uid="{EB1AE7BC-8ACD-4689-A3DD-F063B8388009}"/>
    <cellStyle name="style1619872339200" xfId="45419" xr:uid="{313EE61B-E577-415E-ABF9-3AEE2C0B0EFD}"/>
    <cellStyle name="style1619872339228" xfId="45420" xr:uid="{2733EBFC-F39E-44C3-B1B5-2A5FD0836A88}"/>
    <cellStyle name="style1619872339250" xfId="45429" xr:uid="{49BA0706-D587-477D-8164-B9D02F4BB9D0}"/>
    <cellStyle name="style1619872339270" xfId="45430" xr:uid="{59F5FAA9-2A69-40F3-A411-0C6F77748B29}"/>
    <cellStyle name="style1619872339291" xfId="45431" xr:uid="{D300F7B0-F08B-4120-BE7C-7377A48673F3}"/>
    <cellStyle name="style1619872339311" xfId="45432" xr:uid="{32F30B4F-F463-4C8D-9848-9B61C9C242CE}"/>
    <cellStyle name="style1619872340178" xfId="45439" xr:uid="{2FC370FC-FA71-4F2A-872C-A68F109E31C5}"/>
    <cellStyle name="style1619872340194" xfId="45440" xr:uid="{9D4D9FE2-183B-4A85-B672-24B6A2BD5D1F}"/>
    <cellStyle name="style1619872340225" xfId="45451" xr:uid="{F3CE3C2E-4C3B-4CAE-AAB1-B056D47D110F}"/>
    <cellStyle name="style1619872340247" xfId="45452" xr:uid="{3D2D07C4-49B4-4B81-90FB-F70F0C9484FA}"/>
    <cellStyle name="style1619872340279" xfId="45442" xr:uid="{A7E55DE5-63DE-4FB0-9ADB-9A097EAE0C02}"/>
    <cellStyle name="style1619872340310" xfId="45443" xr:uid="{EBF9825B-48BD-470D-8650-06963C8C20AA}"/>
    <cellStyle name="style1619872340326" xfId="45441" xr:uid="{C72C2D75-EFA5-4EF9-B2C6-BEF8288B10A5}"/>
    <cellStyle name="style1619872340348" xfId="45444" xr:uid="{1DA290F1-3AF9-4A7D-91DE-033BD9CFB64E}"/>
    <cellStyle name="style1619872340363" xfId="45453" xr:uid="{1674BB05-CAA2-4101-B0EC-0A85296216B9}"/>
    <cellStyle name="style1619872340395" xfId="45454" xr:uid="{03916EC2-C962-4FD7-8428-42C9003EF302}"/>
    <cellStyle name="style1619872340410" xfId="45455" xr:uid="{364010C5-AAE2-44A7-BAF0-C70CC1EF1591}"/>
    <cellStyle name="style1619872340432" xfId="45456" xr:uid="{CDE5AE0A-0BA2-4BCA-B5B1-003F72E5ED81}"/>
    <cellStyle name="style1619872340448" xfId="45463" xr:uid="{6D7CFEE6-5D75-4F39-8049-185FC1088263}"/>
    <cellStyle name="style1619872340479" xfId="45475" xr:uid="{B8524CBE-5AB0-404F-8A33-2445644B7DE7}"/>
    <cellStyle name="style1619872340495" xfId="45464" xr:uid="{F317C972-3F9A-4975-BFBF-10F581A5208E}"/>
    <cellStyle name="style1619872340511" xfId="45476" xr:uid="{0C9DE447-D973-4CA9-B779-47D88D4B31E7}"/>
    <cellStyle name="style1619872340533" xfId="45487" xr:uid="{961AABB1-3194-4075-8511-4C24813FBC5B}"/>
    <cellStyle name="style1619872340564" xfId="45488" xr:uid="{5942D22D-FBCF-4C3D-945D-141C19C506B0}"/>
    <cellStyle name="style1619872340580" xfId="45465" xr:uid="{A02D04B9-075F-48A3-ABD7-C8CF4F3A1E2D}"/>
    <cellStyle name="style1619872340611" xfId="45466" xr:uid="{0A865E1C-B519-4A9C-AEC3-4C01A2EDA519}"/>
    <cellStyle name="style1619872340633" xfId="45467" xr:uid="{9C02BCAE-7A8D-41D6-929B-1595CB11D0E5}"/>
    <cellStyle name="style1619872340649" xfId="45468" xr:uid="{16003D1E-7AE8-430C-ABA9-F7B45BB83AA3}"/>
    <cellStyle name="style1619872340680" xfId="45477" xr:uid="{598E730F-D2EA-43EE-9AE8-DE46CB512F1D}"/>
    <cellStyle name="style1619872340695" xfId="45478" xr:uid="{8F1EB5C3-691E-494D-9D40-20239C061721}"/>
    <cellStyle name="style1619872340711" xfId="45479" xr:uid="{DFDFC5FD-3D14-480E-8412-1144D7FD3491}"/>
    <cellStyle name="style1619872340735" xfId="45480" xr:uid="{F27C436E-45DF-4AF0-86D3-C0F6E82B4147}"/>
    <cellStyle name="style1619872340786" xfId="45489" xr:uid="{02BDCD04-8469-4D13-A111-F3BA8B3116A4}"/>
    <cellStyle name="style1619872340806" xfId="45490" xr:uid="{AF6914B9-D65F-4FA2-A491-1BF193D75F67}"/>
    <cellStyle name="style1619872340826" xfId="45491" xr:uid="{C8D32925-75FA-4CFE-BE1F-DA3CE4BB711F}"/>
    <cellStyle name="style1619872340850" xfId="45492" xr:uid="{60EBEED6-2736-4360-ABE8-5E8777755FA3}"/>
    <cellStyle name="style1619872341999" xfId="45493" xr:uid="{64D1BBFC-E109-42DB-8801-5CAF5545E108}"/>
    <cellStyle name="style1619872342033" xfId="45494" xr:uid="{D44F6DC3-CC49-46F6-8E78-311523DAD2A1}"/>
    <cellStyle name="style1619872342051" xfId="45505" xr:uid="{C3FEA80C-8A76-4EC4-A272-A715D43C0E81}"/>
    <cellStyle name="style1619872342072" xfId="45506" xr:uid="{E5F817F1-8CC7-4C4F-AEBD-1DACF4929D4D}"/>
    <cellStyle name="style1619872342103" xfId="45496" xr:uid="{71E6C059-7F13-4BD0-939C-689CF9E60DFE}"/>
    <cellStyle name="style1619872342134" xfId="45497" xr:uid="{FD481FF7-71A4-4364-A7E0-B72743C2BB8E}"/>
    <cellStyle name="style1619872342150" xfId="45495" xr:uid="{92F10719-7B3A-467B-AA7C-D9E209F32D29}"/>
    <cellStyle name="style1619872342174" xfId="45498" xr:uid="{C0E0ADB0-173E-417F-821E-01E1098ED5F7}"/>
    <cellStyle name="style1619872342202" xfId="45507" xr:uid="{91377138-9565-4E3B-91E1-4D1724474816}"/>
    <cellStyle name="style1619872342223" xfId="45508" xr:uid="{BF85B3D9-9DD5-4A87-A376-0FFC54268202}"/>
    <cellStyle name="style1619872342243" xfId="45509" xr:uid="{1D5BF1FF-B9C8-4308-92C0-E399E3714850}"/>
    <cellStyle name="style1619872342265" xfId="45510" xr:uid="{E2755766-83BC-4D8D-B4D9-C060FB34B22C}"/>
    <cellStyle name="style1619872342286" xfId="45517" xr:uid="{5E8F78B5-C261-4BF9-A92B-14811428082D}"/>
    <cellStyle name="style1619872342306" xfId="45529" xr:uid="{A3CF756A-C857-43B9-BA4C-9BE442B134E5}"/>
    <cellStyle name="style1619872342324" xfId="45518" xr:uid="{61E9B129-F82F-47D9-A3D5-8F4AF76A2959}"/>
    <cellStyle name="style1619872342340" xfId="45530" xr:uid="{414E03B8-79F3-45B8-9650-2C224C3737FC}"/>
    <cellStyle name="style1619872342371" xfId="45541" xr:uid="{4A8337BB-82C1-4BA7-B0A4-CA7011A68CE3}"/>
    <cellStyle name="style1619872342387" xfId="45542" xr:uid="{77E9F337-118C-43A7-8E50-10044927D9A2}"/>
    <cellStyle name="style1619872342402" xfId="45519" xr:uid="{252B8FBB-364F-4C56-B315-1F4C4E8CCC14}"/>
    <cellStyle name="style1619872342424" xfId="45520" xr:uid="{E099D2F8-C70F-4C9E-90C3-A9CFEAAD5B8E}"/>
    <cellStyle name="style1619872342456" xfId="45521" xr:uid="{152B99CC-AD0D-4397-A158-947A179951C2}"/>
    <cellStyle name="style1619872342471" xfId="45522" xr:uid="{49A96837-3610-4477-BD5B-C34AC1FF1255}"/>
    <cellStyle name="style1619872342503" xfId="45531" xr:uid="{49CBF43E-E690-4554-9AEF-584B237484F3}"/>
    <cellStyle name="style1619872342518" xfId="45532" xr:uid="{1D968758-E5B1-4C1D-A1B1-A937EAC39FF6}"/>
    <cellStyle name="style1619872342540" xfId="45533" xr:uid="{8D59E845-CD22-4D26-8E82-4D0E5F5F18B7}"/>
    <cellStyle name="style1619872342556" xfId="45534" xr:uid="{FE025629-AB4A-4FAF-874D-179DA3C0D866}"/>
    <cellStyle name="style1619872342587" xfId="45543" xr:uid="{5592090B-DA7E-4722-ABCD-D1DEFA0FD625}"/>
    <cellStyle name="style1619872342619" xfId="45544" xr:uid="{F880A77A-53D1-477F-8498-E3D3517ABA05}"/>
    <cellStyle name="style1619872342625" xfId="45545" xr:uid="{B04FA8DE-891B-435D-B320-B1DD84BBA577}"/>
    <cellStyle name="style1619872342656" xfId="45546" xr:uid="{D31FED90-47D6-408F-844D-EAF850A6B6BB}"/>
    <cellStyle name="style1619872343426" xfId="45499" xr:uid="{81866EE2-2FA9-41CD-90D2-83A257F35FC7}"/>
    <cellStyle name="style1619872343457" xfId="45500" xr:uid="{029B4512-F102-4FE4-B397-02811C08D928}"/>
    <cellStyle name="style1619872343473" xfId="45511" xr:uid="{73BF99E4-3071-4227-8DC0-89FA24A0100D}"/>
    <cellStyle name="style1619872343489" xfId="45512" xr:uid="{EF5F93BC-C568-4859-94B9-CC8393093140}"/>
    <cellStyle name="style1619872343526" xfId="45502" xr:uid="{D47406A3-5DC4-4A54-81A3-2EF11F9381E0}"/>
    <cellStyle name="style1619872343558" xfId="45503" xr:uid="{3F344776-D405-4A0A-9F78-6F07BE38926D}"/>
    <cellStyle name="style1619872343573" xfId="45501" xr:uid="{557CC993-BA57-4E6D-BAD8-96C592AE74A2}"/>
    <cellStyle name="style1619872343605" xfId="45504" xr:uid="{E36B1317-3E29-4AF8-83C7-D4AFA0D5409A}"/>
    <cellStyle name="style1619872343627" xfId="45513" xr:uid="{01E6CD8F-0CC8-4392-B466-D15C3DBED000}"/>
    <cellStyle name="style1619872343642" xfId="45514" xr:uid="{B4937C55-1B7A-4D9A-B614-C408CCB79390}"/>
    <cellStyle name="style1619872343658" xfId="45515" xr:uid="{EF072084-B22E-45C0-9113-146EFFCAFD7D}"/>
    <cellStyle name="style1619872343689" xfId="45516" xr:uid="{F4928A86-2E8B-4E02-ADF4-8A7EFC56F178}"/>
    <cellStyle name="style1619872343705" xfId="45523" xr:uid="{B380AA0C-222E-4FB1-87E9-2BA07FCBE751}"/>
    <cellStyle name="style1619872343727" xfId="45535" xr:uid="{722A63C7-D1B0-4E34-AE07-A41BA7E53C14}"/>
    <cellStyle name="style1619872343743" xfId="45524" xr:uid="{2D3F1300-FCDC-4657-89CF-F3B6A7AFCFE4}"/>
    <cellStyle name="style1619872343774" xfId="45536" xr:uid="{3FDCD01F-2E34-42A0-8CCC-713FE4D18C1B}"/>
    <cellStyle name="style1619872343790" xfId="45547" xr:uid="{6F8C32D4-AB75-4FB7-88B0-117294445085}"/>
    <cellStyle name="style1619872343820" xfId="45548" xr:uid="{442A8EC5-2513-4AC4-B4FB-DC0F1A24C55D}"/>
    <cellStyle name="style1619872343827" xfId="45525" xr:uid="{F2298A5C-1E26-482D-9AB1-17950170FC1B}"/>
    <cellStyle name="style1619872343858" xfId="45526" xr:uid="{DAED567E-DAC5-49A2-805E-6833EB98CAE6}"/>
    <cellStyle name="style1619872343874" xfId="45527" xr:uid="{210F6F29-6DE9-4DBE-8901-9F38F34F2E12}"/>
    <cellStyle name="style1619872343890" xfId="45528" xr:uid="{0B7769B2-7DDD-46A5-8493-95BF7148EA14}"/>
    <cellStyle name="style1619872343921" xfId="45537" xr:uid="{FEB30E54-8BFD-49D6-8940-D9B2E5CB7E87}"/>
    <cellStyle name="style1619872343938" xfId="45538" xr:uid="{1EDDEBED-CC31-4FE7-8229-3C6FBAF54998}"/>
    <cellStyle name="style1619872343960" xfId="45539" xr:uid="{E48EF8C6-CF1F-4F08-81E5-F34B79AC8C10}"/>
    <cellStyle name="style1619872343980" xfId="45540" xr:uid="{0D07C591-5D39-47B0-A28E-392AAD52B04F}"/>
    <cellStyle name="style1619872344011" xfId="45549" xr:uid="{3289F306-6412-4773-AAE8-28CBDB7A74E8}"/>
    <cellStyle name="style1619872344031" xfId="45550" xr:uid="{05A059CC-3C80-43B6-9312-087AA673013A}"/>
    <cellStyle name="style1619872344052" xfId="45551" xr:uid="{B190F372-00E3-4072-A426-D01B95C5CC64}"/>
    <cellStyle name="style1619872344070" xfId="45552" xr:uid="{A765D1B1-AECC-4994-951F-A4009AAC2127}"/>
    <cellStyle name="style1619872345570" xfId="45698" xr:uid="{25812576-618A-40BD-90C2-4DD0DE4BC7A3}"/>
    <cellStyle name="style1619872345602" xfId="45699" xr:uid="{94D4F655-9AAB-464A-8701-06C69B02F19C}"/>
    <cellStyle name="style1619872345624" xfId="45697" xr:uid="{327C7860-CA52-4F02-9EAB-50B76D796B94}"/>
    <cellStyle name="style1619872345639" xfId="45700" xr:uid="{9A034C2A-DD43-43B9-9D61-DE4232888E4E}"/>
    <cellStyle name="style1619872345671" xfId="45701" xr:uid="{9FD90ABC-8645-4925-BE65-05A70FE7A9F9}"/>
    <cellStyle name="style1619872345686" xfId="45702" xr:uid="{1B93169A-580E-41D0-AE4A-02487B5664FE}"/>
    <cellStyle name="style1619872345708" xfId="45703" xr:uid="{A2CF4AB4-49A6-411B-8C91-1E80EE81C97F}"/>
    <cellStyle name="style1619872345740" xfId="45704" xr:uid="{EF3DDBF3-0646-4161-A5B9-2E4B2568F1A5}"/>
    <cellStyle name="style1619872345755" xfId="45706" xr:uid="{FB80D6E8-9894-4400-A383-5506014E5941}"/>
    <cellStyle name="style1619872345771" xfId="45707" xr:uid="{E2CD17FE-D637-49F2-8D42-9E72CFDDCCBE}"/>
    <cellStyle name="style1619872345802" xfId="45709" xr:uid="{E2D54DC2-81A0-4277-A91D-3D1D4CEA2E68}"/>
    <cellStyle name="style1619872345821" xfId="45710" xr:uid="{925F850A-0493-4264-BC70-93C8966BC76A}"/>
    <cellStyle name="style1619872345836" xfId="45705" xr:uid="{B64B9416-3BB3-4070-B68E-434A324D7ECE}"/>
    <cellStyle name="style1619872345868" xfId="45708" xr:uid="{0EC27E20-4BDB-4C81-B919-EB06A85E75E8}"/>
    <cellStyle name="style1619872345883" xfId="45711" xr:uid="{B6EDDCA4-EFF9-407A-99E8-6690D057C8C8}"/>
    <cellStyle name="style1619872345925" xfId="45713" xr:uid="{FD30C0E3-BA18-492F-A59D-B5F2E4AF8233}"/>
    <cellStyle name="style1619872345956" xfId="45714" xr:uid="{68CA715C-CC1E-4D85-B4ED-DCF1239A1D1B}"/>
    <cellStyle name="style1619872345971" xfId="45712" xr:uid="{FFFBBF06-E65D-401C-AF35-358F4A4311B7}"/>
    <cellStyle name="style1619872347033" xfId="45553" xr:uid="{F00874DB-E677-4E5E-8F8E-ABD47A52CE3A}"/>
    <cellStyle name="style1619872347061" xfId="45554" xr:uid="{7A4ACB19-F3D0-454D-A054-F3506CB93850}"/>
    <cellStyle name="style1619872347082" xfId="45565" xr:uid="{1A7903F9-EE50-4D85-B1BF-880144ECCC2B}"/>
    <cellStyle name="style1619872347102" xfId="45566" xr:uid="{0D952916-634C-42F7-9366-83F2C533303B}"/>
    <cellStyle name="style1619872347142" xfId="45556" xr:uid="{74A1A226-61C4-4823-BB82-B649FFD55854}"/>
    <cellStyle name="style1619872347163" xfId="45557" xr:uid="{9F492EE4-A8CF-47DA-A830-156B365CEA13}"/>
    <cellStyle name="style1619872347183" xfId="45555" xr:uid="{662AA775-1926-4E8C-A95D-C09D2D481AC4}"/>
    <cellStyle name="style1619872347205" xfId="45558" xr:uid="{6F40020C-63A4-4B9F-BEC3-EDABB77A203D}"/>
    <cellStyle name="style1619872347226" xfId="45567" xr:uid="{4DDE9942-4F34-4DF1-BFC6-1B412B34AF47}"/>
    <cellStyle name="style1619872347246" xfId="45568" xr:uid="{13F007E7-52FF-47A5-BCEF-CC63D6D93270}"/>
    <cellStyle name="style1619872347267" xfId="45569" xr:uid="{4DF0B98F-06FF-43FE-827A-675D0C8CB294}"/>
    <cellStyle name="style1619872347287" xfId="45570" xr:uid="{A8C6C14D-85D4-44F9-8BB6-567D43CF310D}"/>
    <cellStyle name="style1619872347307" xfId="45577" xr:uid="{E12E6DC8-EDCA-4199-8BAE-26C78D815407}"/>
    <cellStyle name="style1619872347336" xfId="45589" xr:uid="{A7A78EDE-C977-4DB2-B7AC-C18C3DD12D60}"/>
    <cellStyle name="style1619872347348" xfId="45578" xr:uid="{5B94937A-FB6A-4AC1-87BA-340CEDB6540F}"/>
    <cellStyle name="style1619872347368" xfId="45590" xr:uid="{0145C286-90C0-42E4-A254-9D107433600B}"/>
    <cellStyle name="style1619872347397" xfId="45601" xr:uid="{997856BB-21D8-488E-BE86-94E33BA29FA3}"/>
    <cellStyle name="style1619872347409" xfId="45602" xr:uid="{1F2AB98D-887E-45D9-8152-123BE0367A9E}"/>
    <cellStyle name="style1619872347437" xfId="45579" xr:uid="{3E22AE10-93DE-4504-8550-E3082F133F4D}"/>
    <cellStyle name="style1619872347459" xfId="45580" xr:uid="{3062363A-A73E-489D-98CB-D72C07D6A2B0}"/>
    <cellStyle name="style1619872347480" xfId="45581" xr:uid="{56D1D43C-D2A5-4ED0-9C86-6CE29DC3B252}"/>
    <cellStyle name="style1619872347500" xfId="45582" xr:uid="{B0909B26-4915-485E-AA97-FDF3B010D779}"/>
    <cellStyle name="style1619872347520" xfId="45591" xr:uid="{5A80AF77-CF05-4868-A8A2-8E6A16B7A625}"/>
    <cellStyle name="style1619872347551" xfId="45592" xr:uid="{B9BC6C8A-2360-4100-8D2A-A176A5B866D7}"/>
    <cellStyle name="style1619872347571" xfId="45593" xr:uid="{C53E429F-7925-4B49-8AAF-A7829112BACC}"/>
    <cellStyle name="style1619872347592" xfId="45594" xr:uid="{A9FDF62F-10AB-4E05-918C-0DF2F068D9F7}"/>
    <cellStyle name="style1619872347622" xfId="45603" xr:uid="{49C5EE09-694B-496D-B580-5CC175B820CD}"/>
    <cellStyle name="style1619872347642" xfId="45604" xr:uid="{E6EED5BB-8FF6-4FBD-917C-087E2F92A979}"/>
    <cellStyle name="style1619872347663" xfId="45605" xr:uid="{DDA87CE9-0B9E-4A04-9E16-2341EEDA3A9C}"/>
    <cellStyle name="style1619872347683" xfId="45606" xr:uid="{1DFF3831-5F4D-46CE-A622-DB49436EFA37}"/>
    <cellStyle name="style1619872348646" xfId="45559" xr:uid="{073FC7E7-112A-4E39-8EED-4AAECA62047C}"/>
    <cellStyle name="style1619872348668" xfId="45560" xr:uid="{08971A47-8911-4ED2-8698-7F105582C998}"/>
    <cellStyle name="style1619872348688" xfId="45571" xr:uid="{8497EC69-C441-46B0-BA7F-9A4262C25FC3}"/>
    <cellStyle name="style1619872348709" xfId="45572" xr:uid="{A877041B-104F-4911-9BDA-FE66E27626C1}"/>
    <cellStyle name="style1619872348757" xfId="45562" xr:uid="{FF0074FD-3A7B-4921-A74E-3B2074EE7591}"/>
    <cellStyle name="style1619872348777" xfId="45563" xr:uid="{9504B8CC-7053-437A-8092-4E76988E30D3}"/>
    <cellStyle name="style1619872348790" xfId="45561" xr:uid="{EEDE7E3F-EDE8-4F18-99A9-5D1D2044DC7F}"/>
    <cellStyle name="style1619872348820" xfId="45564" xr:uid="{30B512F0-ABE7-405B-9F3A-4ADDADAD439D}"/>
    <cellStyle name="style1619872348840" xfId="45573" xr:uid="{D1EDEBE3-28B6-4B1C-9533-503A34329D92}"/>
    <cellStyle name="style1619872348861" xfId="45574" xr:uid="{3C8A9505-14AA-4B7D-95E0-26F54D0974C4}"/>
    <cellStyle name="style1619872348881" xfId="45575" xr:uid="{0194A1E4-1971-47F8-A143-E92507961D5B}"/>
    <cellStyle name="style1619872348901" xfId="45576" xr:uid="{54B11C56-FB32-49CB-A0D6-2ABE5AD02675}"/>
    <cellStyle name="style1619872348922" xfId="45583" xr:uid="{726388CD-D7C5-4DB6-86C1-01B59AC6C83A}"/>
    <cellStyle name="style1619872348942" xfId="45595" xr:uid="{2A45EDBE-1335-4880-B565-9E85B53919B2}"/>
    <cellStyle name="style1619872348962" xfId="45584" xr:uid="{514C6267-E9B4-4D69-9B38-B9C90F5319A2}"/>
    <cellStyle name="style1619872348983" xfId="45596" xr:uid="{ECBC5EE9-A515-46F3-A6AE-55CFDA95534B}"/>
    <cellStyle name="style1619872349003" xfId="45607" xr:uid="{CFBE3484-6743-4C65-AC45-FC6B03DF7484}"/>
    <cellStyle name="style1619872349023" xfId="45608" xr:uid="{466924C7-B95A-4A78-9958-EFCEAA62A054}"/>
    <cellStyle name="style1619872349044" xfId="45585" xr:uid="{C10B59E2-7F52-4FD2-8EBC-FEA5E4115357}"/>
    <cellStyle name="style1619872349074" xfId="45586" xr:uid="{FCC64CF7-257C-4135-9A02-BCA43F1F5AE5}"/>
    <cellStyle name="style1619872349094" xfId="45587" xr:uid="{51ABD53D-646B-4214-AA57-0FCB65FC1478}"/>
    <cellStyle name="style1619872349115" xfId="45588" xr:uid="{6380D5A9-BFED-4911-99C2-A901E3CDBA09}"/>
    <cellStyle name="style1619872349135" xfId="45597" xr:uid="{7B6E8DA1-C7A5-46E1-B40D-87C1B3D76C52}"/>
    <cellStyle name="style1619872349155" xfId="45598" xr:uid="{7AD20696-B8DF-429C-BB10-380607FD1A1E}"/>
    <cellStyle name="style1619872349176" xfId="45599" xr:uid="{9372B544-1EE7-4DA2-B401-3FA7B4623A15}"/>
    <cellStyle name="style1619872349196" xfId="45600" xr:uid="{C5C79FA7-792B-4711-9984-8B8A3AE69244}"/>
    <cellStyle name="style1619872349226" xfId="45609" xr:uid="{838AD76C-1341-4A59-B2CB-4CDC4E239A7D}"/>
    <cellStyle name="style1619872349247" xfId="45610" xr:uid="{57B71CA2-99F6-48F3-8ECB-315D22A3B129}"/>
    <cellStyle name="style1619872349267" xfId="45611" xr:uid="{442CEF61-DC4F-4A6D-A484-DB2E7A836F77}"/>
    <cellStyle name="style1619872349287" xfId="45612" xr:uid="{6B432702-66C2-4799-8288-FC7196600B5D}"/>
    <cellStyle name="text heading" xfId="34382" xr:uid="{00000000-0005-0000-0000-000018000000}"/>
    <cellStyle name="third level head" xfId="34383" xr:uid="{00000000-0005-0000-0000-000019000000}"/>
    <cellStyle name="use of" xfId="34384" xr:uid="{00000000-0005-0000-0000-00001A000000}"/>
  </cellStyles>
  <dxfs count="5">
    <dxf>
      <font>
        <color rgb="FFC00000"/>
      </font>
      <numFmt numFmtId="171" formatCode="\(0\)"/>
    </dxf>
    <dxf>
      <font>
        <color rgb="FFC00000"/>
      </font>
      <numFmt numFmtId="171" formatCode="\(0\)"/>
    </dxf>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theme/theme1.xml" Type="http://schemas.openxmlformats.org/officeDocument/2006/relationships/theme" Id="rId8"/><Relationship Target="worksheets/sheet3.xml" Type="http://schemas.openxmlformats.org/officeDocument/2006/relationships/worksheet" Id="rId3"/><Relationship Target="worksheets/sheet7.xml" Type="http://schemas.openxmlformats.org/officeDocument/2006/relationships/worksheet" Id="rId7"/><Relationship Target="vbaProject.bin" Type="http://schemas.microsoft.com/office/2006/relationships/vbaProject"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worksheets/sheet5.xml" Type="http://schemas.openxmlformats.org/officeDocument/2006/relationships/worksheet" Id="rId5"/><Relationship Target="sharedStrings.xml" Type="http://schemas.openxmlformats.org/officeDocument/2006/relationships/sharedStrings" Id="rId10"/><Relationship Target="worksheets/sheet4.xml" Type="http://schemas.openxmlformats.org/officeDocument/2006/relationships/worksheet" Id="rId4"/><Relationship Target="styles.xml" Type="http://schemas.openxmlformats.org/officeDocument/2006/relationships/styles"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2010</c:v>
                </c:pt>
                <c:pt idx="1">
                  <c:v>2016</c:v>
                </c:pt>
              </c:numCache>
            </c:numRef>
          </c:xVal>
          <c:yVal>
            <c:numRef>
              <c:f>Water!$AB$105:$AB$116</c:f>
              <c:numCache>
                <c:formatCode>0.0</c:formatCode>
                <c:ptCount val="12"/>
                <c:pt idx="0">
                  <c:v>0.41904918203514069</c:v>
                </c:pt>
                <c:pt idx="1">
                  <c:v>0.33503015695963717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2010</c:v>
                </c:pt>
                <c:pt idx="1">
                  <c:v>2016</c:v>
                </c:pt>
              </c:numCache>
            </c:numRef>
          </c:xVal>
          <c:yVal>
            <c:numRef>
              <c:f>Water!$W$105:$W$116</c:f>
              <c:numCache>
                <c:formatCode>0.0</c:formatCode>
                <c:ptCount val="12"/>
                <c:pt idx="0">
                  <c:v>1.6061357474695059</c:v>
                </c:pt>
                <c:pt idx="1">
                  <c:v>1.0289912142118627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2010</c:v>
                </c:pt>
                <c:pt idx="1">
                  <c:v>2016</c:v>
                </c:pt>
              </c:numCache>
            </c:numRef>
          </c:xVal>
          <c:yVal>
            <c:numRef>
              <c:f>Water!$R$105:$R$116</c:f>
              <c:numCache>
                <c:formatCode>0.0</c:formatCode>
                <c:ptCount val="12"/>
                <c:pt idx="0">
                  <c:v>2.9206734625299728</c:v>
                </c:pt>
                <c:pt idx="1">
                  <c:v>2.9204260600305254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2010</c:v>
                </c:pt>
                <c:pt idx="1">
                  <c:v>2016</c:v>
                </c:pt>
              </c:numCache>
            </c:numRef>
          </c:xVal>
          <c:yVal>
            <c:numRef>
              <c:f>Water!$M$105:$M$116</c:f>
              <c:numCache>
                <c:formatCode>0.0</c:formatCode>
                <c:ptCount val="12"/>
                <c:pt idx="0">
                  <c:v>3.6507234786912832</c:v>
                </c:pt>
                <c:pt idx="1">
                  <c:v>4.6905132218385548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2010</c:v>
                </c:pt>
                <c:pt idx="1">
                  <c:v>2016</c:v>
                </c:pt>
              </c:numCache>
            </c:numRef>
          </c:xVal>
          <c:yVal>
            <c:numRef>
              <c:f>Water!$H$105:$H$116</c:f>
              <c:numCache>
                <c:formatCode>0.0</c:formatCode>
                <c:ptCount val="12"/>
                <c:pt idx="0">
                  <c:v>4.2989499885265774</c:v>
                </c:pt>
                <c:pt idx="1">
                  <c:v>8.1114270282265561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2010</c:v>
                </c:pt>
                <c:pt idx="1">
                  <c:v>2016</c:v>
                </c:pt>
              </c:numCache>
            </c:numRef>
          </c:xVal>
          <c:yVal>
            <c:numRef>
              <c:f>Water!$X$105:$X$116</c:f>
              <c:numCache>
                <c:formatCode>0.0</c:formatCode>
                <c:ptCount val="12"/>
                <c:pt idx="0">
                  <c:v>91.839876316561401</c:v>
                </c:pt>
                <c:pt idx="1">
                  <c:v>96.438934271916892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2010</c:v>
                </c:pt>
                <c:pt idx="1">
                  <c:v>2016</c:v>
                </c:pt>
              </c:numCache>
            </c:numRef>
          </c:xVal>
          <c:yVal>
            <c:numRef>
              <c:f>Water!$S$105:$S$116</c:f>
              <c:numCache>
                <c:formatCode>0.0</c:formatCode>
                <c:ptCount val="12"/>
                <c:pt idx="0">
                  <c:v>72.88438462381437</c:v>
                </c:pt>
                <c:pt idx="1">
                  <c:v>89.536556341622969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2010</c:v>
                </c:pt>
                <c:pt idx="1">
                  <c:v>2016</c:v>
                </c:pt>
              </c:numCache>
            </c:numRef>
          </c:xVal>
          <c:yVal>
            <c:numRef>
              <c:f>Water!$N$105:$N$116</c:f>
              <c:numCache>
                <c:formatCode>0.0</c:formatCode>
                <c:ptCount val="12"/>
                <c:pt idx="0">
                  <c:v>61.042859427462105</c:v>
                </c:pt>
                <c:pt idx="1">
                  <c:v>82.390599872321346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2010</c:v>
                </c:pt>
                <c:pt idx="1">
                  <c:v>2016</c:v>
                </c:pt>
              </c:numCache>
            </c:numRef>
          </c:xVal>
          <c:yVal>
            <c:numRef>
              <c:f>Water!$I$105:$I$116</c:f>
              <c:numCache>
                <c:formatCode>0.0</c:formatCode>
                <c:ptCount val="12"/>
                <c:pt idx="0">
                  <c:v>51.590618998867889</c:v>
                </c:pt>
                <c:pt idx="1">
                  <c:v>74.804852604193215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2010</c:v>
                </c:pt>
                <c:pt idx="1">
                  <c:v>2016</c:v>
                </c:pt>
              </c:numCache>
            </c:numRef>
          </c:xVal>
          <c:yVal>
            <c:numRef>
              <c:f>Water!$D$105:$D$116</c:f>
              <c:numCache>
                <c:formatCode>0.0</c:formatCode>
                <c:ptCount val="12"/>
                <c:pt idx="0">
                  <c:v>45.545282363560226</c:v>
                </c:pt>
                <c:pt idx="1">
                  <c:v>65.366964442122509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2004</c:v>
                </c:pt>
                <c:pt idx="1">
                  <c:v>2020</c:v>
                </c:pt>
              </c:numCache>
            </c:numRef>
          </c:cat>
          <c:val>
            <c:numRef>
              <c:f>Water!$E$99:$E$100</c:f>
              <c:numCache>
                <c:formatCode>0.0</c:formatCode>
                <c:ptCount val="2"/>
                <c:pt idx="0">
                  <c:v>34.835154746959162</c:v>
                </c:pt>
                <c:pt idx="1">
                  <c:v>64.390276015005313</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2004</c:v>
                </c:pt>
                <c:pt idx="1">
                  <c:v>2020</c:v>
                </c:pt>
              </c:numCache>
            </c:numRef>
          </c:cat>
          <c:val>
            <c:numRef>
              <c:f>Water!$F$99:$F$100</c:f>
              <c:numCache>
                <c:formatCode>0.0</c:formatCode>
                <c:ptCount val="2"/>
                <c:pt idx="0">
                  <c:v>4.1029002570804343</c:v>
                </c:pt>
                <c:pt idx="1">
                  <c:v>7.5839157866381184</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2004</c:v>
                </c:pt>
                <c:pt idx="1">
                  <c:v>2020</c:v>
                </c:pt>
              </c:numCache>
            </c:numRef>
          </c:cat>
          <c:val>
            <c:numRef>
              <c:f>Water!$G$99:$G$100</c:f>
              <c:numCache>
                <c:formatCode>0.0</c:formatCode>
                <c:ptCount val="2"/>
                <c:pt idx="0">
                  <c:v>58.0338206873339</c:v>
                </c:pt>
                <c:pt idx="1">
                  <c:v>18.643555490230028</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2004</c:v>
                </c:pt>
                <c:pt idx="1">
                  <c:v>2020</c:v>
                </c:pt>
              </c:numCache>
            </c:numRef>
          </c:cat>
          <c:val>
            <c:numRef>
              <c:f>Water!$H$99:$H$100</c:f>
              <c:numCache>
                <c:formatCode>0.0</c:formatCode>
                <c:ptCount val="2"/>
                <c:pt idx="0">
                  <c:v>3.0281243086265022</c:v>
                </c:pt>
                <c:pt idx="1">
                  <c:v>9.3822527081265434</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2004</c:v>
                </c:pt>
                <c:pt idx="1">
                  <c:v>2020</c:v>
                </c:pt>
              </c:numCache>
            </c:numRef>
          </c:cat>
          <c:val>
            <c:numRef>
              <c:f>Water!$J$99:$J$100</c:f>
              <c:numCache>
                <c:formatCode>0.0</c:formatCode>
                <c:ptCount val="2"/>
                <c:pt idx="0">
                  <c:v>39.575643224928122</c:v>
                </c:pt>
                <c:pt idx="1">
                  <c:v>74.492594566167867</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2004</c:v>
                </c:pt>
                <c:pt idx="1">
                  <c:v>2020</c:v>
                </c:pt>
              </c:numCache>
            </c:numRef>
          </c:cat>
          <c:val>
            <c:numRef>
              <c:f>Water!$K$99:$K$100</c:f>
              <c:numCache>
                <c:formatCode>0.0</c:formatCode>
                <c:ptCount val="2"/>
                <c:pt idx="0">
                  <c:v>4.2768979054981671</c:v>
                </c:pt>
                <c:pt idx="1">
                  <c:v>8.0503359064670299</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2004</c:v>
                </c:pt>
                <c:pt idx="1">
                  <c:v>2020</c:v>
                </c:pt>
              </c:numCache>
            </c:numRef>
          </c:cat>
          <c:val>
            <c:numRef>
              <c:f>Water!$L$99:$L$100</c:f>
              <c:numCache>
                <c:formatCode>0.0</c:formatCode>
                <c:ptCount val="2"/>
                <c:pt idx="0">
                  <c:v>52.843331971931491</c:v>
                </c:pt>
                <c:pt idx="1">
                  <c:v>12.419959724477465</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2004</c:v>
                </c:pt>
                <c:pt idx="1">
                  <c:v>2020</c:v>
                </c:pt>
              </c:numCache>
            </c:numRef>
          </c:cat>
          <c:val>
            <c:numRef>
              <c:f>Water!$M$99:$M$100</c:f>
              <c:numCache>
                <c:formatCode>0.0</c:formatCode>
                <c:ptCount val="2"/>
                <c:pt idx="0">
                  <c:v>3.3041268976422202</c:v>
                </c:pt>
                <c:pt idx="1">
                  <c:v>5.0371098028876418</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2004</c:v>
                </c:pt>
                <c:pt idx="1">
                  <c:v>2020</c:v>
                </c:pt>
              </c:numCache>
            </c:numRef>
          </c:cat>
          <c:val>
            <c:numRef>
              <c:f>Water!$O$99:$O$100</c:f>
              <c:numCache>
                <c:formatCode>0.0</c:formatCode>
                <c:ptCount val="2"/>
                <c:pt idx="0">
                  <c:v>49.888628182198978</c:v>
                </c:pt>
                <c:pt idx="1">
                  <c:v>82.803820729700021</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2004</c:v>
                </c:pt>
                <c:pt idx="1">
                  <c:v>2020</c:v>
                </c:pt>
              </c:numCache>
            </c:numRef>
          </c:cat>
          <c:val>
            <c:numRef>
              <c:f>Water!$P$99:$P$100</c:f>
              <c:numCache>
                <c:formatCode>0.0</c:formatCode>
                <c:ptCount val="2"/>
                <c:pt idx="0">
                  <c:v>4.0383177636438408</c:v>
                </c:pt>
                <c:pt idx="1">
                  <c:v>6.7026926242410187</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2004</c:v>
                </c:pt>
                <c:pt idx="1">
                  <c:v>2020</c:v>
                </c:pt>
              </c:numCache>
            </c:numRef>
          </c:cat>
          <c:val>
            <c:numRef>
              <c:f>Water!$Q$99:$Q$100</c:f>
              <c:numCache>
                <c:formatCode>0.0</c:formatCode>
                <c:ptCount val="2"/>
                <c:pt idx="0">
                  <c:v>43.152298124127391</c:v>
                </c:pt>
                <c:pt idx="1">
                  <c:v>7.5731430535282414</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2004</c:v>
                </c:pt>
                <c:pt idx="1">
                  <c:v>2020</c:v>
                </c:pt>
              </c:numCache>
            </c:numRef>
          </c:cat>
          <c:val>
            <c:numRef>
              <c:f>Water!$R$99:$R$100</c:f>
              <c:numCache>
                <c:formatCode>0.0</c:formatCode>
                <c:ptCount val="2"/>
                <c:pt idx="0">
                  <c:v>2.9207559300297885</c:v>
                </c:pt>
                <c:pt idx="1">
                  <c:v>2.9203435925307097</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2004</c:v>
                </c:pt>
                <c:pt idx="1">
                  <c:v>2020</c:v>
                </c:pt>
              </c:numCache>
            </c:numRef>
          </c:cat>
          <c:val>
            <c:numRef>
              <c:f>Water!$T$99:$T$100</c:f>
              <c:numCache>
                <c:formatCode>0.0</c:formatCode>
                <c:ptCount val="2"/>
                <c:pt idx="0">
                  <c:v>63.781014524123741</c:v>
                </c:pt>
                <c:pt idx="1">
                  <c:v>90.07030269659262</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2004</c:v>
                </c:pt>
                <c:pt idx="1">
                  <c:v>2020</c:v>
                </c:pt>
              </c:numCache>
            </c:numRef>
          </c:cat>
          <c:val>
            <c:numRef>
              <c:f>Water!$U$99:$U$100</c:f>
              <c:numCache>
                <c:formatCode>0.0</c:formatCode>
                <c:ptCount val="2"/>
                <c:pt idx="0">
                  <c:v>3.5526461937552161</c:v>
                </c:pt>
                <c:pt idx="1">
                  <c:v>5.0169775509670158</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2004</c:v>
                </c:pt>
                <c:pt idx="1">
                  <c:v>2020</c:v>
                </c:pt>
              </c:numCache>
            </c:numRef>
          </c:cat>
          <c:val>
            <c:numRef>
              <c:f>Water!$V$99:$V$100</c:f>
              <c:numCache>
                <c:formatCode>0.0</c:formatCode>
                <c:ptCount val="2"/>
                <c:pt idx="0">
                  <c:v>30.867822023565651</c:v>
                </c:pt>
                <c:pt idx="1">
                  <c:v>4.07611004931438</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2004</c:v>
                </c:pt>
                <c:pt idx="1">
                  <c:v>2020</c:v>
                </c:pt>
              </c:numCache>
            </c:numRef>
          </c:cat>
          <c:val>
            <c:numRef>
              <c:f>Water!$W$99:$W$100</c:f>
              <c:numCache>
                <c:formatCode>0.0</c:formatCode>
                <c:ptCount val="2"/>
                <c:pt idx="0">
                  <c:v>1.7985172585553926</c:v>
                </c:pt>
                <c:pt idx="1">
                  <c:v>0.83660970312598693</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2004</c:v>
                </c:pt>
                <c:pt idx="1">
                  <c:v>2020</c:v>
                </c:pt>
              </c:numCache>
            </c:numRef>
          </c:cat>
          <c:val>
            <c:numRef>
              <c:f>Water!$Y$99:$Y$100</c:f>
              <c:numCache>
                <c:formatCode>0.0</c:formatCode>
                <c:ptCount val="2"/>
                <c:pt idx="0">
                  <c:v>89.517020023947794</c:v>
                </c:pt>
                <c:pt idx="1">
                  <c:v>97.115076560774327</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2004</c:v>
                </c:pt>
                <c:pt idx="1">
                  <c:v>2020</c:v>
                </c:pt>
              </c:numCache>
            </c:numRef>
          </c:cat>
          <c:val>
            <c:numRef>
              <c:f>Water!$Z$99:$Z$100</c:f>
              <c:numCache>
                <c:formatCode>0.0</c:formatCode>
                <c:ptCount val="2"/>
                <c:pt idx="0">
                  <c:v>0.78983697416186671</c:v>
                </c:pt>
                <c:pt idx="1">
                  <c:v>0.85687702959436873</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2004</c:v>
                </c:pt>
                <c:pt idx="1">
                  <c:v>2020</c:v>
                </c:pt>
              </c:numCache>
            </c:numRef>
          </c:cat>
          <c:val>
            <c:numRef>
              <c:f>Water!$AA$99:$AA$100</c:f>
              <c:numCache>
                <c:formatCode>0.0</c:formatCode>
                <c:ptCount val="2"/>
                <c:pt idx="0">
                  <c:v>9.2460874781633606</c:v>
                </c:pt>
                <c:pt idx="1">
                  <c:v>1.7210225943634896</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2004</c:v>
                </c:pt>
                <c:pt idx="1">
                  <c:v>2020</c:v>
                </c:pt>
              </c:numCache>
            </c:numRef>
          </c:cat>
          <c:val>
            <c:numRef>
              <c:f>Water!$AB$99:$AB$100</c:f>
              <c:numCache>
                <c:formatCode>0.0</c:formatCode>
                <c:ptCount val="2"/>
                <c:pt idx="0">
                  <c:v>0.4470555237269771</c:v>
                </c:pt>
                <c:pt idx="1">
                  <c:v>0.30702381526780442</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2010</c:v>
                </c:pt>
                <c:pt idx="1">
                  <c:v>2016</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2010</c:v>
                </c:pt>
                <c:pt idx="1">
                  <c:v>2016</c:v>
                </c:pt>
              </c:numCache>
            </c:numRef>
          </c:xVal>
          <c:yVal>
            <c:numRef>
              <c:f>Water!$W$205:$W$216</c:f>
              <c:numCache>
                <c:formatCode>0.0</c:formatCode>
                <c:ptCount val="12"/>
                <c:pt idx="0">
                  <c:v>0.45434444060438339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2010</c:v>
                </c:pt>
                <c:pt idx="1">
                  <c:v>2016</c:v>
                </c:pt>
              </c:numCache>
            </c:numRef>
          </c:xVal>
          <c:yVal>
            <c:numRef>
              <c:f>Water!$R$205:$R$216</c:f>
              <c:numCache>
                <c:formatCode>0.0</c:formatCode>
                <c:ptCount val="12"/>
                <c:pt idx="0">
                  <c:v>0.87948962816002274</c:v>
                </c:pt>
                <c:pt idx="1">
                  <c:v>0.30267781168397512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2010</c:v>
                </c:pt>
                <c:pt idx="1">
                  <c:v>2016</c:v>
                </c:pt>
              </c:numCache>
            </c:numRef>
          </c:xVal>
          <c:yVal>
            <c:numRef>
              <c:f>Water!$M$205:$M$216</c:f>
              <c:numCache>
                <c:formatCode>0.0</c:formatCode>
                <c:ptCount val="12"/>
                <c:pt idx="0">
                  <c:v>0.35237442830504134</c:v>
                </c:pt>
                <c:pt idx="1">
                  <c:v>0.18823453109340835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2010</c:v>
                </c:pt>
                <c:pt idx="1">
                  <c:v>2016</c:v>
                </c:pt>
              </c:numCache>
            </c:numRef>
          </c:xVal>
          <c:yVal>
            <c:numRef>
              <c:f>Water!$H$205:$H$216</c:f>
              <c:numCache>
                <c:formatCode>0.0</c:formatCode>
                <c:ptCount val="12"/>
                <c:pt idx="0">
                  <c:v>1.7228296393682487</c:v>
                </c:pt>
                <c:pt idx="1">
                  <c:v>1.5368421799994856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2010</c:v>
                </c:pt>
                <c:pt idx="1">
                  <c:v>2016</c:v>
                </c:pt>
              </c:numCache>
            </c:numRef>
          </c:xVal>
          <c:yVal>
            <c:numRef>
              <c:f>Water!$X$205:$X$216</c:f>
              <c:numCache>
                <c:formatCode>0.0</c:formatCode>
                <c:ptCount val="12"/>
                <c:pt idx="0">
                  <c:v>99.250996712325446</c:v>
                </c:pt>
                <c:pt idx="1">
                  <c:v>98.849929750867631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2010</c:v>
                </c:pt>
                <c:pt idx="1">
                  <c:v>2016</c:v>
                </c:pt>
              </c:numCache>
            </c:numRef>
          </c:xVal>
          <c:yVal>
            <c:numRef>
              <c:f>Water!$S$205:$S$216</c:f>
              <c:numCache>
                <c:formatCode>0.0</c:formatCode>
                <c:ptCount val="12"/>
                <c:pt idx="0">
                  <c:v>96.684657688751713</c:v>
                </c:pt>
                <c:pt idx="1">
                  <c:v>98.382669056184554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2010</c:v>
                </c:pt>
                <c:pt idx="1">
                  <c:v>2016</c:v>
                </c:pt>
              </c:numCache>
            </c:numRef>
          </c:xVal>
          <c:yVal>
            <c:numRef>
              <c:f>Water!$N$205:$N$216</c:f>
              <c:numCache>
                <c:formatCode>0.0</c:formatCode>
                <c:ptCount val="12"/>
                <c:pt idx="0">
                  <c:v>91.910241037577137</c:v>
                </c:pt>
                <c:pt idx="1">
                  <c:v>97.690792387282485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2010</c:v>
                </c:pt>
                <c:pt idx="1">
                  <c:v>2016</c:v>
                </c:pt>
              </c:numCache>
            </c:numRef>
          </c:xVal>
          <c:yVal>
            <c:numRef>
              <c:f>Water!$I$205:$I$216</c:f>
              <c:numCache>
                <c:formatCode>0.0</c:formatCode>
                <c:ptCount val="12"/>
                <c:pt idx="0">
                  <c:v>84.078275273150496</c:v>
                </c:pt>
                <c:pt idx="1">
                  <c:v>97.447413840125634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2010</c:v>
                </c:pt>
                <c:pt idx="1">
                  <c:v>2016</c:v>
                </c:pt>
              </c:numCache>
            </c:numRef>
          </c:xVal>
          <c:yVal>
            <c:numRef>
              <c:f>Water!$D$205:$D$216</c:f>
              <c:numCache>
                <c:formatCode>0.0</c:formatCode>
                <c:ptCount val="12"/>
                <c:pt idx="0">
                  <c:v>70.905208987128461</c:v>
                </c:pt>
                <c:pt idx="1">
                  <c:v>92.852041711641135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2004</c:v>
                </c:pt>
                <c:pt idx="1">
                  <c:v>2020</c:v>
                </c:pt>
              </c:numCache>
            </c:numRef>
          </c:cat>
          <c:val>
            <c:numRef>
              <c:f>Water!$E$199:$E$200</c:f>
              <c:numCache>
                <c:formatCode>0.0</c:formatCode>
                <c:ptCount val="2"/>
                <c:pt idx="0">
                  <c:v>59.675141729926608</c:v>
                </c:pt>
                <c:pt idx="1">
                  <c:v>92.480246079776535</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2004</c:v>
                </c:pt>
                <c:pt idx="1">
                  <c:v>2020</c:v>
                </c:pt>
              </c:numCache>
            </c:numRef>
          </c:cat>
          <c:val>
            <c:numRef>
              <c:f>Water!$F$199:$F$200</c:f>
              <c:numCache>
                <c:formatCode>0.0</c:formatCode>
                <c:ptCount val="2"/>
                <c:pt idx="0">
                  <c:v>3.9144563490307394</c:v>
                </c:pt>
                <c:pt idx="1">
                  <c:v>6.0663431360626543</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2004</c:v>
                </c:pt>
                <c:pt idx="1">
                  <c:v>2020</c:v>
                </c:pt>
              </c:numCache>
            </c:numRef>
          </c:cat>
          <c:val>
            <c:numRef>
              <c:f>Water!$G$199:$G$200</c:f>
              <c:numCache>
                <c:formatCode>0.0</c:formatCode>
                <c:ptCount val="2"/>
                <c:pt idx="0">
                  <c:v>34.625576461884819</c:v>
                </c:pt>
                <c:pt idx="1">
                  <c:v>0</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2004</c:v>
                </c:pt>
                <c:pt idx="1">
                  <c:v>2020</c:v>
                </c:pt>
              </c:numCache>
            </c:numRef>
          </c:cat>
          <c:val>
            <c:numRef>
              <c:f>Water!$H$199:$H$200</c:f>
              <c:numCache>
                <c:formatCode>0.0</c:formatCode>
                <c:ptCount val="2"/>
                <c:pt idx="0">
                  <c:v>1.7848254591578367</c:v>
                </c:pt>
                <c:pt idx="1">
                  <c:v>1.4534107841608082</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2004</c:v>
                </c:pt>
                <c:pt idx="1">
                  <c:v>2020</c:v>
                </c:pt>
              </c:numCache>
            </c:numRef>
          </c:cat>
          <c:val>
            <c:numRef>
              <c:f>Water!$J$199:$J$200</c:f>
              <c:numCache>
                <c:formatCode>0.0</c:formatCode>
                <c:ptCount val="2"/>
                <c:pt idx="0">
                  <c:v>76.760400030463472</c:v>
                </c:pt>
                <c:pt idx="1">
                  <c:v>96.27759367081849</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2004</c:v>
                </c:pt>
                <c:pt idx="1">
                  <c:v>2020</c:v>
                </c:pt>
              </c:numCache>
            </c:numRef>
          </c:cat>
          <c:val>
            <c:numRef>
              <c:f>Water!$K$199:$K$200</c:f>
              <c:numCache>
                <c:formatCode>0.0</c:formatCode>
                <c:ptCount val="2"/>
                <c:pt idx="0">
                  <c:v>2.8614957203619116</c:v>
                </c:pt>
                <c:pt idx="1">
                  <c:v>3.5890631386294864</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2004</c:v>
                </c:pt>
                <c:pt idx="1">
                  <c:v>2020</c:v>
                </c:pt>
              </c:numCache>
            </c:numRef>
          </c:cat>
          <c:val>
            <c:numRef>
              <c:f>Water!$L$199:$L$200</c:f>
              <c:numCache>
                <c:formatCode>0.0</c:formatCode>
                <c:ptCount val="2"/>
                <c:pt idx="0">
                  <c:v>19.971016521799015</c:v>
                </c:pt>
                <c:pt idx="1">
                  <c:v>0</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2004</c:v>
                </c:pt>
                <c:pt idx="1">
                  <c:v>2020</c:v>
                </c:pt>
              </c:numCache>
            </c:numRef>
          </c:cat>
          <c:val>
            <c:numRef>
              <c:f>Water!$M$199:$M$200</c:f>
              <c:numCache>
                <c:formatCode>0.0</c:formatCode>
                <c:ptCount val="2"/>
                <c:pt idx="0">
                  <c:v>0.40708772737558974</c:v>
                </c:pt>
                <c:pt idx="1">
                  <c:v>0.13334319055202834</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2004</c:v>
                </c:pt>
                <c:pt idx="1">
                  <c:v>2020</c:v>
                </c:pt>
              </c:numCache>
            </c:numRef>
          </c:cat>
          <c:val>
            <c:numRef>
              <c:f>Water!$O$199:$O$200</c:f>
              <c:numCache>
                <c:formatCode>0.0</c:formatCode>
                <c:ptCount val="2"/>
                <c:pt idx="0">
                  <c:v>88.825285722270706</c:v>
                </c:pt>
                <c:pt idx="1">
                  <c:v>98.335543150826183</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2004</c:v>
                </c:pt>
                <c:pt idx="1">
                  <c:v>2020</c:v>
                </c:pt>
              </c:numCache>
            </c:numRef>
          </c:cat>
          <c:val>
            <c:numRef>
              <c:f>Water!$P$199:$P$200</c:f>
              <c:numCache>
                <c:formatCode>0.0</c:formatCode>
                <c:ptCount val="2"/>
                <c:pt idx="0">
                  <c:v>1.1581048654046213</c:v>
                </c:pt>
                <c:pt idx="1">
                  <c:v>1.2820996863579421</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2004</c:v>
                </c:pt>
                <c:pt idx="1">
                  <c:v>2020</c:v>
                </c:pt>
              </c:numCache>
            </c:numRef>
          </c:cat>
          <c:val>
            <c:numRef>
              <c:f>Water!$Q$199:$Q$200</c:f>
              <c:numCache>
                <c:formatCode>0.0</c:formatCode>
                <c:ptCount val="2"/>
                <c:pt idx="0">
                  <c:v>8.9448491786726265</c:v>
                </c:pt>
                <c:pt idx="1">
                  <c:v>0.27194995662389942</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2004</c:v>
                </c:pt>
                <c:pt idx="1">
                  <c:v>2020</c:v>
                </c:pt>
              </c:numCache>
            </c:numRef>
          </c:cat>
          <c:val>
            <c:numRef>
              <c:f>Water!$R$199:$R$200</c:f>
              <c:numCache>
                <c:formatCode>0.0</c:formatCode>
                <c:ptCount val="2"/>
                <c:pt idx="0">
                  <c:v>1.0717602336520429</c:v>
                </c:pt>
                <c:pt idx="1">
                  <c:v>0.11040720619197941</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2004</c:v>
                </c:pt>
                <c:pt idx="1">
                  <c:v>2020</c:v>
                </c:pt>
              </c:numCache>
            </c:numRef>
          </c:cat>
          <c:val>
            <c:numRef>
              <c:f>Water!$T$199:$T$200</c:f>
              <c:numCache>
                <c:formatCode>0.0</c:formatCode>
                <c:ptCount val="2"/>
                <c:pt idx="0">
                  <c:v>95.608355625103499</c:v>
                </c:pt>
                <c:pt idx="1">
                  <c:v>98.423349872431643</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2004</c:v>
                </c:pt>
                <c:pt idx="1">
                  <c:v>2020</c:v>
                </c:pt>
              </c:numCache>
            </c:numRef>
          </c:cat>
          <c:val>
            <c:numRef>
              <c:f>Water!$U$199:$U$200</c:f>
              <c:numCache>
                <c:formatCode>0.0</c:formatCode>
                <c:ptCount val="2"/>
                <c:pt idx="0">
                  <c:v>0.5102982745039546</c:v>
                </c:pt>
                <c:pt idx="1">
                  <c:v>0.5253229728972918</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2004</c:v>
                </c:pt>
                <c:pt idx="1">
                  <c:v>2020</c:v>
                </c:pt>
              </c:numCache>
            </c:numRef>
          </c:cat>
          <c:val>
            <c:numRef>
              <c:f>Water!$V$199:$V$200</c:f>
              <c:numCache>
                <c:formatCode>0.0</c:formatCode>
                <c:ptCount val="2"/>
                <c:pt idx="0">
                  <c:v>3.275553512920041</c:v>
                </c:pt>
                <c:pt idx="1">
                  <c:v>1.0513271546710712</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2004</c:v>
                </c:pt>
                <c:pt idx="1">
                  <c:v>2020</c:v>
                </c:pt>
              </c:numCache>
            </c:numRef>
          </c:cat>
          <c:val>
            <c:numRef>
              <c:f>Water!$W$199:$W$200</c:f>
              <c:numCache>
                <c:formatCode>0.0</c:formatCode>
                <c:ptCount val="2"/>
                <c:pt idx="0">
                  <c:v>0.60579258747250719</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2004</c:v>
                </c:pt>
                <c:pt idx="1">
                  <c:v>2020</c:v>
                </c:pt>
              </c:numCache>
            </c:numRef>
          </c:cat>
          <c:val>
            <c:numRef>
              <c:f>Water!$Y$199:$Y$200</c:f>
              <c:numCache>
                <c:formatCode>0.0</c:formatCode>
                <c:ptCount val="2"/>
                <c:pt idx="0">
                  <c:v>99.334993356628317</c:v>
                </c:pt>
                <c:pt idx="1">
                  <c:v>98.666882643333153</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2004</c:v>
                </c:pt>
                <c:pt idx="1">
                  <c:v>2020</c:v>
                </c:pt>
              </c:numCache>
            </c:numRef>
          </c:cat>
          <c:val>
            <c:numRef>
              <c:f>Water!$Z$199:$Z$200</c:f>
              <c:numCache>
                <c:formatCode>0.0</c:formatCode>
                <c:ptCount val="2"/>
                <c:pt idx="0">
                  <c:v>4.9692342849736199E-2</c:v>
                </c:pt>
                <c:pt idx="1">
                  <c:v>4.9358120381854699E-2</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2004</c:v>
                </c:pt>
                <c:pt idx="1">
                  <c:v>2020</c:v>
                </c:pt>
              </c:numCache>
            </c:numRef>
          </c:cat>
          <c:val>
            <c:numRef>
              <c:f>Water!$AA$199:$AA$200</c:f>
              <c:numCache>
                <c:formatCode>0.0</c:formatCode>
                <c:ptCount val="2"/>
                <c:pt idx="0">
                  <c:v>0.6153143005219448</c:v>
                </c:pt>
                <c:pt idx="1">
                  <c:v>1.2837592362849932</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2004</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2010</c:v>
                </c:pt>
                <c:pt idx="1">
                  <c:v>2016</c:v>
                </c:pt>
              </c:numCache>
            </c:numRef>
          </c:xVal>
          <c:yVal>
            <c:numRef>
              <c:f>Water!$AB$305:$AB$316</c:f>
              <c:numCache>
                <c:formatCode>0.0</c:formatCode>
                <c:ptCount val="12"/>
                <c:pt idx="0">
                  <c:v>0.95623502248388481</c:v>
                </c:pt>
                <c:pt idx="1">
                  <c:v>1.2682436110203457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2010</c:v>
                </c:pt>
                <c:pt idx="1">
                  <c:v>2016</c:v>
                </c:pt>
              </c:numCache>
            </c:numRef>
          </c:xVal>
          <c:yVal>
            <c:numRef>
              <c:f>Water!$W$305:$W$316</c:f>
              <c:numCache>
                <c:formatCode>0.0</c:formatCode>
                <c:ptCount val="12"/>
                <c:pt idx="0">
                  <c:v>3.4379290916271019</c:v>
                </c:pt>
                <c:pt idx="1">
                  <c:v>2.8171502554509136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2010</c:v>
                </c:pt>
                <c:pt idx="1">
                  <c:v>2016</c:v>
                </c:pt>
              </c:numCache>
            </c:numRef>
          </c:xVal>
          <c:yVal>
            <c:numRef>
              <c:f>Water!$R$305:$R$316</c:f>
              <c:numCache>
                <c:formatCode>0.0</c:formatCode>
                <c:ptCount val="12"/>
                <c:pt idx="0">
                  <c:v>2.4770864580054792</c:v>
                </c:pt>
                <c:pt idx="1">
                  <c:v>5.0849522872560327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2010</c:v>
                </c:pt>
                <c:pt idx="1">
                  <c:v>2016</c:v>
                </c:pt>
              </c:numCache>
            </c:numRef>
          </c:xVal>
          <c:yVal>
            <c:numRef>
              <c:f>Water!$M$305:$M$316</c:f>
              <c:numCache>
                <c:formatCode>0.0</c:formatCode>
                <c:ptCount val="12"/>
                <c:pt idx="0">
                  <c:v>4.2943951273874648</c:v>
                </c:pt>
                <c:pt idx="1">
                  <c:v>5.0848318645591499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2010</c:v>
                </c:pt>
                <c:pt idx="1">
                  <c:v>2016</c:v>
                </c:pt>
              </c:numCache>
            </c:numRef>
          </c:xVal>
          <c:yVal>
            <c:numRef>
              <c:f>Water!$H$305:$H$316</c:f>
              <c:numCache>
                <c:formatCode>0.0</c:formatCode>
                <c:ptCount val="12"/>
                <c:pt idx="0">
                  <c:v>4.6741411444239702</c:v>
                </c:pt>
                <c:pt idx="1">
                  <c:v>8.5287669973114273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2010</c:v>
                </c:pt>
                <c:pt idx="1">
                  <c:v>2016</c:v>
                </c:pt>
              </c:numCache>
            </c:numRef>
          </c:xVal>
          <c:yVal>
            <c:numRef>
              <c:f>Water!$X$305:$X$316</c:f>
              <c:numCache>
                <c:formatCode>0.0</c:formatCode>
                <c:ptCount val="12"/>
                <c:pt idx="0">
                  <c:v>76.128949546226906</c:v>
                </c:pt>
                <c:pt idx="1">
                  <c:v>87.55533227021813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2010</c:v>
                </c:pt>
                <c:pt idx="1">
                  <c:v>2016</c:v>
                </c:pt>
              </c:numCache>
            </c:numRef>
          </c:xVal>
          <c:yVal>
            <c:numRef>
              <c:f>Water!$S$305:$S$316</c:f>
              <c:numCache>
                <c:formatCode>0.0</c:formatCode>
                <c:ptCount val="12"/>
                <c:pt idx="0">
                  <c:v>62.476430114329737</c:v>
                </c:pt>
                <c:pt idx="1">
                  <c:v>80.45854568808727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2010</c:v>
                </c:pt>
                <c:pt idx="1">
                  <c:v>2016</c:v>
                </c:pt>
              </c:numCache>
            </c:numRef>
          </c:xVal>
          <c:yVal>
            <c:numRef>
              <c:f>Water!$N$305:$N$316</c:f>
              <c:numCache>
                <c:formatCode>0.0</c:formatCode>
                <c:ptCount val="12"/>
                <c:pt idx="0">
                  <c:v>55.071654099283272</c:v>
                </c:pt>
                <c:pt idx="1">
                  <c:v>77.102822351626116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2010</c:v>
                </c:pt>
                <c:pt idx="1">
                  <c:v>2016</c:v>
                </c:pt>
              </c:numCache>
            </c:numRef>
          </c:xVal>
          <c:yVal>
            <c:numRef>
              <c:f>Water!$I$305:$I$316</c:f>
              <c:numCache>
                <c:formatCode>0.0</c:formatCode>
                <c:ptCount val="12"/>
                <c:pt idx="0">
                  <c:v>49.05571028365226</c:v>
                </c:pt>
                <c:pt idx="1">
                  <c:v>69.691200064507271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2010</c:v>
                </c:pt>
                <c:pt idx="1">
                  <c:v>2016</c:v>
                </c:pt>
              </c:numCache>
            </c:numRef>
          </c:xVal>
          <c:yVal>
            <c:numRef>
              <c:f>Water!$D$305:$D$316</c:f>
              <c:numCache>
                <c:formatCode>0.0</c:formatCode>
                <c:ptCount val="12"/>
                <c:pt idx="0">
                  <c:v>42.948185094153011</c:v>
                </c:pt>
                <c:pt idx="1">
                  <c:v>64.862968307037988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2004</c:v>
                </c:pt>
                <c:pt idx="1">
                  <c:v>2020</c:v>
                </c:pt>
              </c:numCache>
            </c:numRef>
          </c:cat>
          <c:val>
            <c:numRef>
              <c:f>Water!$E$299:$E$300</c:f>
              <c:numCache>
                <c:formatCode>0.0</c:formatCode>
                <c:ptCount val="2"/>
                <c:pt idx="0">
                  <c:v>31.530052162492829</c:v>
                </c:pt>
                <c:pt idx="1">
                  <c:v>63.839774911287961</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2004</c:v>
                </c:pt>
                <c:pt idx="1">
                  <c:v>2020</c:v>
                </c:pt>
              </c:numCache>
            </c:numRef>
          </c:cat>
          <c:val>
            <c:numRef>
              <c:f>Water!$F$299:$F$300</c:f>
              <c:numCache>
                <c:formatCode>0.0</c:formatCode>
                <c:ptCount val="2"/>
                <c:pt idx="0">
                  <c:v>4.113205194032453</c:v>
                </c:pt>
                <c:pt idx="1">
                  <c:v>8.3281211333781613</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2004</c:v>
                </c:pt>
                <c:pt idx="1">
                  <c:v>2020</c:v>
                </c:pt>
              </c:numCache>
            </c:numRef>
          </c:cat>
          <c:val>
            <c:numRef>
              <c:f>Water!$G$299:$G$300</c:f>
              <c:numCache>
                <c:formatCode>0.0</c:formatCode>
                <c:ptCount val="2"/>
                <c:pt idx="0">
                  <c:v>60.967476783346683</c:v>
                </c:pt>
                <c:pt idx="1">
                  <c:v>18.018461673726733</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2004</c:v>
                </c:pt>
                <c:pt idx="1">
                  <c:v>2020</c:v>
                </c:pt>
              </c:numCache>
            </c:numRef>
          </c:cat>
          <c:val>
            <c:numRef>
              <c:f>Water!$H$299:$H$300</c:f>
              <c:numCache>
                <c:formatCode>0.0</c:formatCode>
                <c:ptCount val="2"/>
                <c:pt idx="0">
                  <c:v>3.3892658601280345</c:v>
                </c:pt>
                <c:pt idx="1">
                  <c:v>9.8136422816071445</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2004</c:v>
                </c:pt>
                <c:pt idx="1">
                  <c:v>2020</c:v>
                </c:pt>
              </c:numCache>
            </c:numRef>
          </c:cat>
          <c:val>
            <c:numRef>
              <c:f>Water!$J$299:$J$300</c:f>
              <c:numCache>
                <c:formatCode>0.0</c:formatCode>
                <c:ptCount val="2"/>
                <c:pt idx="0">
                  <c:v>38.184611020946079</c:v>
                </c:pt>
                <c:pt idx="1">
                  <c:v>69.321413793940991</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2004</c:v>
                </c:pt>
                <c:pt idx="1">
                  <c:v>2020</c:v>
                </c:pt>
              </c:numCache>
            </c:numRef>
          </c:cat>
          <c:val>
            <c:numRef>
              <c:f>Water!$K$299:$K$300</c:f>
              <c:numCache>
                <c:formatCode>0.0</c:formatCode>
                <c:ptCount val="2"/>
                <c:pt idx="0">
                  <c:v>3.9926026690884013</c:v>
                </c:pt>
                <c:pt idx="1">
                  <c:v>7.2482828641844028</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2004</c:v>
                </c:pt>
                <c:pt idx="1">
                  <c:v>2020</c:v>
                </c:pt>
              </c:numCache>
            </c:numRef>
          </c:cat>
          <c:val>
            <c:numRef>
              <c:f>Water!$L$299:$L$300</c:f>
              <c:numCache>
                <c:formatCode>0.0</c:formatCode>
                <c:ptCount val="2"/>
                <c:pt idx="0">
                  <c:v>53.791870094968601</c:v>
                </c:pt>
                <c:pt idx="1">
                  <c:v>18.08199256492486</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2004</c:v>
                </c:pt>
                <c:pt idx="1">
                  <c:v>2020</c:v>
                </c:pt>
              </c:numCache>
            </c:numRef>
          </c:cat>
          <c:val>
            <c:numRef>
              <c:f>Water!$M$299:$M$300</c:f>
              <c:numCache>
                <c:formatCode>0.0</c:formatCode>
                <c:ptCount val="2"/>
                <c:pt idx="0">
                  <c:v>4.0309162149969211</c:v>
                </c:pt>
                <c:pt idx="1">
                  <c:v>5.3483107769497451</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2004</c:v>
                </c:pt>
                <c:pt idx="1">
                  <c:v>2020</c:v>
                </c:pt>
              </c:numCache>
            </c:numRef>
          </c:cat>
          <c:val>
            <c:numRef>
              <c:f>Water!$O$299:$O$300</c:f>
              <c:numCache>
                <c:formatCode>0.0</c:formatCode>
                <c:ptCount val="2"/>
                <c:pt idx="0">
                  <c:v>43.220116745582118</c:v>
                </c:pt>
                <c:pt idx="1">
                  <c:v>76.470725526251542</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2004</c:v>
                </c:pt>
                <c:pt idx="1">
                  <c:v>2020</c:v>
                </c:pt>
              </c:numCache>
            </c:numRef>
          </c:cat>
          <c:val>
            <c:numRef>
              <c:f>Water!$P$299:$P$300</c:f>
              <c:numCache>
                <c:formatCode>0.0</c:formatCode>
                <c:ptCount val="2"/>
                <c:pt idx="0">
                  <c:v>4.5078146029202308</c:v>
                </c:pt>
                <c:pt idx="1">
                  <c:v>7.9758195761555353</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2004</c:v>
                </c:pt>
                <c:pt idx="1">
                  <c:v>2020</c:v>
                </c:pt>
              </c:numCache>
            </c:numRef>
          </c:cat>
          <c:val>
            <c:numRef>
              <c:f>Water!$Q$299:$Q$300</c:f>
              <c:numCache>
                <c:formatCode>0.0</c:formatCode>
                <c:ptCount val="2"/>
                <c:pt idx="0">
                  <c:v>50.664270803242289</c:v>
                </c:pt>
                <c:pt idx="1">
                  <c:v>9.5992140005865849</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2004</c:v>
                </c:pt>
                <c:pt idx="1">
                  <c:v>2020</c:v>
                </c:pt>
              </c:numCache>
            </c:numRef>
          </c:cat>
          <c:val>
            <c:numRef>
              <c:f>Water!$R$299:$R$300</c:f>
              <c:numCache>
                <c:formatCode>0.0</c:formatCode>
                <c:ptCount val="2"/>
                <c:pt idx="0">
                  <c:v>1.607797848255359</c:v>
                </c:pt>
                <c:pt idx="1">
                  <c:v>5.9542408970063434</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2004</c:v>
                </c:pt>
                <c:pt idx="1">
                  <c:v>2020</c:v>
                </c:pt>
              </c:numCache>
            </c:numRef>
          </c:cat>
          <c:val>
            <c:numRef>
              <c:f>Water!$T$299:$T$300</c:f>
              <c:numCache>
                <c:formatCode>0.0</c:formatCode>
                <c:ptCount val="2"/>
                <c:pt idx="0">
                  <c:v>52.523380432326569</c:v>
                </c:pt>
                <c:pt idx="1">
                  <c:v>80.392877180939138</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2004</c:v>
                </c:pt>
                <c:pt idx="1">
                  <c:v>2020</c:v>
                </c:pt>
              </c:numCache>
            </c:numRef>
          </c:cat>
          <c:val>
            <c:numRef>
              <c:f>Water!$U$299:$U$300</c:f>
              <c:numCache>
                <c:formatCode>0.0</c:formatCode>
                <c:ptCount val="2"/>
                <c:pt idx="0">
                  <c:v>3.9590111574166378</c:v>
                </c:pt>
                <c:pt idx="1">
                  <c:v>6.0597070317331285</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2004</c:v>
                </c:pt>
                <c:pt idx="1">
                  <c:v>2020</c:v>
                </c:pt>
              </c:numCache>
            </c:numRef>
          </c:cat>
          <c:val>
            <c:numRef>
              <c:f>Water!$V$299:$V$300</c:f>
              <c:numCache>
                <c:formatCode>0.0</c:formatCode>
                <c:ptCount val="2"/>
                <c:pt idx="0">
                  <c:v>39.872753039904289</c:v>
                </c:pt>
                <c:pt idx="1">
                  <c:v>10.937191810602229</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2004</c:v>
                </c:pt>
                <c:pt idx="1">
                  <c:v>2020</c:v>
                </c:pt>
              </c:numCache>
            </c:numRef>
          </c:cat>
          <c:val>
            <c:numRef>
              <c:f>Water!$W$299:$W$300</c:f>
              <c:numCache>
                <c:formatCode>0.0</c:formatCode>
                <c:ptCount val="2"/>
                <c:pt idx="0">
                  <c:v>3.6448553703525022</c:v>
                </c:pt>
                <c:pt idx="1">
                  <c:v>2.6102239767255071</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2004</c:v>
                </c:pt>
                <c:pt idx="1">
                  <c:v>2020</c:v>
                </c:pt>
              </c:numCache>
            </c:numRef>
          </c:cat>
          <c:val>
            <c:numRef>
              <c:f>Water!$Y$299:$Y$300</c:f>
              <c:numCache>
                <c:formatCode>0.0</c:formatCode>
                <c:ptCount val="2"/>
                <c:pt idx="0">
                  <c:v>69.299010845462021</c:v>
                </c:pt>
                <c:pt idx="1">
                  <c:v>87.547428062302188</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2004</c:v>
                </c:pt>
                <c:pt idx="1">
                  <c:v>2020</c:v>
                </c:pt>
              </c:numCache>
            </c:numRef>
          </c:cat>
          <c:val>
            <c:numRef>
              <c:f>Water!$Z$299:$Z$300</c:f>
              <c:numCache>
                <c:formatCode>0.0</c:formatCode>
                <c:ptCount val="2"/>
                <c:pt idx="0">
                  <c:v>3.0211444594345886</c:v>
                </c:pt>
                <c:pt idx="1">
                  <c:v>3.8166984492462284</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2004</c:v>
                </c:pt>
                <c:pt idx="1">
                  <c:v>2020</c:v>
                </c:pt>
              </c:numCache>
            </c:numRef>
          </c:cat>
          <c:val>
            <c:numRef>
              <c:f>Water!$AA$299:$AA$300</c:f>
              <c:numCache>
                <c:formatCode>0.0</c:formatCode>
                <c:ptCount val="2"/>
                <c:pt idx="0">
                  <c:v>26.827612535464993</c:v>
                </c:pt>
                <c:pt idx="1">
                  <c:v>7.2636270145857509</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2004</c:v>
                </c:pt>
                <c:pt idx="1">
                  <c:v>2020</c:v>
                </c:pt>
              </c:numCache>
            </c:numRef>
          </c:cat>
          <c:val>
            <c:numRef>
              <c:f>Water!$AB$299:$AB$300</c:f>
              <c:numCache>
                <c:formatCode>0.0</c:formatCode>
                <c:ptCount val="2"/>
                <c:pt idx="0">
                  <c:v>0.85223215963839039</c:v>
                </c:pt>
                <c:pt idx="1">
                  <c:v>1.3722464738658289</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2004</c:v>
                </c:pt>
                <c:pt idx="1">
                  <c:v>2020</c:v>
                </c:pt>
              </c:numCache>
            </c:numRef>
          </c:cat>
          <c:val>
            <c:numRef>
              <c:f>Water!$E$299:$E$300</c:f>
              <c:numCache>
                <c:formatCode>0.0</c:formatCode>
                <c:ptCount val="2"/>
                <c:pt idx="0">
                  <c:v>31.530052162492829</c:v>
                </c:pt>
                <c:pt idx="1">
                  <c:v>63.839774911287961</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2004</c:v>
                </c:pt>
                <c:pt idx="1">
                  <c:v>2020</c:v>
                </c:pt>
              </c:numCache>
            </c:numRef>
          </c:cat>
          <c:val>
            <c:numRef>
              <c:f>Water!$F$299:$F$300</c:f>
              <c:numCache>
                <c:formatCode>0.0</c:formatCode>
                <c:ptCount val="2"/>
                <c:pt idx="0">
                  <c:v>4.113205194032453</c:v>
                </c:pt>
                <c:pt idx="1">
                  <c:v>8.3281211333781613</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2004</c:v>
                </c:pt>
                <c:pt idx="1">
                  <c:v>2020</c:v>
                </c:pt>
              </c:numCache>
            </c:numRef>
          </c:cat>
          <c:val>
            <c:numRef>
              <c:f>Water!$G$299:$G$300</c:f>
              <c:numCache>
                <c:formatCode>0.0</c:formatCode>
                <c:ptCount val="2"/>
                <c:pt idx="0">
                  <c:v>60.967476783346683</c:v>
                </c:pt>
                <c:pt idx="1">
                  <c:v>18.018461673726733</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2004</c:v>
                </c:pt>
                <c:pt idx="1">
                  <c:v>2020</c:v>
                </c:pt>
              </c:numCache>
            </c:numRef>
          </c:cat>
          <c:val>
            <c:numRef>
              <c:f>Water!$H$299:$H$300</c:f>
              <c:numCache>
                <c:formatCode>0.0</c:formatCode>
                <c:ptCount val="2"/>
                <c:pt idx="0">
                  <c:v>3.3892658601280345</c:v>
                </c:pt>
                <c:pt idx="1">
                  <c:v>9.8136422816071445</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2004</c:v>
                </c:pt>
                <c:pt idx="1">
                  <c:v>2020</c:v>
                </c:pt>
              </c:numCache>
            </c:numRef>
          </c:cat>
          <c:val>
            <c:numRef>
              <c:f>Water!$J$299:$J$300</c:f>
              <c:numCache>
                <c:formatCode>0.0</c:formatCode>
                <c:ptCount val="2"/>
                <c:pt idx="0">
                  <c:v>38.184611020946079</c:v>
                </c:pt>
                <c:pt idx="1">
                  <c:v>69.321413793940991</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2004</c:v>
                </c:pt>
                <c:pt idx="1">
                  <c:v>2020</c:v>
                </c:pt>
              </c:numCache>
            </c:numRef>
          </c:cat>
          <c:val>
            <c:numRef>
              <c:f>Water!$K$299:$K$300</c:f>
              <c:numCache>
                <c:formatCode>0.0</c:formatCode>
                <c:ptCount val="2"/>
                <c:pt idx="0">
                  <c:v>3.9926026690884013</c:v>
                </c:pt>
                <c:pt idx="1">
                  <c:v>7.2482828641844028</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2004</c:v>
                </c:pt>
                <c:pt idx="1">
                  <c:v>2020</c:v>
                </c:pt>
              </c:numCache>
            </c:numRef>
          </c:cat>
          <c:val>
            <c:numRef>
              <c:f>Water!$L$299:$L$300</c:f>
              <c:numCache>
                <c:formatCode>0.0</c:formatCode>
                <c:ptCount val="2"/>
                <c:pt idx="0">
                  <c:v>53.791870094968601</c:v>
                </c:pt>
                <c:pt idx="1">
                  <c:v>18.08199256492486</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2004</c:v>
                </c:pt>
                <c:pt idx="1">
                  <c:v>2020</c:v>
                </c:pt>
              </c:numCache>
            </c:numRef>
          </c:cat>
          <c:val>
            <c:numRef>
              <c:f>Water!$M$299:$M$300</c:f>
              <c:numCache>
                <c:formatCode>0.0</c:formatCode>
                <c:ptCount val="2"/>
                <c:pt idx="0">
                  <c:v>4.0309162149969211</c:v>
                </c:pt>
                <c:pt idx="1">
                  <c:v>5.3483107769497451</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2004</c:v>
                </c:pt>
                <c:pt idx="1">
                  <c:v>2020</c:v>
                </c:pt>
              </c:numCache>
            </c:numRef>
          </c:cat>
          <c:val>
            <c:numRef>
              <c:f>Water!$O$299:$O$300</c:f>
              <c:numCache>
                <c:formatCode>0.0</c:formatCode>
                <c:ptCount val="2"/>
                <c:pt idx="0">
                  <c:v>43.220116745582118</c:v>
                </c:pt>
                <c:pt idx="1">
                  <c:v>76.470725526251542</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2004</c:v>
                </c:pt>
                <c:pt idx="1">
                  <c:v>2020</c:v>
                </c:pt>
              </c:numCache>
            </c:numRef>
          </c:cat>
          <c:val>
            <c:numRef>
              <c:f>Water!$P$299:$P$300</c:f>
              <c:numCache>
                <c:formatCode>0.0</c:formatCode>
                <c:ptCount val="2"/>
                <c:pt idx="0">
                  <c:v>4.5078146029202308</c:v>
                </c:pt>
                <c:pt idx="1">
                  <c:v>7.9758195761555353</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2004</c:v>
                </c:pt>
                <c:pt idx="1">
                  <c:v>2020</c:v>
                </c:pt>
              </c:numCache>
            </c:numRef>
          </c:cat>
          <c:val>
            <c:numRef>
              <c:f>Water!$Q$299:$Q$300</c:f>
              <c:numCache>
                <c:formatCode>0.0</c:formatCode>
                <c:ptCount val="2"/>
                <c:pt idx="0">
                  <c:v>50.664270803242289</c:v>
                </c:pt>
                <c:pt idx="1">
                  <c:v>9.5992140005865849</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2004</c:v>
                </c:pt>
                <c:pt idx="1">
                  <c:v>2020</c:v>
                </c:pt>
              </c:numCache>
            </c:numRef>
          </c:cat>
          <c:val>
            <c:numRef>
              <c:f>Water!$R$299:$R$300</c:f>
              <c:numCache>
                <c:formatCode>0.0</c:formatCode>
                <c:ptCount val="2"/>
                <c:pt idx="0">
                  <c:v>1.607797848255359</c:v>
                </c:pt>
                <c:pt idx="1">
                  <c:v>5.9542408970063434</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2004</c:v>
                </c:pt>
                <c:pt idx="1">
                  <c:v>2020</c:v>
                </c:pt>
              </c:numCache>
            </c:numRef>
          </c:cat>
          <c:val>
            <c:numRef>
              <c:f>Water!$T$299:$T$300</c:f>
              <c:numCache>
                <c:formatCode>0.0</c:formatCode>
                <c:ptCount val="2"/>
                <c:pt idx="0">
                  <c:v>52.523380432326569</c:v>
                </c:pt>
                <c:pt idx="1">
                  <c:v>80.392877180939138</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2004</c:v>
                </c:pt>
                <c:pt idx="1">
                  <c:v>2020</c:v>
                </c:pt>
              </c:numCache>
            </c:numRef>
          </c:cat>
          <c:val>
            <c:numRef>
              <c:f>Water!$U$299:$U$300</c:f>
              <c:numCache>
                <c:formatCode>0.0</c:formatCode>
                <c:ptCount val="2"/>
                <c:pt idx="0">
                  <c:v>3.9590111574166378</c:v>
                </c:pt>
                <c:pt idx="1">
                  <c:v>6.0597070317331285</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2004</c:v>
                </c:pt>
                <c:pt idx="1">
                  <c:v>2020</c:v>
                </c:pt>
              </c:numCache>
            </c:numRef>
          </c:cat>
          <c:val>
            <c:numRef>
              <c:f>Water!$V$299:$V$300</c:f>
              <c:numCache>
                <c:formatCode>0.0</c:formatCode>
                <c:ptCount val="2"/>
                <c:pt idx="0">
                  <c:v>39.872753039904289</c:v>
                </c:pt>
                <c:pt idx="1">
                  <c:v>10.937191810602229</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2004</c:v>
                </c:pt>
                <c:pt idx="1">
                  <c:v>2020</c:v>
                </c:pt>
              </c:numCache>
            </c:numRef>
          </c:cat>
          <c:val>
            <c:numRef>
              <c:f>Water!$W$299:$W$300</c:f>
              <c:numCache>
                <c:formatCode>0.0</c:formatCode>
                <c:ptCount val="2"/>
                <c:pt idx="0">
                  <c:v>3.6448553703525022</c:v>
                </c:pt>
                <c:pt idx="1">
                  <c:v>2.6102239767255071</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2004</c:v>
                </c:pt>
                <c:pt idx="1">
                  <c:v>2020</c:v>
                </c:pt>
              </c:numCache>
            </c:numRef>
          </c:cat>
          <c:val>
            <c:numRef>
              <c:f>Water!$Y$299:$Y$300</c:f>
              <c:numCache>
                <c:formatCode>0.0</c:formatCode>
                <c:ptCount val="2"/>
                <c:pt idx="0">
                  <c:v>69.299010845462021</c:v>
                </c:pt>
                <c:pt idx="1">
                  <c:v>87.547428062302188</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2004</c:v>
                </c:pt>
                <c:pt idx="1">
                  <c:v>2020</c:v>
                </c:pt>
              </c:numCache>
            </c:numRef>
          </c:cat>
          <c:val>
            <c:numRef>
              <c:f>Water!$Z$299:$Z$300</c:f>
              <c:numCache>
                <c:formatCode>0.0</c:formatCode>
                <c:ptCount val="2"/>
                <c:pt idx="0">
                  <c:v>3.0211444594345886</c:v>
                </c:pt>
                <c:pt idx="1">
                  <c:v>3.8166984492462284</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2004</c:v>
                </c:pt>
                <c:pt idx="1">
                  <c:v>2020</c:v>
                </c:pt>
              </c:numCache>
            </c:numRef>
          </c:cat>
          <c:val>
            <c:numRef>
              <c:f>Water!$AA$299:$AA$300</c:f>
              <c:numCache>
                <c:formatCode>0.0</c:formatCode>
                <c:ptCount val="2"/>
                <c:pt idx="0">
                  <c:v>26.827612535464993</c:v>
                </c:pt>
                <c:pt idx="1">
                  <c:v>7.2636270145857509</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2004</c:v>
                </c:pt>
                <c:pt idx="1">
                  <c:v>2020</c:v>
                </c:pt>
              </c:numCache>
            </c:numRef>
          </c:cat>
          <c:val>
            <c:numRef>
              <c:f>Water!$AB$299:$AB$300</c:f>
              <c:numCache>
                <c:formatCode>0.0</c:formatCode>
                <c:ptCount val="2"/>
                <c:pt idx="0">
                  <c:v>0.85223215963839039</c:v>
                </c:pt>
                <c:pt idx="1">
                  <c:v>1.3722464738658289</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2004</c:v>
                </c:pt>
                <c:pt idx="1">
                  <c:v>2020</c:v>
                </c:pt>
              </c:numCache>
            </c:numRef>
          </c:cat>
          <c:val>
            <c:numRef>
              <c:f>Water!$E$99:$E$100</c:f>
              <c:numCache>
                <c:formatCode>0.0</c:formatCode>
                <c:ptCount val="2"/>
                <c:pt idx="0">
                  <c:v>34.835154746959162</c:v>
                </c:pt>
                <c:pt idx="1">
                  <c:v>64.390276015005313</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2004</c:v>
                </c:pt>
                <c:pt idx="1">
                  <c:v>2020</c:v>
                </c:pt>
              </c:numCache>
            </c:numRef>
          </c:cat>
          <c:val>
            <c:numRef>
              <c:f>Water!$F$99:$F$100</c:f>
              <c:numCache>
                <c:formatCode>0.0</c:formatCode>
                <c:ptCount val="2"/>
                <c:pt idx="0">
                  <c:v>4.1029002570804343</c:v>
                </c:pt>
                <c:pt idx="1">
                  <c:v>7.5839157866381184</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2004</c:v>
                </c:pt>
                <c:pt idx="1">
                  <c:v>2020</c:v>
                </c:pt>
              </c:numCache>
            </c:numRef>
          </c:cat>
          <c:val>
            <c:numRef>
              <c:f>Water!$G$99:$G$100</c:f>
              <c:numCache>
                <c:formatCode>0.0</c:formatCode>
                <c:ptCount val="2"/>
                <c:pt idx="0">
                  <c:v>58.0338206873339</c:v>
                </c:pt>
                <c:pt idx="1">
                  <c:v>18.643555490230028</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2004</c:v>
                </c:pt>
                <c:pt idx="1">
                  <c:v>2020</c:v>
                </c:pt>
              </c:numCache>
            </c:numRef>
          </c:cat>
          <c:val>
            <c:numRef>
              <c:f>Water!$H$99:$H$100</c:f>
              <c:numCache>
                <c:formatCode>0.0</c:formatCode>
                <c:ptCount val="2"/>
                <c:pt idx="0">
                  <c:v>3.0281243086265022</c:v>
                </c:pt>
                <c:pt idx="1">
                  <c:v>9.3822527081265434</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2004</c:v>
                </c:pt>
                <c:pt idx="1">
                  <c:v>2020</c:v>
                </c:pt>
              </c:numCache>
            </c:numRef>
          </c:cat>
          <c:val>
            <c:numRef>
              <c:f>Water!$J$99:$J$100</c:f>
              <c:numCache>
                <c:formatCode>0.0</c:formatCode>
                <c:ptCount val="2"/>
                <c:pt idx="0">
                  <c:v>39.575643224928122</c:v>
                </c:pt>
                <c:pt idx="1">
                  <c:v>74.492594566167867</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2004</c:v>
                </c:pt>
                <c:pt idx="1">
                  <c:v>2020</c:v>
                </c:pt>
              </c:numCache>
            </c:numRef>
          </c:cat>
          <c:val>
            <c:numRef>
              <c:f>Water!$K$99:$K$100</c:f>
              <c:numCache>
                <c:formatCode>0.0</c:formatCode>
                <c:ptCount val="2"/>
                <c:pt idx="0">
                  <c:v>4.2768979054981671</c:v>
                </c:pt>
                <c:pt idx="1">
                  <c:v>8.0503359064670299</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2004</c:v>
                </c:pt>
                <c:pt idx="1">
                  <c:v>2020</c:v>
                </c:pt>
              </c:numCache>
            </c:numRef>
          </c:cat>
          <c:val>
            <c:numRef>
              <c:f>Water!$L$99:$L$100</c:f>
              <c:numCache>
                <c:formatCode>0.0</c:formatCode>
                <c:ptCount val="2"/>
                <c:pt idx="0">
                  <c:v>52.843331971931491</c:v>
                </c:pt>
                <c:pt idx="1">
                  <c:v>12.419959724477465</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2004</c:v>
                </c:pt>
                <c:pt idx="1">
                  <c:v>2020</c:v>
                </c:pt>
              </c:numCache>
            </c:numRef>
          </c:cat>
          <c:val>
            <c:numRef>
              <c:f>Water!$M$99:$M$100</c:f>
              <c:numCache>
                <c:formatCode>0.0</c:formatCode>
                <c:ptCount val="2"/>
                <c:pt idx="0">
                  <c:v>3.3041268976422202</c:v>
                </c:pt>
                <c:pt idx="1">
                  <c:v>5.0371098028876418</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2004</c:v>
                </c:pt>
                <c:pt idx="1">
                  <c:v>2020</c:v>
                </c:pt>
              </c:numCache>
            </c:numRef>
          </c:cat>
          <c:val>
            <c:numRef>
              <c:f>Water!$O$99:$O$100</c:f>
              <c:numCache>
                <c:formatCode>0.0</c:formatCode>
                <c:ptCount val="2"/>
                <c:pt idx="0">
                  <c:v>49.888628182198978</c:v>
                </c:pt>
                <c:pt idx="1">
                  <c:v>82.803820729700021</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2004</c:v>
                </c:pt>
                <c:pt idx="1">
                  <c:v>2020</c:v>
                </c:pt>
              </c:numCache>
            </c:numRef>
          </c:cat>
          <c:val>
            <c:numRef>
              <c:f>Water!$P$99:$P$100</c:f>
              <c:numCache>
                <c:formatCode>0.0</c:formatCode>
                <c:ptCount val="2"/>
                <c:pt idx="0">
                  <c:v>4.0383177636438408</c:v>
                </c:pt>
                <c:pt idx="1">
                  <c:v>6.7026926242410187</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2004</c:v>
                </c:pt>
                <c:pt idx="1">
                  <c:v>2020</c:v>
                </c:pt>
              </c:numCache>
            </c:numRef>
          </c:cat>
          <c:val>
            <c:numRef>
              <c:f>Water!$Q$99:$Q$100</c:f>
              <c:numCache>
                <c:formatCode>0.0</c:formatCode>
                <c:ptCount val="2"/>
                <c:pt idx="0">
                  <c:v>43.152298124127391</c:v>
                </c:pt>
                <c:pt idx="1">
                  <c:v>7.5731430535282414</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2004</c:v>
                </c:pt>
                <c:pt idx="1">
                  <c:v>2020</c:v>
                </c:pt>
              </c:numCache>
            </c:numRef>
          </c:cat>
          <c:val>
            <c:numRef>
              <c:f>Water!$R$99:$R$100</c:f>
              <c:numCache>
                <c:formatCode>0.0</c:formatCode>
                <c:ptCount val="2"/>
                <c:pt idx="0">
                  <c:v>2.9207559300297885</c:v>
                </c:pt>
                <c:pt idx="1">
                  <c:v>2.9203435925307097</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2004</c:v>
                </c:pt>
                <c:pt idx="1">
                  <c:v>2020</c:v>
                </c:pt>
              </c:numCache>
            </c:numRef>
          </c:cat>
          <c:val>
            <c:numRef>
              <c:f>Water!$T$99:$T$100</c:f>
              <c:numCache>
                <c:formatCode>0.0</c:formatCode>
                <c:ptCount val="2"/>
                <c:pt idx="0">
                  <c:v>63.781014524123741</c:v>
                </c:pt>
                <c:pt idx="1">
                  <c:v>90.07030269659262</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2004</c:v>
                </c:pt>
                <c:pt idx="1">
                  <c:v>2020</c:v>
                </c:pt>
              </c:numCache>
            </c:numRef>
          </c:cat>
          <c:val>
            <c:numRef>
              <c:f>Water!$U$99:$U$100</c:f>
              <c:numCache>
                <c:formatCode>0.0</c:formatCode>
                <c:ptCount val="2"/>
                <c:pt idx="0">
                  <c:v>3.5526461937552161</c:v>
                </c:pt>
                <c:pt idx="1">
                  <c:v>5.0169775509670158</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2004</c:v>
                </c:pt>
                <c:pt idx="1">
                  <c:v>2020</c:v>
                </c:pt>
              </c:numCache>
            </c:numRef>
          </c:cat>
          <c:val>
            <c:numRef>
              <c:f>Water!$V$99:$V$100</c:f>
              <c:numCache>
                <c:formatCode>0.0</c:formatCode>
                <c:ptCount val="2"/>
                <c:pt idx="0">
                  <c:v>30.867822023565651</c:v>
                </c:pt>
                <c:pt idx="1">
                  <c:v>4.07611004931438</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2004</c:v>
                </c:pt>
                <c:pt idx="1">
                  <c:v>2020</c:v>
                </c:pt>
              </c:numCache>
            </c:numRef>
          </c:cat>
          <c:val>
            <c:numRef>
              <c:f>Water!$W$99:$W$100</c:f>
              <c:numCache>
                <c:formatCode>0.0</c:formatCode>
                <c:ptCount val="2"/>
                <c:pt idx="0">
                  <c:v>1.7985172585553926</c:v>
                </c:pt>
                <c:pt idx="1">
                  <c:v>0.83660970312598693</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2004</c:v>
                </c:pt>
                <c:pt idx="1">
                  <c:v>2020</c:v>
                </c:pt>
              </c:numCache>
            </c:numRef>
          </c:cat>
          <c:val>
            <c:numRef>
              <c:f>Water!$Y$99:$Y$100</c:f>
              <c:numCache>
                <c:formatCode>0.0</c:formatCode>
                <c:ptCount val="2"/>
                <c:pt idx="0">
                  <c:v>89.517020023947794</c:v>
                </c:pt>
                <c:pt idx="1">
                  <c:v>97.115076560774327</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2004</c:v>
                </c:pt>
                <c:pt idx="1">
                  <c:v>2020</c:v>
                </c:pt>
              </c:numCache>
            </c:numRef>
          </c:cat>
          <c:val>
            <c:numRef>
              <c:f>Water!$Z$99:$Z$100</c:f>
              <c:numCache>
                <c:formatCode>0.0</c:formatCode>
                <c:ptCount val="2"/>
                <c:pt idx="0">
                  <c:v>0.78983697416186671</c:v>
                </c:pt>
                <c:pt idx="1">
                  <c:v>0.85687702959436873</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2004</c:v>
                </c:pt>
                <c:pt idx="1">
                  <c:v>2020</c:v>
                </c:pt>
              </c:numCache>
            </c:numRef>
          </c:cat>
          <c:val>
            <c:numRef>
              <c:f>Water!$AA$99:$AA$100</c:f>
              <c:numCache>
                <c:formatCode>0.0</c:formatCode>
                <c:ptCount val="2"/>
                <c:pt idx="0">
                  <c:v>9.2460874781633606</c:v>
                </c:pt>
                <c:pt idx="1">
                  <c:v>1.7210225943634896</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2004</c:v>
                </c:pt>
                <c:pt idx="1">
                  <c:v>2020</c:v>
                </c:pt>
              </c:numCache>
            </c:numRef>
          </c:cat>
          <c:val>
            <c:numRef>
              <c:f>Water!$AB$99:$AB$100</c:f>
              <c:numCache>
                <c:formatCode>0.0</c:formatCode>
                <c:ptCount val="2"/>
                <c:pt idx="0">
                  <c:v>0.4470555237269771</c:v>
                </c:pt>
                <c:pt idx="1">
                  <c:v>0.30702381526780442</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2004</c:v>
                </c:pt>
                <c:pt idx="1">
                  <c:v>2020</c:v>
                </c:pt>
              </c:numCache>
            </c:numRef>
          </c:cat>
          <c:val>
            <c:numRef>
              <c:f>Water!$E$199:$E$200</c:f>
              <c:numCache>
                <c:formatCode>0.0</c:formatCode>
                <c:ptCount val="2"/>
                <c:pt idx="0">
                  <c:v>59.675141729926608</c:v>
                </c:pt>
                <c:pt idx="1">
                  <c:v>92.480246079776535</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2004</c:v>
                </c:pt>
                <c:pt idx="1">
                  <c:v>2020</c:v>
                </c:pt>
              </c:numCache>
            </c:numRef>
          </c:cat>
          <c:val>
            <c:numRef>
              <c:f>Water!$F$199:$F$200</c:f>
              <c:numCache>
                <c:formatCode>0.0</c:formatCode>
                <c:ptCount val="2"/>
                <c:pt idx="0">
                  <c:v>3.9144563490307394</c:v>
                </c:pt>
                <c:pt idx="1">
                  <c:v>6.0663431360626543</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2004</c:v>
                </c:pt>
                <c:pt idx="1">
                  <c:v>2020</c:v>
                </c:pt>
              </c:numCache>
            </c:numRef>
          </c:cat>
          <c:val>
            <c:numRef>
              <c:f>Water!$G$199:$G$200</c:f>
              <c:numCache>
                <c:formatCode>0.0</c:formatCode>
                <c:ptCount val="2"/>
                <c:pt idx="0">
                  <c:v>34.625576461884819</c:v>
                </c:pt>
                <c:pt idx="1">
                  <c:v>0</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2004</c:v>
                </c:pt>
                <c:pt idx="1">
                  <c:v>2020</c:v>
                </c:pt>
              </c:numCache>
            </c:numRef>
          </c:cat>
          <c:val>
            <c:numRef>
              <c:f>Water!$H$199:$H$200</c:f>
              <c:numCache>
                <c:formatCode>0.0</c:formatCode>
                <c:ptCount val="2"/>
                <c:pt idx="0">
                  <c:v>1.7848254591578367</c:v>
                </c:pt>
                <c:pt idx="1">
                  <c:v>1.4534107841608082</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2004</c:v>
                </c:pt>
                <c:pt idx="1">
                  <c:v>2020</c:v>
                </c:pt>
              </c:numCache>
            </c:numRef>
          </c:cat>
          <c:val>
            <c:numRef>
              <c:f>Water!$J$199:$J$200</c:f>
              <c:numCache>
                <c:formatCode>0.0</c:formatCode>
                <c:ptCount val="2"/>
                <c:pt idx="0">
                  <c:v>76.760400030463472</c:v>
                </c:pt>
                <c:pt idx="1">
                  <c:v>96.27759367081849</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2004</c:v>
                </c:pt>
                <c:pt idx="1">
                  <c:v>2020</c:v>
                </c:pt>
              </c:numCache>
            </c:numRef>
          </c:cat>
          <c:val>
            <c:numRef>
              <c:f>Water!$K$199:$K$200</c:f>
              <c:numCache>
                <c:formatCode>0.0</c:formatCode>
                <c:ptCount val="2"/>
                <c:pt idx="0">
                  <c:v>2.8614957203619116</c:v>
                </c:pt>
                <c:pt idx="1">
                  <c:v>3.5890631386294864</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2004</c:v>
                </c:pt>
                <c:pt idx="1">
                  <c:v>2020</c:v>
                </c:pt>
              </c:numCache>
            </c:numRef>
          </c:cat>
          <c:val>
            <c:numRef>
              <c:f>Water!$L$199:$L$200</c:f>
              <c:numCache>
                <c:formatCode>0.0</c:formatCode>
                <c:ptCount val="2"/>
                <c:pt idx="0">
                  <c:v>19.971016521799015</c:v>
                </c:pt>
                <c:pt idx="1">
                  <c:v>0</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2004</c:v>
                </c:pt>
                <c:pt idx="1">
                  <c:v>2020</c:v>
                </c:pt>
              </c:numCache>
            </c:numRef>
          </c:cat>
          <c:val>
            <c:numRef>
              <c:f>Water!$M$199:$M$200</c:f>
              <c:numCache>
                <c:formatCode>0.0</c:formatCode>
                <c:ptCount val="2"/>
                <c:pt idx="0">
                  <c:v>0.40708772737558974</c:v>
                </c:pt>
                <c:pt idx="1">
                  <c:v>0.13334319055202834</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2004</c:v>
                </c:pt>
                <c:pt idx="1">
                  <c:v>2020</c:v>
                </c:pt>
              </c:numCache>
            </c:numRef>
          </c:cat>
          <c:val>
            <c:numRef>
              <c:f>Water!$O$199:$O$200</c:f>
              <c:numCache>
                <c:formatCode>0.0</c:formatCode>
                <c:ptCount val="2"/>
                <c:pt idx="0">
                  <c:v>88.825285722270706</c:v>
                </c:pt>
                <c:pt idx="1">
                  <c:v>98.335543150826183</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2004</c:v>
                </c:pt>
                <c:pt idx="1">
                  <c:v>2020</c:v>
                </c:pt>
              </c:numCache>
            </c:numRef>
          </c:cat>
          <c:val>
            <c:numRef>
              <c:f>Water!$P$199:$P$200</c:f>
              <c:numCache>
                <c:formatCode>0.0</c:formatCode>
                <c:ptCount val="2"/>
                <c:pt idx="0">
                  <c:v>1.1581048654046213</c:v>
                </c:pt>
                <c:pt idx="1">
                  <c:v>1.2820996863579421</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2004</c:v>
                </c:pt>
                <c:pt idx="1">
                  <c:v>2020</c:v>
                </c:pt>
              </c:numCache>
            </c:numRef>
          </c:cat>
          <c:val>
            <c:numRef>
              <c:f>Water!$Q$199:$Q$200</c:f>
              <c:numCache>
                <c:formatCode>0.0</c:formatCode>
                <c:ptCount val="2"/>
                <c:pt idx="0">
                  <c:v>8.9448491786726265</c:v>
                </c:pt>
                <c:pt idx="1">
                  <c:v>0.27194995662389942</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2004</c:v>
                </c:pt>
                <c:pt idx="1">
                  <c:v>2020</c:v>
                </c:pt>
              </c:numCache>
            </c:numRef>
          </c:cat>
          <c:val>
            <c:numRef>
              <c:f>Water!$R$199:$R$200</c:f>
              <c:numCache>
                <c:formatCode>0.0</c:formatCode>
                <c:ptCount val="2"/>
                <c:pt idx="0">
                  <c:v>1.0717602336520429</c:v>
                </c:pt>
                <c:pt idx="1">
                  <c:v>0.11040720619197941</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2004</c:v>
                </c:pt>
                <c:pt idx="1">
                  <c:v>2020</c:v>
                </c:pt>
              </c:numCache>
            </c:numRef>
          </c:cat>
          <c:val>
            <c:numRef>
              <c:f>Water!$T$199:$T$200</c:f>
              <c:numCache>
                <c:formatCode>0.0</c:formatCode>
                <c:ptCount val="2"/>
                <c:pt idx="0">
                  <c:v>95.608355625103499</c:v>
                </c:pt>
                <c:pt idx="1">
                  <c:v>98.423349872431643</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2004</c:v>
                </c:pt>
                <c:pt idx="1">
                  <c:v>2020</c:v>
                </c:pt>
              </c:numCache>
            </c:numRef>
          </c:cat>
          <c:val>
            <c:numRef>
              <c:f>Water!$U$199:$U$200</c:f>
              <c:numCache>
                <c:formatCode>0.0</c:formatCode>
                <c:ptCount val="2"/>
                <c:pt idx="0">
                  <c:v>0.5102982745039546</c:v>
                </c:pt>
                <c:pt idx="1">
                  <c:v>0.5253229728972918</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2004</c:v>
                </c:pt>
                <c:pt idx="1">
                  <c:v>2020</c:v>
                </c:pt>
              </c:numCache>
            </c:numRef>
          </c:cat>
          <c:val>
            <c:numRef>
              <c:f>Water!$V$199:$V$200</c:f>
              <c:numCache>
                <c:formatCode>0.0</c:formatCode>
                <c:ptCount val="2"/>
                <c:pt idx="0">
                  <c:v>3.275553512920041</c:v>
                </c:pt>
                <c:pt idx="1">
                  <c:v>1.0513271546710712</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2004</c:v>
                </c:pt>
                <c:pt idx="1">
                  <c:v>2020</c:v>
                </c:pt>
              </c:numCache>
            </c:numRef>
          </c:cat>
          <c:val>
            <c:numRef>
              <c:f>Water!$W$199:$W$200</c:f>
              <c:numCache>
                <c:formatCode>0.0</c:formatCode>
                <c:ptCount val="2"/>
                <c:pt idx="0">
                  <c:v>0.60579258747250719</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2004</c:v>
                </c:pt>
                <c:pt idx="1">
                  <c:v>2020</c:v>
                </c:pt>
              </c:numCache>
            </c:numRef>
          </c:cat>
          <c:val>
            <c:numRef>
              <c:f>Water!$Y$199:$Y$200</c:f>
              <c:numCache>
                <c:formatCode>0.0</c:formatCode>
                <c:ptCount val="2"/>
                <c:pt idx="0">
                  <c:v>99.334993356628317</c:v>
                </c:pt>
                <c:pt idx="1">
                  <c:v>98.666882643333153</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2004</c:v>
                </c:pt>
                <c:pt idx="1">
                  <c:v>2020</c:v>
                </c:pt>
              </c:numCache>
            </c:numRef>
          </c:cat>
          <c:val>
            <c:numRef>
              <c:f>Water!$Z$199:$Z$200</c:f>
              <c:numCache>
                <c:formatCode>0.0</c:formatCode>
                <c:ptCount val="2"/>
                <c:pt idx="0">
                  <c:v>4.9692342849736199E-2</c:v>
                </c:pt>
                <c:pt idx="1">
                  <c:v>4.9358120381854699E-2</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2004</c:v>
                </c:pt>
                <c:pt idx="1">
                  <c:v>2020</c:v>
                </c:pt>
              </c:numCache>
            </c:numRef>
          </c:cat>
          <c:val>
            <c:numRef>
              <c:f>Water!$AA$199:$AA$200</c:f>
              <c:numCache>
                <c:formatCode>0.0</c:formatCode>
                <c:ptCount val="2"/>
                <c:pt idx="0">
                  <c:v>0.6153143005219448</c:v>
                </c:pt>
                <c:pt idx="1">
                  <c:v>1.2837592362849932</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2004</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2010</c:v>
                </c:pt>
                <c:pt idx="1">
                  <c:v>2016</c:v>
                </c:pt>
              </c:numCache>
            </c:numRef>
          </c:xVal>
          <c:yVal>
            <c:numRef>
              <c:f>Sanitation!$AB$105:$AB$116</c:f>
              <c:numCache>
                <c:formatCode>0.0</c:formatCode>
                <c:ptCount val="12"/>
                <c:pt idx="0">
                  <c:v>2.5608194621045368</c:v>
                </c:pt>
                <c:pt idx="1">
                  <c:v>0.21853827645936127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2010</c:v>
                </c:pt>
                <c:pt idx="1">
                  <c:v>2016</c:v>
                </c:pt>
              </c:numCache>
            </c:numRef>
          </c:xVal>
          <c:yVal>
            <c:numRef>
              <c:f>Sanitation!$W$105:$W$116</c:f>
              <c:numCache>
                <c:formatCode>0.0</c:formatCode>
                <c:ptCount val="12"/>
                <c:pt idx="0">
                  <c:v>24.443550846880218</c:v>
                </c:pt>
                <c:pt idx="1">
                  <c:v>6.4403812972346683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2010</c:v>
                </c:pt>
                <c:pt idx="1">
                  <c:v>2016</c:v>
                </c:pt>
              </c:numCache>
            </c:numRef>
          </c:xVal>
          <c:yVal>
            <c:numRef>
              <c:f>Sanitation!$R$105:$R$116</c:f>
              <c:numCache>
                <c:formatCode>0.0</c:formatCode>
                <c:ptCount val="12"/>
                <c:pt idx="0">
                  <c:v>41.688146059949062</c:v>
                </c:pt>
                <c:pt idx="1">
                  <c:v>22.723498208094469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2010</c:v>
                </c:pt>
                <c:pt idx="1">
                  <c:v>2016</c:v>
                </c:pt>
              </c:numCache>
            </c:numRef>
          </c:xVal>
          <c:yVal>
            <c:numRef>
              <c:f>Sanitation!$M$105:$M$116</c:f>
              <c:numCache>
                <c:formatCode>0.0</c:formatCode>
                <c:ptCount val="12"/>
                <c:pt idx="0">
                  <c:v>51.021031687075926</c:v>
                </c:pt>
                <c:pt idx="1">
                  <c:v>34.861810044511202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2010</c:v>
                </c:pt>
                <c:pt idx="1">
                  <c:v>2016</c:v>
                </c:pt>
              </c:numCache>
            </c:numRef>
          </c:xVal>
          <c:yVal>
            <c:numRef>
              <c:f>Sanitation!$H$105:$H$116</c:f>
              <c:numCache>
                <c:formatCode>0.0</c:formatCode>
                <c:ptCount val="12"/>
                <c:pt idx="0">
                  <c:v>59.586285998533292</c:v>
                </c:pt>
                <c:pt idx="1">
                  <c:v>55.050569100717375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2010</c:v>
                </c:pt>
                <c:pt idx="1">
                  <c:v>2016</c:v>
                </c:pt>
              </c:numCache>
            </c:numRef>
          </c:xVal>
          <c:yVal>
            <c:numRef>
              <c:f>Sanitation!$X$105:$X$116</c:f>
              <c:numCache>
                <c:formatCode>0.0</c:formatCode>
                <c:ptCount val="12"/>
                <c:pt idx="0">
                  <c:v>94.346786807315368</c:v>
                </c:pt>
                <c:pt idx="1">
                  <c:v>93.169416215104675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2010</c:v>
                </c:pt>
                <c:pt idx="1">
                  <c:v>2016</c:v>
                </c:pt>
              </c:numCache>
            </c:numRef>
          </c:xVal>
          <c:yVal>
            <c:numRef>
              <c:f>Sanitation!$S$105:$S$116</c:f>
              <c:numCache>
                <c:formatCode>0.0</c:formatCode>
                <c:ptCount val="12"/>
                <c:pt idx="0">
                  <c:v>67.977220050971781</c:v>
                </c:pt>
                <c:pt idx="1">
                  <c:v>83.232957179037484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2010</c:v>
                </c:pt>
                <c:pt idx="1">
                  <c:v>2016</c:v>
                </c:pt>
              </c:numCache>
            </c:numRef>
          </c:xVal>
          <c:yVal>
            <c:numRef>
              <c:f>Sanitation!$N$105:$N$116</c:f>
              <c:numCache>
                <c:formatCode>0.0</c:formatCode>
                <c:ptCount val="12"/>
                <c:pt idx="0">
                  <c:v>46.628555715138631</c:v>
                </c:pt>
                <c:pt idx="1">
                  <c:v>65.685402073125701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2010</c:v>
                </c:pt>
                <c:pt idx="1">
                  <c:v>2016</c:v>
                </c:pt>
              </c:numCache>
            </c:numRef>
          </c:xVal>
          <c:yVal>
            <c:numRef>
              <c:f>Sanitation!$I$105:$I$116</c:f>
              <c:numCache>
                <c:formatCode>0.0</c:formatCode>
                <c:ptCount val="12"/>
                <c:pt idx="0">
                  <c:v>33.096575580767841</c:v>
                </c:pt>
                <c:pt idx="1">
                  <c:v>48.977011796924387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2010</c:v>
                </c:pt>
                <c:pt idx="1">
                  <c:v>2016</c:v>
                </c:pt>
              </c:numCache>
            </c:numRef>
          </c:xVal>
          <c:yVal>
            <c:numRef>
              <c:f>Sanitation!$D$105:$D$116</c:f>
              <c:numCache>
                <c:formatCode>0.0</c:formatCode>
                <c:ptCount val="12"/>
                <c:pt idx="0">
                  <c:v>16.361410742002246</c:v>
                </c:pt>
                <c:pt idx="1">
                  <c:v>29.115464125218899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2004</c:v>
                </c:pt>
                <c:pt idx="1">
                  <c:v>2020</c:v>
                </c:pt>
              </c:numCache>
            </c:numRef>
          </c:cat>
          <c:val>
            <c:numRef>
              <c:f>Sanitation!$E$99:$E$100</c:f>
              <c:numCache>
                <c:formatCode>0.0</c:formatCode>
                <c:ptCount val="2"/>
                <c:pt idx="0">
                  <c:v>10.185416655685538</c:v>
                </c:pt>
                <c:pt idx="1">
                  <c:v>28.063851595277871</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2004</c:v>
                </c:pt>
                <c:pt idx="1">
                  <c:v>2020</c:v>
                </c:pt>
              </c:numCache>
            </c:numRef>
          </c:cat>
          <c:val>
            <c:numRef>
              <c:f>Sanitation!$F$99:$F$100</c:f>
              <c:numCache>
                <c:formatCode>0.0</c:formatCode>
                <c:ptCount val="2"/>
                <c:pt idx="0">
                  <c:v>1.9246429585777252</c:v>
                </c:pt>
                <c:pt idx="1">
                  <c:v>5.3029636576792969</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2004</c:v>
                </c:pt>
                <c:pt idx="1">
                  <c:v>2020</c:v>
                </c:pt>
              </c:numCache>
            </c:numRef>
          </c:cat>
          <c:val>
            <c:numRef>
              <c:f>Sanitation!$G$99:$G$100</c:f>
              <c:numCache>
                <c:formatCode>0.0</c:formatCode>
                <c:ptCount val="2"/>
                <c:pt idx="0">
                  <c:v>26.791748754598075</c:v>
                </c:pt>
                <c:pt idx="1">
                  <c:v>13.094521278930642</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2004</c:v>
                </c:pt>
                <c:pt idx="1">
                  <c:v>2020</c:v>
                </c:pt>
              </c:numCache>
            </c:numRef>
          </c:cat>
          <c:val>
            <c:numRef>
              <c:f>Sanitation!$H$99:$H$100</c:f>
              <c:numCache>
                <c:formatCode>0.0</c:formatCode>
                <c:ptCount val="2"/>
                <c:pt idx="0">
                  <c:v>61.098191631138661</c:v>
                </c:pt>
                <c:pt idx="1">
                  <c:v>53.53866346811219</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2004</c:v>
                </c:pt>
                <c:pt idx="1">
                  <c:v>2020</c:v>
                </c:pt>
              </c:numCache>
            </c:numRef>
          </c:cat>
          <c:val>
            <c:numRef>
              <c:f>Sanitation!$J$99:$J$100</c:f>
              <c:numCache>
                <c:formatCode>0.0</c:formatCode>
                <c:ptCount val="2"/>
                <c:pt idx="0">
                  <c:v>23.390843379013155</c:v>
                </c:pt>
                <c:pt idx="1">
                  <c:v>45.657954990883454</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2004</c:v>
                </c:pt>
                <c:pt idx="1">
                  <c:v>2020</c:v>
                </c:pt>
              </c:numCache>
            </c:numRef>
          </c:cat>
          <c:val>
            <c:numRef>
              <c:f>Sanitation!$K$99:$K$100</c:f>
              <c:numCache>
                <c:formatCode>0.0</c:formatCode>
                <c:ptCount val="2"/>
                <c:pt idx="0">
                  <c:v>4.412253463035789</c:v>
                </c:pt>
                <c:pt idx="1">
                  <c:v>8.6125355447596927</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2004</c:v>
                </c:pt>
                <c:pt idx="1">
                  <c:v>2020</c:v>
                </c:pt>
              </c:numCache>
            </c:numRef>
          </c:cat>
          <c:val>
            <c:numRef>
              <c:f>Sanitation!$L$99:$L$100</c:f>
              <c:numCache>
                <c:formatCode>0.0</c:formatCode>
                <c:ptCount val="2"/>
                <c:pt idx="0">
                  <c:v>15.789464256687097</c:v>
                </c:pt>
                <c:pt idx="1">
                  <c:v>16.254106634033633</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2004</c:v>
                </c:pt>
                <c:pt idx="1">
                  <c:v>2020</c:v>
                </c:pt>
              </c:numCache>
            </c:numRef>
          </c:cat>
          <c:val>
            <c:numRef>
              <c:f>Sanitation!$M$99:$M$100</c:f>
              <c:numCache>
                <c:formatCode>0.0</c:formatCode>
                <c:ptCount val="2"/>
                <c:pt idx="0">
                  <c:v>56.407438901263959</c:v>
                </c:pt>
                <c:pt idx="1">
                  <c:v>29.475402830323219</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2004</c:v>
                </c:pt>
                <c:pt idx="1">
                  <c:v>2020</c:v>
                </c:pt>
              </c:numCache>
            </c:numRef>
          </c:cat>
          <c:val>
            <c:numRef>
              <c:f>Sanitation!$O$99:$O$100</c:f>
              <c:numCache>
                <c:formatCode>0.0</c:formatCode>
                <c:ptCount val="2"/>
                <c:pt idx="0">
                  <c:v>33.46333437403932</c:v>
                </c:pt>
                <c:pt idx="1">
                  <c:v>59.852138702185997</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2004</c:v>
                </c:pt>
                <c:pt idx="1">
                  <c:v>2020</c:v>
                </c:pt>
              </c:numCache>
            </c:numRef>
          </c:cat>
          <c:val>
            <c:numRef>
              <c:f>Sanitation!$P$99:$P$100</c:f>
              <c:numCache>
                <c:formatCode>0.0</c:formatCode>
                <c:ptCount val="2"/>
                <c:pt idx="0">
                  <c:v>6.812939221770149</c:v>
                </c:pt>
                <c:pt idx="1">
                  <c:v>12.185545490269346</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2004</c:v>
                </c:pt>
                <c:pt idx="1">
                  <c:v>2020</c:v>
                </c:pt>
              </c:numCache>
            </c:numRef>
          </c:cat>
          <c:val>
            <c:numRef>
              <c:f>Sanitation!$Q$99:$Q$100</c:f>
              <c:numCache>
                <c:formatCode>0.0</c:formatCode>
                <c:ptCount val="2"/>
                <c:pt idx="0">
                  <c:v>11.714031060289926</c:v>
                </c:pt>
                <c:pt idx="1">
                  <c:v>11.560366883401912</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2004</c:v>
                </c:pt>
                <c:pt idx="1">
                  <c:v>2020</c:v>
                </c:pt>
              </c:numCache>
            </c:numRef>
          </c:cat>
          <c:val>
            <c:numRef>
              <c:f>Sanitation!$R$99:$R$100</c:f>
              <c:numCache>
                <c:formatCode>0.0</c:formatCode>
                <c:ptCount val="2"/>
                <c:pt idx="0">
                  <c:v>48.009695343900603</c:v>
                </c:pt>
                <c:pt idx="1">
                  <c:v>16.401948924142744</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2004</c:v>
                </c:pt>
                <c:pt idx="1">
                  <c:v>2020</c:v>
                </c:pt>
              </c:numCache>
            </c:numRef>
          </c:cat>
          <c:val>
            <c:numRef>
              <c:f>Sanitation!$T$99:$T$100</c:f>
              <c:numCache>
                <c:formatCode>0.0</c:formatCode>
                <c:ptCount val="2"/>
                <c:pt idx="0">
                  <c:v>51.984019278562307</c:v>
                </c:pt>
                <c:pt idx="1">
                  <c:v>73.000334456986394</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2004</c:v>
                </c:pt>
                <c:pt idx="1">
                  <c:v>2020</c:v>
                </c:pt>
              </c:numCache>
            </c:numRef>
          </c:cat>
          <c:val>
            <c:numRef>
              <c:f>Sanitation!$U$99:$U$100</c:f>
              <c:numCache>
                <c:formatCode>0.0</c:formatCode>
                <c:ptCount val="2"/>
                <c:pt idx="0">
                  <c:v>10.907955063054022</c:v>
                </c:pt>
                <c:pt idx="1">
                  <c:v>15.317868431406598</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2004</c:v>
                </c:pt>
                <c:pt idx="1">
                  <c:v>2020</c:v>
                </c:pt>
              </c:numCache>
            </c:numRef>
          </c:cat>
          <c:val>
            <c:numRef>
              <c:f>Sanitation!$V$99:$V$100</c:f>
              <c:numCache>
                <c:formatCode>0.0</c:formatCode>
                <c:ptCount val="2"/>
                <c:pt idx="0">
                  <c:v>6.6634182949546812</c:v>
                </c:pt>
                <c:pt idx="1">
                  <c:v>11.242472330921373</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2004</c:v>
                </c:pt>
                <c:pt idx="1">
                  <c:v>2020</c:v>
                </c:pt>
              </c:numCache>
            </c:numRef>
          </c:cat>
          <c:val>
            <c:numRef>
              <c:f>Sanitation!$W$99:$W$100</c:f>
              <c:numCache>
                <c:formatCode>0.0</c:formatCode>
                <c:ptCount val="2"/>
                <c:pt idx="0">
                  <c:v>30.444607363428986</c:v>
                </c:pt>
                <c:pt idx="1">
                  <c:v>0.43932478068563796</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2004</c:v>
                </c:pt>
                <c:pt idx="1">
                  <c:v>2020</c:v>
                </c:pt>
              </c:numCache>
            </c:numRef>
          </c:cat>
          <c:val>
            <c:numRef>
              <c:f>Sanitation!$Y$99:$Y$100</c:f>
              <c:numCache>
                <c:formatCode>0.0</c:formatCode>
                <c:ptCount val="2"/>
                <c:pt idx="0">
                  <c:v>83.810632642342355</c:v>
                </c:pt>
                <c:pt idx="1">
                  <c:v>82.074706916745157</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2004</c:v>
                </c:pt>
                <c:pt idx="1">
                  <c:v>2020</c:v>
                </c:pt>
              </c:numCache>
            </c:numRef>
          </c:cat>
          <c:val>
            <c:numRef>
              <c:f>Sanitation!$Z$99:$Z$100</c:f>
              <c:numCache>
                <c:formatCode>0.0</c:formatCode>
                <c:ptCount val="2"/>
                <c:pt idx="0">
                  <c:v>10.928611029043264</c:v>
                </c:pt>
                <c:pt idx="1">
                  <c:v>10.702252434289299</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2004</c:v>
                </c:pt>
                <c:pt idx="1">
                  <c:v>2020</c:v>
                </c:pt>
              </c:numCache>
            </c:numRef>
          </c:cat>
          <c:val>
            <c:numRef>
              <c:f>Sanitation!$AA$99:$AA$100</c:f>
              <c:numCache>
                <c:formatCode>0.0</c:formatCode>
                <c:ptCount val="2"/>
                <c:pt idx="0">
                  <c:v>1.9191764712947474</c:v>
                </c:pt>
                <c:pt idx="1">
                  <c:v>7.2230406489655365</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2004</c:v>
                </c:pt>
                <c:pt idx="1">
                  <c:v>2020</c:v>
                </c:pt>
              </c:numCache>
            </c:numRef>
          </c:cat>
          <c:val>
            <c:numRef>
              <c:f>Sanitation!$AB$99:$AB$100</c:f>
              <c:numCache>
                <c:formatCode>0.0</c:formatCode>
                <c:ptCount val="2"/>
                <c:pt idx="0">
                  <c:v>3.3415798573196298</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2010</c:v>
                </c:pt>
                <c:pt idx="1">
                  <c:v>2016</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2010</c:v>
                </c:pt>
                <c:pt idx="1">
                  <c:v>2016</c:v>
                </c:pt>
              </c:numCache>
            </c:numRef>
          </c:xVal>
          <c:yVal>
            <c:numRef>
              <c:f>Sanitation!$W$205:$W$216</c:f>
              <c:numCache>
                <c:formatCode>0.0</c:formatCode>
                <c:ptCount val="12"/>
                <c:pt idx="0">
                  <c:v>0.49982429273497014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2010</c:v>
                </c:pt>
                <c:pt idx="1">
                  <c:v>2016</c:v>
                </c:pt>
              </c:numCache>
            </c:numRef>
          </c:xVal>
          <c:yVal>
            <c:numRef>
              <c:f>Sanitation!$R$205:$R$216</c:f>
              <c:numCache>
                <c:formatCode>0.0</c:formatCode>
                <c:ptCount val="12"/>
                <c:pt idx="0">
                  <c:v>4.1661362158584829</c:v>
                </c:pt>
                <c:pt idx="1">
                  <c:v>0.5020930096642231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2010</c:v>
                </c:pt>
                <c:pt idx="1">
                  <c:v>2016</c:v>
                </c:pt>
              </c:numCache>
            </c:numRef>
          </c:xVal>
          <c:yVal>
            <c:numRef>
              <c:f>Sanitation!$M$205:$M$216</c:f>
              <c:numCache>
                <c:formatCode>0.0</c:formatCode>
                <c:ptCount val="12"/>
                <c:pt idx="0">
                  <c:v>17.192443551932232</c:v>
                </c:pt>
                <c:pt idx="1">
                  <c:v>1.1579919877049694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2010</c:v>
                </c:pt>
                <c:pt idx="1">
                  <c:v>2016</c:v>
                </c:pt>
              </c:numCache>
            </c:numRef>
          </c:xVal>
          <c:yVal>
            <c:numRef>
              <c:f>Sanitation!$H$205:$H$216</c:f>
              <c:numCache>
                <c:formatCode>0.0</c:formatCode>
                <c:ptCount val="12"/>
                <c:pt idx="0">
                  <c:v>41.400614588562249</c:v>
                </c:pt>
                <c:pt idx="1">
                  <c:v>10.00497556996433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2010</c:v>
                </c:pt>
                <c:pt idx="1">
                  <c:v>2016</c:v>
                </c:pt>
              </c:numCache>
            </c:numRef>
          </c:xVal>
          <c:yVal>
            <c:numRef>
              <c:f>Sanitation!$X$205:$X$216</c:f>
              <c:numCache>
                <c:formatCode>0.0</c:formatCode>
                <c:ptCount val="12"/>
                <c:pt idx="0">
                  <c:v>97.294235841712322</c:v>
                </c:pt>
                <c:pt idx="1">
                  <c:v>95.208552226532618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2010</c:v>
                </c:pt>
                <c:pt idx="1">
                  <c:v>2016</c:v>
                </c:pt>
              </c:numCache>
            </c:numRef>
          </c:xVal>
          <c:yVal>
            <c:numRef>
              <c:f>Sanitation!$S$205:$S$216</c:f>
              <c:numCache>
                <c:formatCode>0.0</c:formatCode>
                <c:ptCount val="12"/>
                <c:pt idx="0">
                  <c:v>98.626841896206983</c:v>
                </c:pt>
                <c:pt idx="1">
                  <c:v>92.347045114100865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2010</c:v>
                </c:pt>
                <c:pt idx="1">
                  <c:v>2016</c:v>
                </c:pt>
              </c:numCache>
            </c:numRef>
          </c:xVal>
          <c:yVal>
            <c:numRef>
              <c:f>Sanitation!$N$205:$N$216</c:f>
              <c:numCache>
                <c:formatCode>0.0</c:formatCode>
                <c:ptCount val="12"/>
                <c:pt idx="0">
                  <c:v>93.597549568589159</c:v>
                </c:pt>
                <c:pt idx="1">
                  <c:v>93.268772008194645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2010</c:v>
                </c:pt>
                <c:pt idx="1">
                  <c:v>2016</c:v>
                </c:pt>
              </c:numCache>
            </c:numRef>
          </c:xVal>
          <c:yVal>
            <c:numRef>
              <c:f>Sanitation!$I$205:$I$216</c:f>
              <c:numCache>
                <c:formatCode>0.0</c:formatCode>
                <c:ptCount val="12"/>
                <c:pt idx="0">
                  <c:v>79.233529867616269</c:v>
                </c:pt>
                <c:pt idx="1">
                  <c:v>88.195463031068428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2010</c:v>
                </c:pt>
                <c:pt idx="1">
                  <c:v>2016</c:v>
                </c:pt>
              </c:numCache>
            </c:numRef>
          </c:xVal>
          <c:yVal>
            <c:numRef>
              <c:f>Sanitation!$D$205:$D$216</c:f>
              <c:numCache>
                <c:formatCode>0.0</c:formatCode>
                <c:ptCount val="12"/>
                <c:pt idx="0">
                  <c:v>45.880223487351032</c:v>
                </c:pt>
                <c:pt idx="1">
                  <c:v>75.30034545789664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2004</c:v>
                </c:pt>
                <c:pt idx="1">
                  <c:v>2020</c:v>
                </c:pt>
              </c:numCache>
            </c:numRef>
          </c:cat>
          <c:val>
            <c:numRef>
              <c:f>Sanitation!$E$199:$E$200</c:f>
              <c:numCache>
                <c:formatCode>0.0</c:formatCode>
                <c:ptCount val="2"/>
                <c:pt idx="0">
                  <c:v>26.346845956844721</c:v>
                </c:pt>
                <c:pt idx="1">
                  <c:v>62.159241679933281</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2004</c:v>
                </c:pt>
                <c:pt idx="1">
                  <c:v>2020</c:v>
                </c:pt>
              </c:numCache>
            </c:numRef>
          </c:cat>
          <c:val>
            <c:numRef>
              <c:f>Sanitation!$F$199:$F$200</c:f>
              <c:numCache>
                <c:formatCode>0.0</c:formatCode>
                <c:ptCount val="2"/>
                <c:pt idx="0">
                  <c:v>9.7266702069920363</c:v>
                </c:pt>
                <c:pt idx="1">
                  <c:v>22.947811101478479</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2004</c:v>
                </c:pt>
                <c:pt idx="1">
                  <c:v>2020</c:v>
                </c:pt>
              </c:numCache>
            </c:numRef>
          </c:cat>
          <c:val>
            <c:numRef>
              <c:f>Sanitation!$G$199:$G$200</c:f>
              <c:numCache>
                <c:formatCode>0.0</c:formatCode>
                <c:ptCount val="2"/>
                <c:pt idx="0">
                  <c:v>12.060656241401375</c:v>
                </c:pt>
                <c:pt idx="1">
                  <c:v>14.892947218588233</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2004</c:v>
                </c:pt>
                <c:pt idx="1">
                  <c:v>2020</c:v>
                </c:pt>
              </c:numCache>
            </c:numRef>
          </c:cat>
          <c:val>
            <c:numRef>
              <c:f>Sanitation!$H$199:$H$200</c:f>
              <c:numCache>
                <c:formatCode>0.0</c:formatCode>
                <c:ptCount val="2"/>
                <c:pt idx="0">
                  <c:v>51.865827594761868</c:v>
                </c:pt>
                <c:pt idx="1">
                  <c:v>0</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2004</c:v>
                </c:pt>
                <c:pt idx="1">
                  <c:v>2020</c:v>
                </c:pt>
              </c:numCache>
            </c:numRef>
          </c:cat>
          <c:val>
            <c:numRef>
              <c:f>Sanitation!$J$199:$J$200</c:f>
              <c:numCache>
                <c:formatCode>0.0</c:formatCode>
                <c:ptCount val="2"/>
                <c:pt idx="0">
                  <c:v>57.065294016313459</c:v>
                </c:pt>
                <c:pt idx="1">
                  <c:v>68.244325992975561</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2004</c:v>
                </c:pt>
                <c:pt idx="1">
                  <c:v>2020</c:v>
                </c:pt>
              </c:numCache>
            </c:numRef>
          </c:cat>
          <c:val>
            <c:numRef>
              <c:f>Sanitation!$K$199:$K$200</c:f>
              <c:numCache>
                <c:formatCode>0.0</c:formatCode>
                <c:ptCount val="2"/>
                <c:pt idx="0">
                  <c:v>19.18092479681869</c:v>
                </c:pt>
                <c:pt idx="1">
                  <c:v>22.938448092576859</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2004</c:v>
                </c:pt>
                <c:pt idx="1">
                  <c:v>2020</c:v>
                </c:pt>
              </c:numCache>
            </c:numRef>
          </c:cat>
          <c:val>
            <c:numRef>
              <c:f>Sanitation!$L$199:$L$200</c:f>
              <c:numCache>
                <c:formatCode>0.0</c:formatCode>
                <c:ptCount val="2"/>
                <c:pt idx="0">
                  <c:v>1.2165204468601587</c:v>
                </c:pt>
                <c:pt idx="1">
                  <c:v>8.817225914447576</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2004</c:v>
                </c:pt>
                <c:pt idx="1">
                  <c:v>2020</c:v>
                </c:pt>
              </c:numCache>
            </c:numRef>
          </c:cat>
          <c:val>
            <c:numRef>
              <c:f>Sanitation!$M$199:$M$200</c:f>
              <c:numCache>
                <c:formatCode>0.0</c:formatCode>
                <c:ptCount val="2"/>
                <c:pt idx="0">
                  <c:v>22.537260740007696</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2004</c:v>
                </c:pt>
                <c:pt idx="1">
                  <c:v>2020</c:v>
                </c:pt>
              </c:numCache>
            </c:numRef>
          </c:cat>
          <c:val>
            <c:numRef>
              <c:f>Sanitation!$O$199:$O$200</c:f>
              <c:numCache>
                <c:formatCode>0.0</c:formatCode>
                <c:ptCount val="2"/>
                <c:pt idx="0">
                  <c:v>75.957462094040721</c:v>
                </c:pt>
                <c:pt idx="1">
                  <c:v>75.513292657852077</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2004</c:v>
                </c:pt>
                <c:pt idx="1">
                  <c:v>2020</c:v>
                </c:pt>
              </c:numCache>
            </c:numRef>
          </c:cat>
          <c:val>
            <c:numRef>
              <c:f>Sanitation!$P$199:$P$200</c:f>
              <c:numCache>
                <c:formatCode>0.0</c:formatCode>
                <c:ptCount val="2"/>
                <c:pt idx="0">
                  <c:v>17.749679994679951</c:v>
                </c:pt>
                <c:pt idx="1">
                  <c:v>17.645886830211069</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2004</c:v>
                </c:pt>
                <c:pt idx="1">
                  <c:v>2020</c:v>
                </c:pt>
              </c:numCache>
            </c:numRef>
          </c:cat>
          <c:val>
            <c:numRef>
              <c:f>Sanitation!$Q$199:$Q$200</c:f>
              <c:numCache>
                <c:formatCode>0.0</c:formatCode>
                <c:ptCount val="2"/>
                <c:pt idx="0">
                  <c:v>0.90537396002270043</c:v>
                </c:pt>
                <c:pt idx="1">
                  <c:v>6.8408205119368546</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2004</c:v>
                </c:pt>
                <c:pt idx="1">
                  <c:v>2020</c:v>
                </c:pt>
              </c:numCache>
            </c:numRef>
          </c:cat>
          <c:val>
            <c:numRef>
              <c:f>Sanitation!$R$199:$R$200</c:f>
              <c:numCache>
                <c:formatCode>0.0</c:formatCode>
                <c:ptCount val="2"/>
                <c:pt idx="0">
                  <c:v>5.3874839512566268</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2004</c:v>
                </c:pt>
                <c:pt idx="1">
                  <c:v>2020</c:v>
                </c:pt>
              </c:numCache>
            </c:numRef>
          </c:cat>
          <c:val>
            <c:numRef>
              <c:f>Sanitation!$T$199:$T$200</c:f>
              <c:numCache>
                <c:formatCode>0.0</c:formatCode>
                <c:ptCount val="2"/>
                <c:pt idx="0">
                  <c:v>89.327503930702861</c:v>
                </c:pt>
                <c:pt idx="1">
                  <c:v>81.158735894394695</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2004</c:v>
                </c:pt>
                <c:pt idx="1">
                  <c:v>2020</c:v>
                </c:pt>
              </c:numCache>
            </c:numRef>
          </c:cat>
          <c:val>
            <c:numRef>
              <c:f>Sanitation!$U$199:$U$200</c:f>
              <c:numCache>
                <c:formatCode>0.0</c:formatCode>
                <c:ptCount val="2"/>
                <c:pt idx="0">
                  <c:v>10.010475597836182</c:v>
                </c:pt>
                <c:pt idx="1">
                  <c:v>9.0950436256713267</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2004</c:v>
                </c:pt>
                <c:pt idx="1">
                  <c:v>2020</c:v>
                </c:pt>
              </c:numCache>
            </c:numRef>
          </c:cat>
          <c:val>
            <c:numRef>
              <c:f>Sanitation!$V$199:$V$200</c:f>
              <c:numCache>
                <c:formatCode>0.0</c:formatCode>
                <c:ptCount val="2"/>
                <c:pt idx="0">
                  <c:v>0</c:v>
                </c:pt>
                <c:pt idx="1">
                  <c:v>9.7462204799339816</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2004</c:v>
                </c:pt>
                <c:pt idx="1">
                  <c:v>2020</c:v>
                </c:pt>
              </c:numCache>
            </c:numRef>
          </c:cat>
          <c:val>
            <c:numRef>
              <c:f>Sanitation!$W$199:$W$200</c:f>
              <c:numCache>
                <c:formatCode>0.0</c:formatCode>
                <c:ptCount val="2"/>
                <c:pt idx="0">
                  <c:v>0.66202047146095488</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2004</c:v>
                </c:pt>
                <c:pt idx="1">
                  <c:v>2020</c:v>
                </c:pt>
              </c:numCache>
            </c:numRef>
          </c:cat>
          <c:val>
            <c:numRef>
              <c:f>Sanitation!$Y$199:$Y$200</c:f>
              <c:numCache>
                <c:formatCode>0.0</c:formatCode>
                <c:ptCount val="2"/>
                <c:pt idx="0">
                  <c:v>89.794058682675967</c:v>
                </c:pt>
                <c:pt idx="1">
                  <c:v>86.608648234150053</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2004</c:v>
                </c:pt>
                <c:pt idx="1">
                  <c:v>2020</c:v>
                </c:pt>
              </c:numCache>
            </c:numRef>
          </c:cat>
          <c:val>
            <c:numRef>
              <c:f>Sanitation!$Z$199:$Z$200</c:f>
              <c:numCache>
                <c:formatCode>0.0</c:formatCode>
                <c:ptCount val="2"/>
                <c:pt idx="0">
                  <c:v>8.1954050307629451</c:v>
                </c:pt>
                <c:pt idx="1">
                  <c:v>7.9046761206559939</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2004</c:v>
                </c:pt>
                <c:pt idx="1">
                  <c:v>2020</c:v>
                </c:pt>
              </c:numCache>
            </c:numRef>
          </c:cat>
          <c:val>
            <c:numRef>
              <c:f>Sanitation!$AA$199:$AA$200</c:f>
              <c:numCache>
                <c:formatCode>0.0</c:formatCode>
                <c:ptCount val="2"/>
                <c:pt idx="0">
                  <c:v>2.0105362865610914</c:v>
                </c:pt>
                <c:pt idx="1">
                  <c:v>5.4866756451939551</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2004</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2010</c:v>
                </c:pt>
                <c:pt idx="1">
                  <c:v>2016</c:v>
                </c:pt>
              </c:numCache>
            </c:numRef>
          </c:xVal>
          <c:yVal>
            <c:numRef>
              <c:f>Sanitation!$AB$305:$AB$316</c:f>
              <c:numCache>
                <c:formatCode>0.0</c:formatCode>
                <c:ptCount val="12"/>
                <c:pt idx="0">
                  <c:v>15.82287002065231</c:v>
                </c:pt>
                <c:pt idx="1">
                  <c:v>5.3922910738638272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2010</c:v>
                </c:pt>
                <c:pt idx="1">
                  <c:v>2016</c:v>
                </c:pt>
              </c:numCache>
            </c:numRef>
          </c:xVal>
          <c:yVal>
            <c:numRef>
              <c:f>Sanitation!$W$305:$W$316</c:f>
              <c:numCache>
                <c:formatCode>0.0</c:formatCode>
                <c:ptCount val="12"/>
                <c:pt idx="0">
                  <c:v>38.849546116443683</c:v>
                </c:pt>
                <c:pt idx="1">
                  <c:v>21.630304694745025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2010</c:v>
                </c:pt>
                <c:pt idx="1">
                  <c:v>2016</c:v>
                </c:pt>
              </c:numCache>
            </c:numRef>
          </c:xVal>
          <c:yVal>
            <c:numRef>
              <c:f>Sanitation!$R$305:$R$316</c:f>
              <c:numCache>
                <c:formatCode>0.0</c:formatCode>
                <c:ptCount val="12"/>
                <c:pt idx="0">
                  <c:v>44.173535826809136</c:v>
                </c:pt>
                <c:pt idx="1">
                  <c:v>31.987954909553977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2010</c:v>
                </c:pt>
                <c:pt idx="1">
                  <c:v>2016</c:v>
                </c:pt>
              </c:numCache>
            </c:numRef>
          </c:xVal>
          <c:yVal>
            <c:numRef>
              <c:f>Sanitation!$M$305:$M$316</c:f>
              <c:numCache>
                <c:formatCode>0.0</c:formatCode>
                <c:ptCount val="12"/>
                <c:pt idx="0">
                  <c:v>55.149873271236928</c:v>
                </c:pt>
                <c:pt idx="1">
                  <c:v>40.404314744872757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2010</c:v>
                </c:pt>
                <c:pt idx="1">
                  <c:v>2016</c:v>
                </c:pt>
              </c:numCache>
            </c:numRef>
          </c:xVal>
          <c:yVal>
            <c:numRef>
              <c:f>Sanitation!$H$305:$H$316</c:f>
              <c:numCache>
                <c:formatCode>0.0</c:formatCode>
                <c:ptCount val="12"/>
                <c:pt idx="0">
                  <c:v>61.315911076545824</c:v>
                </c:pt>
                <c:pt idx="1">
                  <c:v>60.402037847865323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2010</c:v>
                </c:pt>
                <c:pt idx="1">
                  <c:v>2016</c:v>
                </c:pt>
              </c:numCache>
            </c:numRef>
          </c:xVal>
          <c:yVal>
            <c:numRef>
              <c:f>Sanitation!$X$305:$X$316</c:f>
              <c:numCache>
                <c:formatCode>0.0</c:formatCode>
                <c:ptCount val="12"/>
                <c:pt idx="0">
                  <c:v>76.508571853151508</c:v>
                </c:pt>
                <c:pt idx="1">
                  <c:v>84.54297491694625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2010</c:v>
                </c:pt>
                <c:pt idx="1">
                  <c:v>2016</c:v>
                </c:pt>
              </c:numCache>
            </c:numRef>
          </c:xVal>
          <c:yVal>
            <c:numRef>
              <c:f>Sanitation!$S$305:$S$316</c:f>
              <c:numCache>
                <c:formatCode>0.0</c:formatCode>
                <c:ptCount val="12"/>
                <c:pt idx="0">
                  <c:v>51.324552881320251</c:v>
                </c:pt>
                <c:pt idx="1">
                  <c:v>67.104258616886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2010</c:v>
                </c:pt>
                <c:pt idx="1">
                  <c:v>2016</c:v>
                </c:pt>
              </c:numCache>
            </c:numRef>
          </c:xVal>
          <c:yVal>
            <c:numRef>
              <c:f>Sanitation!$N$305:$N$316</c:f>
              <c:numCache>
                <c:formatCode>0.0</c:formatCode>
                <c:ptCount val="12"/>
                <c:pt idx="0">
                  <c:v>41.540627119349068</c:v>
                </c:pt>
                <c:pt idx="1">
                  <c:v>54.870473170564594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2010</c:v>
                </c:pt>
                <c:pt idx="1">
                  <c:v>2016</c:v>
                </c:pt>
              </c:numCache>
            </c:numRef>
          </c:xVal>
          <c:yVal>
            <c:numRef>
              <c:f>Sanitation!$I$305:$I$316</c:f>
              <c:numCache>
                <c:formatCode>0.0</c:formatCode>
                <c:ptCount val="12"/>
                <c:pt idx="0">
                  <c:v>26.739345823844179</c:v>
                </c:pt>
                <c:pt idx="1">
                  <c:v>42.638820498078829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2010</c:v>
                </c:pt>
                <c:pt idx="1">
                  <c:v>2016</c:v>
                </c:pt>
              </c:numCache>
            </c:numRef>
          </c:xVal>
          <c:yVal>
            <c:numRef>
              <c:f>Sanitation!$D$305:$D$316</c:f>
              <c:numCache>
                <c:formatCode>0.0</c:formatCode>
                <c:ptCount val="12"/>
                <c:pt idx="0">
                  <c:v>13.81550590625913</c:v>
                </c:pt>
                <c:pt idx="1">
                  <c:v>24.289139595027962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2004</c:v>
                </c:pt>
                <c:pt idx="1">
                  <c:v>2020</c:v>
                </c:pt>
              </c:numCache>
            </c:numRef>
          </c:cat>
          <c:val>
            <c:numRef>
              <c:f>Sanitation!$E$299:$E$300</c:f>
              <c:numCache>
                <c:formatCode>0.0</c:formatCode>
                <c:ptCount val="2"/>
                <c:pt idx="0">
                  <c:v>8.7975820566196248</c:v>
                </c:pt>
                <c:pt idx="1">
                  <c:v>23.672311145238726</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2004</c:v>
                </c:pt>
                <c:pt idx="1">
                  <c:v>2020</c:v>
                </c:pt>
              </c:numCache>
            </c:numRef>
          </c:cat>
          <c:val>
            <c:numRef>
              <c:f>Sanitation!$F$299:$F$300</c:f>
              <c:numCache>
                <c:formatCode>0.0</c:formatCode>
                <c:ptCount val="2"/>
                <c:pt idx="0">
                  <c:v>1.5267126200499004</c:v>
                </c:pt>
                <c:pt idx="1">
                  <c:v>4.108039679378745</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2004</c:v>
                </c:pt>
                <c:pt idx="1">
                  <c:v>2020</c:v>
                </c:pt>
              </c:numCache>
            </c:numRef>
          </c:cat>
          <c:val>
            <c:numRef>
              <c:f>Sanitation!$G$299:$G$300</c:f>
              <c:numCache>
                <c:formatCode>0.0</c:formatCode>
                <c:ptCount val="2"/>
                <c:pt idx="0">
                  <c:v>28.055169837224469</c:v>
                </c:pt>
                <c:pt idx="1">
                  <c:v>12.122235737077403</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2004</c:v>
                </c:pt>
                <c:pt idx="1">
                  <c:v>2020</c:v>
                </c:pt>
              </c:numCache>
            </c:numRef>
          </c:cat>
          <c:val>
            <c:numRef>
              <c:f>Sanitation!$H$299:$H$300</c:f>
              <c:numCache>
                <c:formatCode>0.0</c:formatCode>
                <c:ptCount val="2"/>
                <c:pt idx="0">
                  <c:v>61.620535486106007</c:v>
                </c:pt>
                <c:pt idx="1">
                  <c:v>60.097413438305125</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2004</c:v>
                </c:pt>
                <c:pt idx="1">
                  <c:v>2020</c:v>
                </c:pt>
              </c:numCache>
            </c:numRef>
          </c:cat>
          <c:val>
            <c:numRef>
              <c:f>Sanitation!$J$299:$J$300</c:f>
              <c:numCache>
                <c:formatCode>0.0</c:formatCode>
                <c:ptCount val="2"/>
                <c:pt idx="0">
                  <c:v>18.10524302769981</c:v>
                </c:pt>
                <c:pt idx="1">
                  <c:v>40.483219188097152</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2004</c:v>
                </c:pt>
                <c:pt idx="1">
                  <c:v>2020</c:v>
                </c:pt>
              </c:numCache>
            </c:numRef>
          </c:cat>
          <c:val>
            <c:numRef>
              <c:f>Sanitation!$K$299:$K$300</c:f>
              <c:numCache>
                <c:formatCode>0.0</c:formatCode>
                <c:ptCount val="2"/>
                <c:pt idx="0">
                  <c:v>3.3342779047322511</c:v>
                </c:pt>
                <c:pt idx="1">
                  <c:v>7.4554262013932178</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2004</c:v>
                </c:pt>
                <c:pt idx="1">
                  <c:v>2020</c:v>
                </c:pt>
              </c:numCache>
            </c:numRef>
          </c:cat>
          <c:val>
            <c:numRef>
              <c:f>Sanitation!$L$299:$L$300</c:f>
              <c:numCache>
                <c:formatCode>0.0</c:formatCode>
                <c:ptCount val="2"/>
                <c:pt idx="0">
                  <c:v>18.495419620877328</c:v>
                </c:pt>
                <c:pt idx="1">
                  <c:v>16.572226041092108</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2004</c:v>
                </c:pt>
                <c:pt idx="1">
                  <c:v>2020</c:v>
                </c:pt>
              </c:numCache>
            </c:numRef>
          </c:cat>
          <c:val>
            <c:numRef>
              <c:f>Sanitation!$M$299:$M$300</c:f>
              <c:numCache>
                <c:formatCode>0.0</c:formatCode>
                <c:ptCount val="2"/>
                <c:pt idx="0">
                  <c:v>60.065059446690611</c:v>
                </c:pt>
                <c:pt idx="1">
                  <c:v>35.489128569417517</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2004</c:v>
                </c:pt>
                <c:pt idx="1">
                  <c:v>2020</c:v>
                </c:pt>
              </c:numCache>
            </c:numRef>
          </c:cat>
          <c:val>
            <c:numRef>
              <c:f>Sanitation!$O$299:$O$300</c:f>
              <c:numCache>
                <c:formatCode>0.0</c:formatCode>
                <c:ptCount val="2"/>
                <c:pt idx="0">
                  <c:v>31.738514760375573</c:v>
                </c:pt>
                <c:pt idx="1">
                  <c:v>50.745693238316299</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2004</c:v>
                </c:pt>
                <c:pt idx="1">
                  <c:v>2020</c:v>
                </c:pt>
              </c:numCache>
            </c:numRef>
          </c:cat>
          <c:val>
            <c:numRef>
              <c:f>Sanitation!$P$299:$P$300</c:f>
              <c:numCache>
                <c:formatCode>0.0</c:formatCode>
                <c:ptCount val="2"/>
                <c:pt idx="0">
                  <c:v>5.3588303419017844</c:v>
                </c:pt>
                <c:pt idx="1">
                  <c:v>8.5680619493207715</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2004</c:v>
                </c:pt>
                <c:pt idx="1">
                  <c:v>2020</c:v>
                </c:pt>
              </c:numCache>
            </c:numRef>
          </c:cat>
          <c:val>
            <c:numRef>
              <c:f>Sanitation!$Q$299:$Q$300</c:f>
              <c:numCache>
                <c:formatCode>0.0</c:formatCode>
                <c:ptCount val="2"/>
                <c:pt idx="0">
                  <c:v>14.667258765161932</c:v>
                </c:pt>
                <c:pt idx="1">
                  <c:v>12.760150208560844</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2004</c:v>
                </c:pt>
                <c:pt idx="1">
                  <c:v>2020</c:v>
                </c:pt>
              </c:numCache>
            </c:numRef>
          </c:cat>
          <c:val>
            <c:numRef>
              <c:f>Sanitation!$R$299:$R$300</c:f>
              <c:numCache>
                <c:formatCode>0.0</c:formatCode>
                <c:ptCount val="2"/>
                <c:pt idx="0">
                  <c:v>48.235396132560709</c:v>
                </c:pt>
                <c:pt idx="1">
                  <c:v>27.926094603802085</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2004</c:v>
                </c:pt>
                <c:pt idx="1">
                  <c:v>2020</c:v>
                </c:pt>
              </c:numCache>
            </c:numRef>
          </c:cat>
          <c:val>
            <c:numRef>
              <c:f>Sanitation!$T$299:$T$300</c:f>
              <c:numCache>
                <c:formatCode>0.0</c:formatCode>
                <c:ptCount val="2"/>
                <c:pt idx="0">
                  <c:v>39.415059035630108</c:v>
                </c:pt>
                <c:pt idx="1">
                  <c:v>61.918143289413067</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2004</c:v>
                </c:pt>
                <c:pt idx="1">
                  <c:v>2020</c:v>
                </c:pt>
              </c:numCache>
            </c:numRef>
          </c:cat>
          <c:val>
            <c:numRef>
              <c:f>Sanitation!$U$299:$U$300</c:f>
              <c:numCache>
                <c:formatCode>0.0</c:formatCode>
                <c:ptCount val="2"/>
                <c:pt idx="0">
                  <c:v>6.6495919338351142</c:v>
                </c:pt>
                <c:pt idx="1">
                  <c:v>10.446017239328128</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2004</c:v>
                </c:pt>
                <c:pt idx="1">
                  <c:v>2020</c:v>
                </c:pt>
              </c:numCache>
            </c:numRef>
          </c:cat>
          <c:val>
            <c:numRef>
              <c:f>Sanitation!$V$299:$V$300</c:f>
              <c:numCache>
                <c:formatCode>0.0</c:formatCode>
                <c:ptCount val="2"/>
                <c:pt idx="0">
                  <c:v>9.3460557735252223</c:v>
                </c:pt>
                <c:pt idx="1">
                  <c:v>11.74528191708032</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2004</c:v>
                </c:pt>
                <c:pt idx="1">
                  <c:v>2020</c:v>
                </c:pt>
              </c:numCache>
            </c:numRef>
          </c:cat>
          <c:val>
            <c:numRef>
              <c:f>Sanitation!$W$299:$W$300</c:f>
              <c:numCache>
                <c:formatCode>0.0</c:formatCode>
                <c:ptCount val="2"/>
                <c:pt idx="0">
                  <c:v>44.589293257009558</c:v>
                </c:pt>
                <c:pt idx="1">
                  <c:v>15.890557554178486</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2004</c:v>
                </c:pt>
                <c:pt idx="1">
                  <c:v>2020</c:v>
                </c:pt>
              </c:numCache>
            </c:numRef>
          </c:cat>
          <c:val>
            <c:numRef>
              <c:f>Sanitation!$Y$299:$Y$300</c:f>
              <c:numCache>
                <c:formatCode>0.0</c:formatCode>
                <c:ptCount val="2"/>
                <c:pt idx="0">
                  <c:v>64.544161085862584</c:v>
                </c:pt>
                <c:pt idx="1">
                  <c:v>76.250575205118096</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2004</c:v>
                </c:pt>
                <c:pt idx="1">
                  <c:v>2020</c:v>
                </c:pt>
              </c:numCache>
            </c:numRef>
          </c:cat>
          <c:val>
            <c:numRef>
              <c:f>Sanitation!$Z$299:$Z$300</c:f>
              <c:numCache>
                <c:formatCode>0.0</c:formatCode>
                <c:ptCount val="2"/>
                <c:pt idx="0">
                  <c:v>9.2862764126906487</c:v>
                </c:pt>
                <c:pt idx="1">
                  <c:v>10.970534066426616</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2004</c:v>
                </c:pt>
                <c:pt idx="1">
                  <c:v>2020</c:v>
                </c:pt>
              </c:numCache>
            </c:numRef>
          </c:cat>
          <c:val>
            <c:numRef>
              <c:f>Sanitation!$AA$299:$AA$300</c:f>
              <c:numCache>
                <c:formatCode>0.0</c:formatCode>
                <c:ptCount val="2"/>
                <c:pt idx="0">
                  <c:v>6.8698328318650965</c:v>
                </c:pt>
                <c:pt idx="1">
                  <c:v>10.863459303520813</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2004</c:v>
                </c:pt>
                <c:pt idx="1">
                  <c:v>2020</c:v>
                </c:pt>
              </c:numCache>
            </c:numRef>
          </c:cat>
          <c:val>
            <c:numRef>
              <c:f>Sanitation!$AB$299:$AB$300</c:f>
              <c:numCache>
                <c:formatCode>0.0</c:formatCode>
                <c:ptCount val="2"/>
                <c:pt idx="0">
                  <c:v>19.299729669581666</c:v>
                </c:pt>
                <c:pt idx="1">
                  <c:v>1.9154314249344679</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2004</c:v>
                </c:pt>
                <c:pt idx="1">
                  <c:v>2020</c:v>
                </c:pt>
              </c:numCache>
            </c:numRef>
          </c:cat>
          <c:val>
            <c:numRef>
              <c:f>Sanitation!$E$299:$E$300</c:f>
              <c:numCache>
                <c:formatCode>0.0</c:formatCode>
                <c:ptCount val="2"/>
                <c:pt idx="0">
                  <c:v>8.7975820566196248</c:v>
                </c:pt>
                <c:pt idx="1">
                  <c:v>23.672311145238726</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2004</c:v>
                </c:pt>
                <c:pt idx="1">
                  <c:v>2020</c:v>
                </c:pt>
              </c:numCache>
            </c:numRef>
          </c:cat>
          <c:val>
            <c:numRef>
              <c:f>Sanitation!$F$299:$F$300</c:f>
              <c:numCache>
                <c:formatCode>0.0</c:formatCode>
                <c:ptCount val="2"/>
                <c:pt idx="0">
                  <c:v>1.5267126200499004</c:v>
                </c:pt>
                <c:pt idx="1">
                  <c:v>4.108039679378745</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2004</c:v>
                </c:pt>
                <c:pt idx="1">
                  <c:v>2020</c:v>
                </c:pt>
              </c:numCache>
            </c:numRef>
          </c:cat>
          <c:val>
            <c:numRef>
              <c:f>Sanitation!$G$299:$G$300</c:f>
              <c:numCache>
                <c:formatCode>0.0</c:formatCode>
                <c:ptCount val="2"/>
                <c:pt idx="0">
                  <c:v>28.055169837224469</c:v>
                </c:pt>
                <c:pt idx="1">
                  <c:v>12.122235737077403</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2004</c:v>
                </c:pt>
                <c:pt idx="1">
                  <c:v>2020</c:v>
                </c:pt>
              </c:numCache>
            </c:numRef>
          </c:cat>
          <c:val>
            <c:numRef>
              <c:f>Sanitation!$H$299:$H$300</c:f>
              <c:numCache>
                <c:formatCode>0.0</c:formatCode>
                <c:ptCount val="2"/>
                <c:pt idx="0">
                  <c:v>61.620535486106007</c:v>
                </c:pt>
                <c:pt idx="1">
                  <c:v>60.097413438305125</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2004</c:v>
                </c:pt>
                <c:pt idx="1">
                  <c:v>2020</c:v>
                </c:pt>
              </c:numCache>
            </c:numRef>
          </c:cat>
          <c:val>
            <c:numRef>
              <c:f>Sanitation!$J$299:$J$300</c:f>
              <c:numCache>
                <c:formatCode>0.0</c:formatCode>
                <c:ptCount val="2"/>
                <c:pt idx="0">
                  <c:v>18.10524302769981</c:v>
                </c:pt>
                <c:pt idx="1">
                  <c:v>40.483219188097152</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2004</c:v>
                </c:pt>
                <c:pt idx="1">
                  <c:v>2020</c:v>
                </c:pt>
              </c:numCache>
            </c:numRef>
          </c:cat>
          <c:val>
            <c:numRef>
              <c:f>Sanitation!$K$299:$K$300</c:f>
              <c:numCache>
                <c:formatCode>0.0</c:formatCode>
                <c:ptCount val="2"/>
                <c:pt idx="0">
                  <c:v>3.3342779047322511</c:v>
                </c:pt>
                <c:pt idx="1">
                  <c:v>7.4554262013932178</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2004</c:v>
                </c:pt>
                <c:pt idx="1">
                  <c:v>2020</c:v>
                </c:pt>
              </c:numCache>
            </c:numRef>
          </c:cat>
          <c:val>
            <c:numRef>
              <c:f>Sanitation!$L$299:$L$300</c:f>
              <c:numCache>
                <c:formatCode>0.0</c:formatCode>
                <c:ptCount val="2"/>
                <c:pt idx="0">
                  <c:v>18.495419620877328</c:v>
                </c:pt>
                <c:pt idx="1">
                  <c:v>16.572226041092108</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2004</c:v>
                </c:pt>
                <c:pt idx="1">
                  <c:v>2020</c:v>
                </c:pt>
              </c:numCache>
            </c:numRef>
          </c:cat>
          <c:val>
            <c:numRef>
              <c:f>Sanitation!$M$299:$M$300</c:f>
              <c:numCache>
                <c:formatCode>0.0</c:formatCode>
                <c:ptCount val="2"/>
                <c:pt idx="0">
                  <c:v>60.065059446690611</c:v>
                </c:pt>
                <c:pt idx="1">
                  <c:v>35.489128569417517</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2004</c:v>
                </c:pt>
                <c:pt idx="1">
                  <c:v>2020</c:v>
                </c:pt>
              </c:numCache>
            </c:numRef>
          </c:cat>
          <c:val>
            <c:numRef>
              <c:f>Sanitation!$O$299:$O$300</c:f>
              <c:numCache>
                <c:formatCode>0.0</c:formatCode>
                <c:ptCount val="2"/>
                <c:pt idx="0">
                  <c:v>31.738514760375573</c:v>
                </c:pt>
                <c:pt idx="1">
                  <c:v>50.745693238316299</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2004</c:v>
                </c:pt>
                <c:pt idx="1">
                  <c:v>2020</c:v>
                </c:pt>
              </c:numCache>
            </c:numRef>
          </c:cat>
          <c:val>
            <c:numRef>
              <c:f>Sanitation!$P$299:$P$300</c:f>
              <c:numCache>
                <c:formatCode>0.0</c:formatCode>
                <c:ptCount val="2"/>
                <c:pt idx="0">
                  <c:v>5.3588303419017844</c:v>
                </c:pt>
                <c:pt idx="1">
                  <c:v>8.5680619493207715</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2004</c:v>
                </c:pt>
                <c:pt idx="1">
                  <c:v>2020</c:v>
                </c:pt>
              </c:numCache>
            </c:numRef>
          </c:cat>
          <c:val>
            <c:numRef>
              <c:f>Sanitation!$Q$299:$Q$300</c:f>
              <c:numCache>
                <c:formatCode>0.0</c:formatCode>
                <c:ptCount val="2"/>
                <c:pt idx="0">
                  <c:v>14.667258765161932</c:v>
                </c:pt>
                <c:pt idx="1">
                  <c:v>12.760150208560844</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2004</c:v>
                </c:pt>
                <c:pt idx="1">
                  <c:v>2020</c:v>
                </c:pt>
              </c:numCache>
            </c:numRef>
          </c:cat>
          <c:val>
            <c:numRef>
              <c:f>Sanitation!$R$299:$R$300</c:f>
              <c:numCache>
                <c:formatCode>0.0</c:formatCode>
                <c:ptCount val="2"/>
                <c:pt idx="0">
                  <c:v>48.235396132560709</c:v>
                </c:pt>
                <c:pt idx="1">
                  <c:v>27.926094603802085</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2004</c:v>
                </c:pt>
                <c:pt idx="1">
                  <c:v>2020</c:v>
                </c:pt>
              </c:numCache>
            </c:numRef>
          </c:cat>
          <c:val>
            <c:numRef>
              <c:f>Sanitation!$T$299:$T$300</c:f>
              <c:numCache>
                <c:formatCode>0.0</c:formatCode>
                <c:ptCount val="2"/>
                <c:pt idx="0">
                  <c:v>39.415059035630108</c:v>
                </c:pt>
                <c:pt idx="1">
                  <c:v>61.918143289413067</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2004</c:v>
                </c:pt>
                <c:pt idx="1">
                  <c:v>2020</c:v>
                </c:pt>
              </c:numCache>
            </c:numRef>
          </c:cat>
          <c:val>
            <c:numRef>
              <c:f>Sanitation!$U$299:$U$300</c:f>
              <c:numCache>
                <c:formatCode>0.0</c:formatCode>
                <c:ptCount val="2"/>
                <c:pt idx="0">
                  <c:v>6.6495919338351142</c:v>
                </c:pt>
                <c:pt idx="1">
                  <c:v>10.446017239328128</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2004</c:v>
                </c:pt>
                <c:pt idx="1">
                  <c:v>2020</c:v>
                </c:pt>
              </c:numCache>
            </c:numRef>
          </c:cat>
          <c:val>
            <c:numRef>
              <c:f>Sanitation!$V$299:$V$300</c:f>
              <c:numCache>
                <c:formatCode>0.0</c:formatCode>
                <c:ptCount val="2"/>
                <c:pt idx="0">
                  <c:v>9.3460557735252223</c:v>
                </c:pt>
                <c:pt idx="1">
                  <c:v>11.74528191708032</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2004</c:v>
                </c:pt>
                <c:pt idx="1">
                  <c:v>2020</c:v>
                </c:pt>
              </c:numCache>
            </c:numRef>
          </c:cat>
          <c:val>
            <c:numRef>
              <c:f>Sanitation!$W$299:$W$300</c:f>
              <c:numCache>
                <c:formatCode>0.0</c:formatCode>
                <c:ptCount val="2"/>
                <c:pt idx="0">
                  <c:v>44.589293257009558</c:v>
                </c:pt>
                <c:pt idx="1">
                  <c:v>15.890557554178486</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2004</c:v>
                </c:pt>
                <c:pt idx="1">
                  <c:v>2020</c:v>
                </c:pt>
              </c:numCache>
            </c:numRef>
          </c:cat>
          <c:val>
            <c:numRef>
              <c:f>Sanitation!$Y$299:$Y$300</c:f>
              <c:numCache>
                <c:formatCode>0.0</c:formatCode>
                <c:ptCount val="2"/>
                <c:pt idx="0">
                  <c:v>64.544161085862584</c:v>
                </c:pt>
                <c:pt idx="1">
                  <c:v>76.250575205118096</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2004</c:v>
                </c:pt>
                <c:pt idx="1">
                  <c:v>2020</c:v>
                </c:pt>
              </c:numCache>
            </c:numRef>
          </c:cat>
          <c:val>
            <c:numRef>
              <c:f>Sanitation!$Z$299:$Z$300</c:f>
              <c:numCache>
                <c:formatCode>0.0</c:formatCode>
                <c:ptCount val="2"/>
                <c:pt idx="0">
                  <c:v>9.2862764126906487</c:v>
                </c:pt>
                <c:pt idx="1">
                  <c:v>10.970534066426616</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2004</c:v>
                </c:pt>
                <c:pt idx="1">
                  <c:v>2020</c:v>
                </c:pt>
              </c:numCache>
            </c:numRef>
          </c:cat>
          <c:val>
            <c:numRef>
              <c:f>Sanitation!$AA$299:$AA$300</c:f>
              <c:numCache>
                <c:formatCode>0.0</c:formatCode>
                <c:ptCount val="2"/>
                <c:pt idx="0">
                  <c:v>6.8698328318650965</c:v>
                </c:pt>
                <c:pt idx="1">
                  <c:v>10.863459303520813</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2004</c:v>
                </c:pt>
                <c:pt idx="1">
                  <c:v>2020</c:v>
                </c:pt>
              </c:numCache>
            </c:numRef>
          </c:cat>
          <c:val>
            <c:numRef>
              <c:f>Sanitation!$AB$299:$AB$300</c:f>
              <c:numCache>
                <c:formatCode>0.0</c:formatCode>
                <c:ptCount val="2"/>
                <c:pt idx="0">
                  <c:v>19.299729669581666</c:v>
                </c:pt>
                <c:pt idx="1">
                  <c:v>1.9154314249344679</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2004</c:v>
                </c:pt>
                <c:pt idx="1">
                  <c:v>2020</c:v>
                </c:pt>
              </c:numCache>
            </c:numRef>
          </c:cat>
          <c:val>
            <c:numRef>
              <c:f>Sanitation!$E$99:$E$100</c:f>
              <c:numCache>
                <c:formatCode>0.0</c:formatCode>
                <c:ptCount val="2"/>
                <c:pt idx="0">
                  <c:v>10.185416655685538</c:v>
                </c:pt>
                <c:pt idx="1">
                  <c:v>28.063851595277871</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2004</c:v>
                </c:pt>
                <c:pt idx="1">
                  <c:v>2020</c:v>
                </c:pt>
              </c:numCache>
            </c:numRef>
          </c:cat>
          <c:val>
            <c:numRef>
              <c:f>Sanitation!$F$99:$F$100</c:f>
              <c:numCache>
                <c:formatCode>0.0</c:formatCode>
                <c:ptCount val="2"/>
                <c:pt idx="0">
                  <c:v>1.9246429585777252</c:v>
                </c:pt>
                <c:pt idx="1">
                  <c:v>5.3029636576792969</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2004</c:v>
                </c:pt>
                <c:pt idx="1">
                  <c:v>2020</c:v>
                </c:pt>
              </c:numCache>
            </c:numRef>
          </c:cat>
          <c:val>
            <c:numRef>
              <c:f>Sanitation!$G$99:$G$100</c:f>
              <c:numCache>
                <c:formatCode>0.0</c:formatCode>
                <c:ptCount val="2"/>
                <c:pt idx="0">
                  <c:v>26.791748754598075</c:v>
                </c:pt>
                <c:pt idx="1">
                  <c:v>13.094521278930642</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2004</c:v>
                </c:pt>
                <c:pt idx="1">
                  <c:v>2020</c:v>
                </c:pt>
              </c:numCache>
            </c:numRef>
          </c:cat>
          <c:val>
            <c:numRef>
              <c:f>Sanitation!$H$99:$H$100</c:f>
              <c:numCache>
                <c:formatCode>0.0</c:formatCode>
                <c:ptCount val="2"/>
                <c:pt idx="0">
                  <c:v>61.098191631138661</c:v>
                </c:pt>
                <c:pt idx="1">
                  <c:v>53.53866346811219</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2004</c:v>
                </c:pt>
                <c:pt idx="1">
                  <c:v>2020</c:v>
                </c:pt>
              </c:numCache>
            </c:numRef>
          </c:cat>
          <c:val>
            <c:numRef>
              <c:f>Sanitation!$J$99:$J$100</c:f>
              <c:numCache>
                <c:formatCode>0.0</c:formatCode>
                <c:ptCount val="2"/>
                <c:pt idx="0">
                  <c:v>23.390843379013155</c:v>
                </c:pt>
                <c:pt idx="1">
                  <c:v>45.657954990883454</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2004</c:v>
                </c:pt>
                <c:pt idx="1">
                  <c:v>2020</c:v>
                </c:pt>
              </c:numCache>
            </c:numRef>
          </c:cat>
          <c:val>
            <c:numRef>
              <c:f>Sanitation!$K$99:$K$100</c:f>
              <c:numCache>
                <c:formatCode>0.0</c:formatCode>
                <c:ptCount val="2"/>
                <c:pt idx="0">
                  <c:v>4.412253463035789</c:v>
                </c:pt>
                <c:pt idx="1">
                  <c:v>8.6125355447596927</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2004</c:v>
                </c:pt>
                <c:pt idx="1">
                  <c:v>2020</c:v>
                </c:pt>
              </c:numCache>
            </c:numRef>
          </c:cat>
          <c:val>
            <c:numRef>
              <c:f>Sanitation!$L$99:$L$100</c:f>
              <c:numCache>
                <c:formatCode>0.0</c:formatCode>
                <c:ptCount val="2"/>
                <c:pt idx="0">
                  <c:v>15.789464256687097</c:v>
                </c:pt>
                <c:pt idx="1">
                  <c:v>16.254106634033633</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2004</c:v>
                </c:pt>
                <c:pt idx="1">
                  <c:v>2020</c:v>
                </c:pt>
              </c:numCache>
            </c:numRef>
          </c:cat>
          <c:val>
            <c:numRef>
              <c:f>Sanitation!$M$99:$M$100</c:f>
              <c:numCache>
                <c:formatCode>0.0</c:formatCode>
                <c:ptCount val="2"/>
                <c:pt idx="0">
                  <c:v>56.407438901263959</c:v>
                </c:pt>
                <c:pt idx="1">
                  <c:v>29.475402830323219</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2004</c:v>
                </c:pt>
                <c:pt idx="1">
                  <c:v>2020</c:v>
                </c:pt>
              </c:numCache>
            </c:numRef>
          </c:cat>
          <c:val>
            <c:numRef>
              <c:f>Sanitation!$O$99:$O$100</c:f>
              <c:numCache>
                <c:formatCode>0.0</c:formatCode>
                <c:ptCount val="2"/>
                <c:pt idx="0">
                  <c:v>33.46333437403932</c:v>
                </c:pt>
                <c:pt idx="1">
                  <c:v>59.852138702185997</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2004</c:v>
                </c:pt>
                <c:pt idx="1">
                  <c:v>2020</c:v>
                </c:pt>
              </c:numCache>
            </c:numRef>
          </c:cat>
          <c:val>
            <c:numRef>
              <c:f>Sanitation!$P$99:$P$100</c:f>
              <c:numCache>
                <c:formatCode>0.0</c:formatCode>
                <c:ptCount val="2"/>
                <c:pt idx="0">
                  <c:v>6.812939221770149</c:v>
                </c:pt>
                <c:pt idx="1">
                  <c:v>12.185545490269346</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2004</c:v>
                </c:pt>
                <c:pt idx="1">
                  <c:v>2020</c:v>
                </c:pt>
              </c:numCache>
            </c:numRef>
          </c:cat>
          <c:val>
            <c:numRef>
              <c:f>Sanitation!$Q$99:$Q$100</c:f>
              <c:numCache>
                <c:formatCode>0.0</c:formatCode>
                <c:ptCount val="2"/>
                <c:pt idx="0">
                  <c:v>11.714031060289926</c:v>
                </c:pt>
                <c:pt idx="1">
                  <c:v>11.560366883401912</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2004</c:v>
                </c:pt>
                <c:pt idx="1">
                  <c:v>2020</c:v>
                </c:pt>
              </c:numCache>
            </c:numRef>
          </c:cat>
          <c:val>
            <c:numRef>
              <c:f>Sanitation!$R$99:$R$100</c:f>
              <c:numCache>
                <c:formatCode>0.0</c:formatCode>
                <c:ptCount val="2"/>
                <c:pt idx="0">
                  <c:v>48.009695343900603</c:v>
                </c:pt>
                <c:pt idx="1">
                  <c:v>16.401948924142744</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2004</c:v>
                </c:pt>
                <c:pt idx="1">
                  <c:v>2020</c:v>
                </c:pt>
              </c:numCache>
            </c:numRef>
          </c:cat>
          <c:val>
            <c:numRef>
              <c:f>Sanitation!$T$99:$T$100</c:f>
              <c:numCache>
                <c:formatCode>0.0</c:formatCode>
                <c:ptCount val="2"/>
                <c:pt idx="0">
                  <c:v>51.984019278562307</c:v>
                </c:pt>
                <c:pt idx="1">
                  <c:v>73.000334456986394</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2004</c:v>
                </c:pt>
                <c:pt idx="1">
                  <c:v>2020</c:v>
                </c:pt>
              </c:numCache>
            </c:numRef>
          </c:cat>
          <c:val>
            <c:numRef>
              <c:f>Sanitation!$U$99:$U$100</c:f>
              <c:numCache>
                <c:formatCode>0.0</c:formatCode>
                <c:ptCount val="2"/>
                <c:pt idx="0">
                  <c:v>10.907955063054022</c:v>
                </c:pt>
                <c:pt idx="1">
                  <c:v>15.317868431406598</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2004</c:v>
                </c:pt>
                <c:pt idx="1">
                  <c:v>2020</c:v>
                </c:pt>
              </c:numCache>
            </c:numRef>
          </c:cat>
          <c:val>
            <c:numRef>
              <c:f>Sanitation!$V$99:$V$100</c:f>
              <c:numCache>
                <c:formatCode>0.0</c:formatCode>
                <c:ptCount val="2"/>
                <c:pt idx="0">
                  <c:v>6.6634182949546812</c:v>
                </c:pt>
                <c:pt idx="1">
                  <c:v>11.242472330921373</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2004</c:v>
                </c:pt>
                <c:pt idx="1">
                  <c:v>2020</c:v>
                </c:pt>
              </c:numCache>
            </c:numRef>
          </c:cat>
          <c:val>
            <c:numRef>
              <c:f>Sanitation!$W$99:$W$100</c:f>
              <c:numCache>
                <c:formatCode>0.0</c:formatCode>
                <c:ptCount val="2"/>
                <c:pt idx="0">
                  <c:v>30.444607363428986</c:v>
                </c:pt>
                <c:pt idx="1">
                  <c:v>0.43932478068563796</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2004</c:v>
                </c:pt>
                <c:pt idx="1">
                  <c:v>2020</c:v>
                </c:pt>
              </c:numCache>
            </c:numRef>
          </c:cat>
          <c:val>
            <c:numRef>
              <c:f>Sanitation!$Y$99:$Y$100</c:f>
              <c:numCache>
                <c:formatCode>0.0</c:formatCode>
                <c:ptCount val="2"/>
                <c:pt idx="0">
                  <c:v>83.810632642342355</c:v>
                </c:pt>
                <c:pt idx="1">
                  <c:v>82.074706916745157</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2004</c:v>
                </c:pt>
                <c:pt idx="1">
                  <c:v>2020</c:v>
                </c:pt>
              </c:numCache>
            </c:numRef>
          </c:cat>
          <c:val>
            <c:numRef>
              <c:f>Sanitation!$Z$99:$Z$100</c:f>
              <c:numCache>
                <c:formatCode>0.0</c:formatCode>
                <c:ptCount val="2"/>
                <c:pt idx="0">
                  <c:v>10.928611029043264</c:v>
                </c:pt>
                <c:pt idx="1">
                  <c:v>10.702252434289299</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2004</c:v>
                </c:pt>
                <c:pt idx="1">
                  <c:v>2020</c:v>
                </c:pt>
              </c:numCache>
            </c:numRef>
          </c:cat>
          <c:val>
            <c:numRef>
              <c:f>Sanitation!$AA$99:$AA$100</c:f>
              <c:numCache>
                <c:formatCode>0.0</c:formatCode>
                <c:ptCount val="2"/>
                <c:pt idx="0">
                  <c:v>1.9191764712947474</c:v>
                </c:pt>
                <c:pt idx="1">
                  <c:v>7.2230406489655365</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2004</c:v>
                </c:pt>
                <c:pt idx="1">
                  <c:v>2020</c:v>
                </c:pt>
              </c:numCache>
            </c:numRef>
          </c:cat>
          <c:val>
            <c:numRef>
              <c:f>Sanitation!$AB$99:$AB$100</c:f>
              <c:numCache>
                <c:formatCode>0.0</c:formatCode>
                <c:ptCount val="2"/>
                <c:pt idx="0">
                  <c:v>3.3415798573196298</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2004</c:v>
                </c:pt>
                <c:pt idx="1">
                  <c:v>2020</c:v>
                </c:pt>
              </c:numCache>
            </c:numRef>
          </c:cat>
          <c:val>
            <c:numRef>
              <c:f>Sanitation!$E$199:$E$200</c:f>
              <c:numCache>
                <c:formatCode>0.0</c:formatCode>
                <c:ptCount val="2"/>
                <c:pt idx="0">
                  <c:v>26.346845956844721</c:v>
                </c:pt>
                <c:pt idx="1">
                  <c:v>62.159241679933281</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2004</c:v>
                </c:pt>
                <c:pt idx="1">
                  <c:v>2020</c:v>
                </c:pt>
              </c:numCache>
            </c:numRef>
          </c:cat>
          <c:val>
            <c:numRef>
              <c:f>Sanitation!$F$199:$F$200</c:f>
              <c:numCache>
                <c:formatCode>0.0</c:formatCode>
                <c:ptCount val="2"/>
                <c:pt idx="0">
                  <c:v>9.7266702069920363</c:v>
                </c:pt>
                <c:pt idx="1">
                  <c:v>22.947811101478479</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2004</c:v>
                </c:pt>
                <c:pt idx="1">
                  <c:v>2020</c:v>
                </c:pt>
              </c:numCache>
            </c:numRef>
          </c:cat>
          <c:val>
            <c:numRef>
              <c:f>Sanitation!$G$199:$G$200</c:f>
              <c:numCache>
                <c:formatCode>0.0</c:formatCode>
                <c:ptCount val="2"/>
                <c:pt idx="0">
                  <c:v>12.060656241401375</c:v>
                </c:pt>
                <c:pt idx="1">
                  <c:v>14.892947218588233</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2004</c:v>
                </c:pt>
                <c:pt idx="1">
                  <c:v>2020</c:v>
                </c:pt>
              </c:numCache>
            </c:numRef>
          </c:cat>
          <c:val>
            <c:numRef>
              <c:f>Sanitation!$H$199:$H$200</c:f>
              <c:numCache>
                <c:formatCode>0.0</c:formatCode>
                <c:ptCount val="2"/>
                <c:pt idx="0">
                  <c:v>51.865827594761868</c:v>
                </c:pt>
                <c:pt idx="1">
                  <c:v>0</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2004</c:v>
                </c:pt>
                <c:pt idx="1">
                  <c:v>2020</c:v>
                </c:pt>
              </c:numCache>
            </c:numRef>
          </c:cat>
          <c:val>
            <c:numRef>
              <c:f>Sanitation!$J$199:$J$200</c:f>
              <c:numCache>
                <c:formatCode>0.0</c:formatCode>
                <c:ptCount val="2"/>
                <c:pt idx="0">
                  <c:v>57.065294016313459</c:v>
                </c:pt>
                <c:pt idx="1">
                  <c:v>68.244325992975561</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2004</c:v>
                </c:pt>
                <c:pt idx="1">
                  <c:v>2020</c:v>
                </c:pt>
              </c:numCache>
            </c:numRef>
          </c:cat>
          <c:val>
            <c:numRef>
              <c:f>Sanitation!$K$199:$K$200</c:f>
              <c:numCache>
                <c:formatCode>0.0</c:formatCode>
                <c:ptCount val="2"/>
                <c:pt idx="0">
                  <c:v>19.18092479681869</c:v>
                </c:pt>
                <c:pt idx="1">
                  <c:v>22.938448092576859</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2004</c:v>
                </c:pt>
                <c:pt idx="1">
                  <c:v>2020</c:v>
                </c:pt>
              </c:numCache>
            </c:numRef>
          </c:cat>
          <c:val>
            <c:numRef>
              <c:f>Sanitation!$L$199:$L$200</c:f>
              <c:numCache>
                <c:formatCode>0.0</c:formatCode>
                <c:ptCount val="2"/>
                <c:pt idx="0">
                  <c:v>1.2165204468601587</c:v>
                </c:pt>
                <c:pt idx="1">
                  <c:v>8.817225914447576</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2004</c:v>
                </c:pt>
                <c:pt idx="1">
                  <c:v>2020</c:v>
                </c:pt>
              </c:numCache>
            </c:numRef>
          </c:cat>
          <c:val>
            <c:numRef>
              <c:f>Sanitation!$M$199:$M$200</c:f>
              <c:numCache>
                <c:formatCode>0.0</c:formatCode>
                <c:ptCount val="2"/>
                <c:pt idx="0">
                  <c:v>22.537260740007696</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2004</c:v>
                </c:pt>
                <c:pt idx="1">
                  <c:v>2020</c:v>
                </c:pt>
              </c:numCache>
            </c:numRef>
          </c:cat>
          <c:val>
            <c:numRef>
              <c:f>Sanitation!$O$199:$O$200</c:f>
              <c:numCache>
                <c:formatCode>0.0</c:formatCode>
                <c:ptCount val="2"/>
                <c:pt idx="0">
                  <c:v>75.957462094040721</c:v>
                </c:pt>
                <c:pt idx="1">
                  <c:v>75.513292657852077</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2004</c:v>
                </c:pt>
                <c:pt idx="1">
                  <c:v>2020</c:v>
                </c:pt>
              </c:numCache>
            </c:numRef>
          </c:cat>
          <c:val>
            <c:numRef>
              <c:f>Sanitation!$P$199:$P$200</c:f>
              <c:numCache>
                <c:formatCode>0.0</c:formatCode>
                <c:ptCount val="2"/>
                <c:pt idx="0">
                  <c:v>17.749679994679951</c:v>
                </c:pt>
                <c:pt idx="1">
                  <c:v>17.645886830211069</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2004</c:v>
                </c:pt>
                <c:pt idx="1">
                  <c:v>2020</c:v>
                </c:pt>
              </c:numCache>
            </c:numRef>
          </c:cat>
          <c:val>
            <c:numRef>
              <c:f>Sanitation!$Q$199:$Q$200</c:f>
              <c:numCache>
                <c:formatCode>0.0</c:formatCode>
                <c:ptCount val="2"/>
                <c:pt idx="0">
                  <c:v>0.90537396002270043</c:v>
                </c:pt>
                <c:pt idx="1">
                  <c:v>6.8408205119368546</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2004</c:v>
                </c:pt>
                <c:pt idx="1">
                  <c:v>2020</c:v>
                </c:pt>
              </c:numCache>
            </c:numRef>
          </c:cat>
          <c:val>
            <c:numRef>
              <c:f>Sanitation!$R$199:$R$200</c:f>
              <c:numCache>
                <c:formatCode>0.0</c:formatCode>
                <c:ptCount val="2"/>
                <c:pt idx="0">
                  <c:v>5.3874839512566268</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2004</c:v>
                </c:pt>
                <c:pt idx="1">
                  <c:v>2020</c:v>
                </c:pt>
              </c:numCache>
            </c:numRef>
          </c:cat>
          <c:val>
            <c:numRef>
              <c:f>Sanitation!$T$199:$T$200</c:f>
              <c:numCache>
                <c:formatCode>0.0</c:formatCode>
                <c:ptCount val="2"/>
                <c:pt idx="0">
                  <c:v>89.327503930702861</c:v>
                </c:pt>
                <c:pt idx="1">
                  <c:v>81.158735894394695</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2004</c:v>
                </c:pt>
                <c:pt idx="1">
                  <c:v>2020</c:v>
                </c:pt>
              </c:numCache>
            </c:numRef>
          </c:cat>
          <c:val>
            <c:numRef>
              <c:f>Sanitation!$U$199:$U$200</c:f>
              <c:numCache>
                <c:formatCode>0.0</c:formatCode>
                <c:ptCount val="2"/>
                <c:pt idx="0">
                  <c:v>10.010475597836182</c:v>
                </c:pt>
                <c:pt idx="1">
                  <c:v>9.0950436256713267</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2004</c:v>
                </c:pt>
                <c:pt idx="1">
                  <c:v>2020</c:v>
                </c:pt>
              </c:numCache>
            </c:numRef>
          </c:cat>
          <c:val>
            <c:numRef>
              <c:f>Sanitation!$V$199:$V$200</c:f>
              <c:numCache>
                <c:formatCode>0.0</c:formatCode>
                <c:ptCount val="2"/>
                <c:pt idx="0">
                  <c:v>0</c:v>
                </c:pt>
                <c:pt idx="1">
                  <c:v>9.7462204799339816</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2004</c:v>
                </c:pt>
                <c:pt idx="1">
                  <c:v>2020</c:v>
                </c:pt>
              </c:numCache>
            </c:numRef>
          </c:cat>
          <c:val>
            <c:numRef>
              <c:f>Sanitation!$W$199:$W$200</c:f>
              <c:numCache>
                <c:formatCode>0.0</c:formatCode>
                <c:ptCount val="2"/>
                <c:pt idx="0">
                  <c:v>0.66202047146095488</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2004</c:v>
                </c:pt>
                <c:pt idx="1">
                  <c:v>2020</c:v>
                </c:pt>
              </c:numCache>
            </c:numRef>
          </c:cat>
          <c:val>
            <c:numRef>
              <c:f>Sanitation!$Y$199:$Y$200</c:f>
              <c:numCache>
                <c:formatCode>0.0</c:formatCode>
                <c:ptCount val="2"/>
                <c:pt idx="0">
                  <c:v>89.794058682675967</c:v>
                </c:pt>
                <c:pt idx="1">
                  <c:v>86.608648234150053</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2004</c:v>
                </c:pt>
                <c:pt idx="1">
                  <c:v>2020</c:v>
                </c:pt>
              </c:numCache>
            </c:numRef>
          </c:cat>
          <c:val>
            <c:numRef>
              <c:f>Sanitation!$Z$199:$Z$200</c:f>
              <c:numCache>
                <c:formatCode>0.0</c:formatCode>
                <c:ptCount val="2"/>
                <c:pt idx="0">
                  <c:v>8.1954050307629451</c:v>
                </c:pt>
                <c:pt idx="1">
                  <c:v>7.9046761206559939</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2004</c:v>
                </c:pt>
                <c:pt idx="1">
                  <c:v>2020</c:v>
                </c:pt>
              </c:numCache>
            </c:numRef>
          </c:cat>
          <c:val>
            <c:numRef>
              <c:f>Sanitation!$AA$199:$AA$200</c:f>
              <c:numCache>
                <c:formatCode>0.0</c:formatCode>
                <c:ptCount val="2"/>
                <c:pt idx="0">
                  <c:v>2.0105362865610914</c:v>
                </c:pt>
                <c:pt idx="1">
                  <c:v>5.4866756451939551</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2004</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10.305523815313151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76.428035166860113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13.266441017826603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16.814258445497565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73.030759576915514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10.154981977586814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19.386695577159582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71.786991108517455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8.8263133143227517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24.004610129447762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69.007522849305175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6.9878670212468501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38.757124785192651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56.859672321628693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4.3832028931785825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12.137655012612168</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76.000125172781267</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11.862219814606618</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17.505740199989191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72.318246997770032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10.176012802240821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24.206935441399413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69.346326803581292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6.4467377550191678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29.837778655495178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64.702308610419024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5.4599127340860436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53.669936466319569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43.302042577984622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3.0280209556956605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24.487482676802895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70.316178333676248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5.1963389895210215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28.365213897786635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67.201072246656366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4.4337138555569711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42.286852177010005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54.120596701619583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3.5925511213704366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50.817747914900771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45.407485576629306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3.7747665084701234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66.008624191459077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31.650774211109439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2.3406015974315535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'DHS10'!$M$18:$Q$18</c:f>
              <c:numCache>
                <c:formatCode>###0.0</c:formatCode>
                <c:ptCount val="5"/>
                <c:pt idx="0">
                  <c:v>35.689941813241148</c:v>
                </c:pt>
                <c:pt idx="1">
                  <c:v>42.187910843940948</c:v>
                </c:pt>
                <c:pt idx="2">
                  <c:v>48.132625682773586</c:v>
                </c:pt>
                <c:pt idx="3">
                  <c:v>56.041357812553777</c:v>
                </c:pt>
                <c:pt idx="4">
                  <c:v>72.01798627073066</c:v>
                </c:pt>
              </c:numCache>
            </c:numRef>
          </c:val>
          <c:extLst>
            <c:ext xmlns:c16="http://schemas.microsoft.com/office/drawing/2014/chart" uri="{C3380CC4-5D6E-409C-BE32-E72D297353CC}">
              <c16:uniqueId val="{00000000-483A-470B-9E04-EFA237559FD6}"/>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'DHS10'!$M$19:$Q$19</c:f>
              <c:numCache>
                <c:formatCode>###0.0</c:formatCode>
                <c:ptCount val="5"/>
                <c:pt idx="0">
                  <c:v>7.2582432809118584</c:v>
                </c:pt>
                <c:pt idx="1">
                  <c:v>6.867799439711316</c:v>
                </c:pt>
                <c:pt idx="2">
                  <c:v>6.939028416509692</c:v>
                </c:pt>
                <c:pt idx="3">
                  <c:v>6.4350723017759632</c:v>
                </c:pt>
                <c:pt idx="4">
                  <c:v>4.1109632754962533</c:v>
                </c:pt>
              </c:numCache>
            </c:numRef>
          </c:val>
          <c:extLst>
            <c:ext xmlns:c16="http://schemas.microsoft.com/office/drawing/2014/chart" uri="{C3380CC4-5D6E-409C-BE32-E72D297353CC}">
              <c16:uniqueId val="{00000001-483A-470B-9E04-EFA237559FD6}"/>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'DHS10'!$M$20:$Q$20</c:f>
              <c:numCache>
                <c:formatCode>###0.0</c:formatCode>
                <c:ptCount val="5"/>
                <c:pt idx="0">
                  <c:v>52.377673761423026</c:v>
                </c:pt>
                <c:pt idx="1">
                  <c:v>46.649894588960272</c:v>
                </c:pt>
                <c:pt idx="2">
                  <c:v>42.45125944271124</c:v>
                </c:pt>
                <c:pt idx="3">
                  <c:v>34.085640794043158</c:v>
                </c:pt>
                <c:pt idx="4">
                  <c:v>22.914815431289203</c:v>
                </c:pt>
              </c:numCache>
            </c:numRef>
          </c:val>
          <c:extLst>
            <c:ext xmlns:c16="http://schemas.microsoft.com/office/drawing/2014/chart" uri="{C3380CC4-5D6E-409C-BE32-E72D297353CC}">
              <c16:uniqueId val="{00000002-483A-470B-9E04-EFA237559FD6}"/>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'DHS10'!$M$21:$Q$21</c:f>
              <c:numCache>
                <c:formatCode>###0.0</c:formatCode>
                <c:ptCount val="5"/>
                <c:pt idx="0">
                  <c:v>4.6741411444239702</c:v>
                </c:pt>
                <c:pt idx="1">
                  <c:v>4.2943951273874648</c:v>
                </c:pt>
                <c:pt idx="2">
                  <c:v>2.4770864580054792</c:v>
                </c:pt>
                <c:pt idx="3">
                  <c:v>3.4379290916271019</c:v>
                </c:pt>
                <c:pt idx="4">
                  <c:v>0.95623502248388481</c:v>
                </c:pt>
              </c:numCache>
            </c:numRef>
          </c:val>
          <c:extLst>
            <c:ext xmlns:c16="http://schemas.microsoft.com/office/drawing/2014/chart" uri="{C3380CC4-5D6E-409C-BE32-E72D297353CC}">
              <c16:uniqueId val="{00000003-483A-470B-9E04-EFA237559FD6}"/>
            </c:ext>
          </c:extLst>
        </c:ser>
        <c:dLbls>
          <c:showLegendKey val="0"/>
          <c:showVal val="0"/>
          <c:showCatName val="0"/>
          <c:showSerName val="0"/>
          <c:showPercent val="0"/>
          <c:showBubbleSize val="0"/>
        </c:dLbls>
        <c:gapWidth val="50"/>
        <c:overlap val="100"/>
        <c:axId val="209418112"/>
        <c:axId val="209419648"/>
      </c:barChart>
      <c:catAx>
        <c:axId val="209418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419648"/>
        <c:crosses val="autoZero"/>
        <c:auto val="1"/>
        <c:lblAlgn val="ctr"/>
        <c:lblOffset val="100"/>
        <c:tickLblSkip val="1"/>
        <c:tickMarkSkip val="1"/>
        <c:noMultiLvlLbl val="0"/>
      </c:catAx>
      <c:valAx>
        <c:axId val="209419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4181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'DHS10'!$R$15:$AD$15</c:f>
              <c:strCache>
                <c:ptCount val="13"/>
                <c:pt idx="0">
                  <c:v>Aileu</c:v>
                </c:pt>
                <c:pt idx="1">
                  <c:v>Ainaro</c:v>
                </c:pt>
                <c:pt idx="2">
                  <c:v>Baucau</c:v>
                </c:pt>
                <c:pt idx="3">
                  <c:v>Bobonaro</c:v>
                </c:pt>
                <c:pt idx="4">
                  <c:v>Cova Lima</c:v>
                </c:pt>
                <c:pt idx="5">
                  <c:v>Dili</c:v>
                </c:pt>
                <c:pt idx="6">
                  <c:v>Ermera</c:v>
                </c:pt>
                <c:pt idx="7">
                  <c:v>Lautem</c:v>
                </c:pt>
                <c:pt idx="8">
                  <c:v>Liquica</c:v>
                </c:pt>
                <c:pt idx="9">
                  <c:v>Manatuto</c:v>
                </c:pt>
                <c:pt idx="10">
                  <c:v>Manufahi</c:v>
                </c:pt>
                <c:pt idx="11">
                  <c:v>Oecussi</c:v>
                </c:pt>
                <c:pt idx="12">
                  <c:v>Viqueque</c:v>
                </c:pt>
              </c:strCache>
            </c:strRef>
          </c:cat>
          <c:val>
            <c:numRef>
              <c:f>'DHS10'!$R$18:$AD$18</c:f>
              <c:numCache>
                <c:formatCode>###0.0</c:formatCode>
                <c:ptCount val="13"/>
                <c:pt idx="0">
                  <c:v>44.553417877134805</c:v>
                </c:pt>
                <c:pt idx="1">
                  <c:v>36.60710794875564</c:v>
                </c:pt>
                <c:pt idx="2">
                  <c:v>39.845356809315206</c:v>
                </c:pt>
                <c:pt idx="3">
                  <c:v>65.859630870013902</c:v>
                </c:pt>
                <c:pt idx="4">
                  <c:v>51.489766534681969</c:v>
                </c:pt>
                <c:pt idx="5">
                  <c:v>96.937559829570105</c:v>
                </c:pt>
                <c:pt idx="6">
                  <c:v>55.556552156624456</c:v>
                </c:pt>
                <c:pt idx="7">
                  <c:v>49.071114119530506</c:v>
                </c:pt>
                <c:pt idx="8">
                  <c:v>68.331765427175839</c:v>
                </c:pt>
                <c:pt idx="9">
                  <c:v>61.117988862452442</c:v>
                </c:pt>
                <c:pt idx="10">
                  <c:v>42.27861489666391</c:v>
                </c:pt>
                <c:pt idx="11">
                  <c:v>51.540240182276982</c:v>
                </c:pt>
                <c:pt idx="12">
                  <c:v>51.403564130931727</c:v>
                </c:pt>
              </c:numCache>
            </c:numRef>
          </c:val>
          <c:extLst>
            <c:ext xmlns:c16="http://schemas.microsoft.com/office/drawing/2014/chart" uri="{C3380CC4-5D6E-409C-BE32-E72D297353CC}">
              <c16:uniqueId val="{00000000-46F0-4CFD-9FE4-CE1449ACA893}"/>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'DHS10'!$R$15:$AD$15</c:f>
              <c:strCache>
                <c:ptCount val="13"/>
                <c:pt idx="0">
                  <c:v>Aileu</c:v>
                </c:pt>
                <c:pt idx="1">
                  <c:v>Ainaro</c:v>
                </c:pt>
                <c:pt idx="2">
                  <c:v>Baucau</c:v>
                </c:pt>
                <c:pt idx="3">
                  <c:v>Bobonaro</c:v>
                </c:pt>
                <c:pt idx="4">
                  <c:v>Cova Lima</c:v>
                </c:pt>
                <c:pt idx="5">
                  <c:v>Dili</c:v>
                </c:pt>
                <c:pt idx="6">
                  <c:v>Ermera</c:v>
                </c:pt>
                <c:pt idx="7">
                  <c:v>Lautem</c:v>
                </c:pt>
                <c:pt idx="8">
                  <c:v>Liquica</c:v>
                </c:pt>
                <c:pt idx="9">
                  <c:v>Manatuto</c:v>
                </c:pt>
                <c:pt idx="10">
                  <c:v>Manufahi</c:v>
                </c:pt>
                <c:pt idx="11">
                  <c:v>Oecussi</c:v>
                </c:pt>
                <c:pt idx="12">
                  <c:v>Viqueque</c:v>
                </c:pt>
              </c:strCache>
            </c:strRef>
          </c:cat>
          <c:val>
            <c:numRef>
              <c:f>'DHS10'!$R$19:$AD$19</c:f>
              <c:numCache>
                <c:formatCode>###0.0</c:formatCode>
                <c:ptCount val="13"/>
                <c:pt idx="0">
                  <c:v>1.4728402604011506</c:v>
                </c:pt>
                <c:pt idx="1">
                  <c:v>1.4856162434978877</c:v>
                </c:pt>
                <c:pt idx="2">
                  <c:v>9.8371329778608612</c:v>
                </c:pt>
                <c:pt idx="3">
                  <c:v>8.0569020929646644</c:v>
                </c:pt>
                <c:pt idx="4">
                  <c:v>4.4773710030158238</c:v>
                </c:pt>
                <c:pt idx="5">
                  <c:v>1.6764379624645898</c:v>
                </c:pt>
                <c:pt idx="6">
                  <c:v>3.171304245726978</c:v>
                </c:pt>
                <c:pt idx="7">
                  <c:v>11.886791619016705</c:v>
                </c:pt>
                <c:pt idx="8">
                  <c:v>5.2223415988476685</c:v>
                </c:pt>
                <c:pt idx="9">
                  <c:v>5.5319444662852266</c:v>
                </c:pt>
                <c:pt idx="10">
                  <c:v>3.8267448597852831</c:v>
                </c:pt>
                <c:pt idx="11">
                  <c:v>9.0240843562388608</c:v>
                </c:pt>
                <c:pt idx="12">
                  <c:v>3.9882075618826338</c:v>
                </c:pt>
              </c:numCache>
            </c:numRef>
          </c:val>
          <c:extLst>
            <c:ext xmlns:c16="http://schemas.microsoft.com/office/drawing/2014/chart" uri="{C3380CC4-5D6E-409C-BE32-E72D297353CC}">
              <c16:uniqueId val="{00000001-46F0-4CFD-9FE4-CE1449ACA893}"/>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'DHS10'!$R$15:$AD$15</c:f>
              <c:strCache>
                <c:ptCount val="13"/>
                <c:pt idx="0">
                  <c:v>Aileu</c:v>
                </c:pt>
                <c:pt idx="1">
                  <c:v>Ainaro</c:v>
                </c:pt>
                <c:pt idx="2">
                  <c:v>Baucau</c:v>
                </c:pt>
                <c:pt idx="3">
                  <c:v>Bobonaro</c:v>
                </c:pt>
                <c:pt idx="4">
                  <c:v>Cova Lima</c:v>
                </c:pt>
                <c:pt idx="5">
                  <c:v>Dili</c:v>
                </c:pt>
                <c:pt idx="6">
                  <c:v>Ermera</c:v>
                </c:pt>
                <c:pt idx="7">
                  <c:v>Lautem</c:v>
                </c:pt>
                <c:pt idx="8">
                  <c:v>Liquica</c:v>
                </c:pt>
                <c:pt idx="9">
                  <c:v>Manatuto</c:v>
                </c:pt>
                <c:pt idx="10">
                  <c:v>Manufahi</c:v>
                </c:pt>
                <c:pt idx="11">
                  <c:v>Oecussi</c:v>
                </c:pt>
                <c:pt idx="12">
                  <c:v>Viqueque</c:v>
                </c:pt>
              </c:strCache>
            </c:strRef>
          </c:cat>
          <c:val>
            <c:numRef>
              <c:f>'DHS10'!$R$20:$AD$20</c:f>
              <c:numCache>
                <c:formatCode>###0.0</c:formatCode>
                <c:ptCount val="13"/>
                <c:pt idx="0">
                  <c:v>51.72323701647715</c:v>
                </c:pt>
                <c:pt idx="1">
                  <c:v>56.788603007304559</c:v>
                </c:pt>
                <c:pt idx="2">
                  <c:v>46.976125763329648</c:v>
                </c:pt>
                <c:pt idx="3">
                  <c:v>23.697762475840737</c:v>
                </c:pt>
                <c:pt idx="4">
                  <c:v>40.288728782286874</c:v>
                </c:pt>
                <c:pt idx="5">
                  <c:v>1.0213195515198341</c:v>
                </c:pt>
                <c:pt idx="6">
                  <c:v>39.286401625201989</c:v>
                </c:pt>
                <c:pt idx="7">
                  <c:v>38.937244455341322</c:v>
                </c:pt>
                <c:pt idx="8">
                  <c:v>17.50775967485734</c:v>
                </c:pt>
                <c:pt idx="9">
                  <c:v>31.629909743394443</c:v>
                </c:pt>
                <c:pt idx="10">
                  <c:v>51.821031617596908</c:v>
                </c:pt>
                <c:pt idx="11">
                  <c:v>37.400443307888779</c:v>
                </c:pt>
                <c:pt idx="12">
                  <c:v>41.353814347274806</c:v>
                </c:pt>
              </c:numCache>
            </c:numRef>
          </c:val>
          <c:extLst>
            <c:ext xmlns:c16="http://schemas.microsoft.com/office/drawing/2014/chart" uri="{C3380CC4-5D6E-409C-BE32-E72D297353CC}">
              <c16:uniqueId val="{00000002-46F0-4CFD-9FE4-CE1449ACA893}"/>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'DHS10'!$R$15:$AD$15</c:f>
              <c:strCache>
                <c:ptCount val="13"/>
                <c:pt idx="0">
                  <c:v>Aileu</c:v>
                </c:pt>
                <c:pt idx="1">
                  <c:v>Ainaro</c:v>
                </c:pt>
                <c:pt idx="2">
                  <c:v>Baucau</c:v>
                </c:pt>
                <c:pt idx="3">
                  <c:v>Bobonaro</c:v>
                </c:pt>
                <c:pt idx="4">
                  <c:v>Cova Lima</c:v>
                </c:pt>
                <c:pt idx="5">
                  <c:v>Dili</c:v>
                </c:pt>
                <c:pt idx="6">
                  <c:v>Ermera</c:v>
                </c:pt>
                <c:pt idx="7">
                  <c:v>Lautem</c:v>
                </c:pt>
                <c:pt idx="8">
                  <c:v>Liquica</c:v>
                </c:pt>
                <c:pt idx="9">
                  <c:v>Manatuto</c:v>
                </c:pt>
                <c:pt idx="10">
                  <c:v>Manufahi</c:v>
                </c:pt>
                <c:pt idx="11">
                  <c:v>Oecussi</c:v>
                </c:pt>
                <c:pt idx="12">
                  <c:v>Viqueque</c:v>
                </c:pt>
              </c:strCache>
            </c:strRef>
          </c:cat>
          <c:val>
            <c:numRef>
              <c:f>'DHS10'!$R$21:$AD$21</c:f>
              <c:numCache>
                <c:formatCode>###0.0</c:formatCode>
                <c:ptCount val="13"/>
                <c:pt idx="0">
                  <c:v>2.250504845986895</c:v>
                </c:pt>
                <c:pt idx="1">
                  <c:v>5.1186728004419129</c:v>
                </c:pt>
                <c:pt idx="2">
                  <c:v>3.3413844494942881</c:v>
                </c:pt>
                <c:pt idx="3">
                  <c:v>2.3857045611806975</c:v>
                </c:pt>
                <c:pt idx="4">
                  <c:v>3.7441336800153331</c:v>
                </c:pt>
                <c:pt idx="5">
                  <c:v>0.36468265644547082</c:v>
                </c:pt>
                <c:pt idx="6">
                  <c:v>1.9857419724465752</c:v>
                </c:pt>
                <c:pt idx="7">
                  <c:v>0.10484980611146372</c:v>
                </c:pt>
                <c:pt idx="8">
                  <c:v>8.9381332991191531</c:v>
                </c:pt>
                <c:pt idx="9">
                  <c:v>1.7201569278678916</c:v>
                </c:pt>
                <c:pt idx="10">
                  <c:v>2.0736086259538977</c:v>
                </c:pt>
                <c:pt idx="11">
                  <c:v>2.0352321535953819</c:v>
                </c:pt>
                <c:pt idx="12">
                  <c:v>3.2544139599108353</c:v>
                </c:pt>
              </c:numCache>
            </c:numRef>
          </c:val>
          <c:extLst>
            <c:ext xmlns:c16="http://schemas.microsoft.com/office/drawing/2014/chart" uri="{C3380CC4-5D6E-409C-BE32-E72D297353CC}">
              <c16:uniqueId val="{00000003-46F0-4CFD-9FE4-CE1449ACA893}"/>
            </c:ext>
          </c:extLst>
        </c:ser>
        <c:dLbls>
          <c:showLegendKey val="0"/>
          <c:showVal val="0"/>
          <c:showCatName val="0"/>
          <c:showSerName val="0"/>
          <c:showPercent val="0"/>
          <c:showBubbleSize val="0"/>
        </c:dLbls>
        <c:gapWidth val="50"/>
        <c:overlap val="100"/>
        <c:axId val="209538432"/>
        <c:axId val="209548416"/>
      </c:barChart>
      <c:catAx>
        <c:axId val="209538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548416"/>
        <c:crosses val="autoZero"/>
        <c:auto val="1"/>
        <c:lblAlgn val="ctr"/>
        <c:lblOffset val="100"/>
        <c:tickLblSkip val="1"/>
        <c:tickMarkSkip val="1"/>
        <c:noMultiLvlLbl val="0"/>
      </c:catAx>
      <c:valAx>
        <c:axId val="2095484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538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'DHS10'!$C$18:$G$18</c:f>
              <c:numCache>
                <c:formatCode>###0.0</c:formatCode>
                <c:ptCount val="5"/>
                <c:pt idx="0">
                  <c:v>38.667944726662633</c:v>
                </c:pt>
                <c:pt idx="1">
                  <c:v>44.367932339026382</c:v>
                </c:pt>
                <c:pt idx="2">
                  <c:v>54.633359187578577</c:v>
                </c:pt>
                <c:pt idx="3">
                  <c:v>67.563824546275924</c:v>
                </c:pt>
                <c:pt idx="4">
                  <c:v>90.921477553395775</c:v>
                </c:pt>
              </c:numCache>
            </c:numRef>
          </c:val>
          <c:extLst>
            <c:ext xmlns:c16="http://schemas.microsoft.com/office/drawing/2014/chart" uri="{C3380CC4-5D6E-409C-BE32-E72D297353CC}">
              <c16:uniqueId val="{00000000-8D1A-4CEE-A9E1-0CD8687662E7}"/>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'DHS10'!$C$19:$G$19</c:f>
              <c:numCache>
                <c:formatCode>###0.0</c:formatCode>
                <c:ptCount val="5"/>
                <c:pt idx="0">
                  <c:v>6.877337636897594</c:v>
                </c:pt>
                <c:pt idx="1">
                  <c:v>7.2226866598415036</c:v>
                </c:pt>
                <c:pt idx="2">
                  <c:v>6.4095002398835206</c:v>
                </c:pt>
                <c:pt idx="3">
                  <c:v>5.320560077538449</c:v>
                </c:pt>
                <c:pt idx="4">
                  <c:v>0.91839876316561397</c:v>
                </c:pt>
              </c:numCache>
            </c:numRef>
          </c:val>
          <c:extLst>
            <c:ext xmlns:c16="http://schemas.microsoft.com/office/drawing/2014/chart" uri="{C3380CC4-5D6E-409C-BE32-E72D297353CC}">
              <c16:uniqueId val="{00000001-8D1A-4CEE-A9E1-0CD8687662E7}"/>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'DHS10'!$C$20:$G$20</c:f>
              <c:numCache>
                <c:formatCode>###0.0</c:formatCode>
                <c:ptCount val="5"/>
                <c:pt idx="0">
                  <c:v>50.155767647913194</c:v>
                </c:pt>
                <c:pt idx="1">
                  <c:v>44.758657522440835</c:v>
                </c:pt>
                <c:pt idx="2">
                  <c:v>36.036467110007926</c:v>
                </c:pt>
                <c:pt idx="3">
                  <c:v>25.509479628716122</c:v>
                </c:pt>
                <c:pt idx="4">
                  <c:v>7.7410745014034701</c:v>
                </c:pt>
              </c:numCache>
            </c:numRef>
          </c:val>
          <c:extLst>
            <c:ext xmlns:c16="http://schemas.microsoft.com/office/drawing/2014/chart" uri="{C3380CC4-5D6E-409C-BE32-E72D297353CC}">
              <c16:uniqueId val="{00000002-8D1A-4CEE-A9E1-0CD8687662E7}"/>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'DHS10'!$C$21:$G$21</c:f>
              <c:numCache>
                <c:formatCode>###0.0</c:formatCode>
                <c:ptCount val="5"/>
                <c:pt idx="0">
                  <c:v>4.2989499885265774</c:v>
                </c:pt>
                <c:pt idx="1">
                  <c:v>3.6507234786912832</c:v>
                </c:pt>
                <c:pt idx="2">
                  <c:v>2.9206734625299728</c:v>
                </c:pt>
                <c:pt idx="3">
                  <c:v>1.6061357474695059</c:v>
                </c:pt>
                <c:pt idx="4">
                  <c:v>0.41904918203514069</c:v>
                </c:pt>
              </c:numCache>
            </c:numRef>
          </c:val>
          <c:extLst>
            <c:ext xmlns:c16="http://schemas.microsoft.com/office/drawing/2014/chart" uri="{C3380CC4-5D6E-409C-BE32-E72D297353CC}">
              <c16:uniqueId val="{00000003-8D1A-4CEE-A9E1-0CD8687662E7}"/>
            </c:ext>
          </c:extLst>
        </c:ser>
        <c:dLbls>
          <c:showLegendKey val="0"/>
          <c:showVal val="0"/>
          <c:showCatName val="0"/>
          <c:showSerName val="0"/>
          <c:showPercent val="0"/>
          <c:showBubbleSize val="0"/>
        </c:dLbls>
        <c:gapWidth val="50"/>
        <c:overlap val="100"/>
        <c:axId val="209569280"/>
        <c:axId val="209570816"/>
      </c:barChart>
      <c:catAx>
        <c:axId val="2095692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570816"/>
        <c:crosses val="autoZero"/>
        <c:auto val="1"/>
        <c:lblAlgn val="ctr"/>
        <c:lblOffset val="100"/>
        <c:tickLblSkip val="1"/>
        <c:tickMarkSkip val="1"/>
        <c:noMultiLvlLbl val="0"/>
      </c:catAx>
      <c:valAx>
        <c:axId val="2095708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5692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'DHS10'!$R$121:$AD$121</c:f>
              <c:strCache>
                <c:ptCount val="13"/>
                <c:pt idx="0">
                  <c:v>Aileu</c:v>
                </c:pt>
                <c:pt idx="1">
                  <c:v>Ainaro</c:v>
                </c:pt>
                <c:pt idx="2">
                  <c:v>Baucau</c:v>
                </c:pt>
                <c:pt idx="3">
                  <c:v>Bobonaro</c:v>
                </c:pt>
                <c:pt idx="4">
                  <c:v>Cova Lima</c:v>
                </c:pt>
                <c:pt idx="5">
                  <c:v>Dili</c:v>
                </c:pt>
                <c:pt idx="6">
                  <c:v>Ermera</c:v>
                </c:pt>
                <c:pt idx="7">
                  <c:v>Lautem</c:v>
                </c:pt>
                <c:pt idx="8">
                  <c:v>Liquica</c:v>
                </c:pt>
                <c:pt idx="9">
                  <c:v>Manatuto</c:v>
                </c:pt>
                <c:pt idx="10">
                  <c:v>Manufahi</c:v>
                </c:pt>
                <c:pt idx="11">
                  <c:v>Oecussi</c:v>
                </c:pt>
                <c:pt idx="12">
                  <c:v>Viqueque</c:v>
                </c:pt>
              </c:strCache>
            </c:strRef>
          </c:cat>
          <c:val>
            <c:numRef>
              <c:f>'DHS10'!$R$124:$AD$124</c:f>
              <c:numCache>
                <c:formatCode>###0.0</c:formatCode>
                <c:ptCount val="13"/>
                <c:pt idx="0">
                  <c:v>49.403909009500019</c:v>
                </c:pt>
                <c:pt idx="1">
                  <c:v>19.721690269372274</c:v>
                </c:pt>
                <c:pt idx="2">
                  <c:v>26.70317233805401</c:v>
                </c:pt>
                <c:pt idx="3">
                  <c:v>41.821590166085954</c:v>
                </c:pt>
                <c:pt idx="4">
                  <c:v>40.395877307078081</c:v>
                </c:pt>
                <c:pt idx="5">
                  <c:v>73.563164518367117</c:v>
                </c:pt>
                <c:pt idx="6">
                  <c:v>48.891197977180589</c:v>
                </c:pt>
                <c:pt idx="7">
                  <c:v>31.734964215686883</c:v>
                </c:pt>
                <c:pt idx="8">
                  <c:v>56.943720986374473</c:v>
                </c:pt>
                <c:pt idx="9">
                  <c:v>46.189923324407189</c:v>
                </c:pt>
                <c:pt idx="10">
                  <c:v>35.60953277500527</c:v>
                </c:pt>
                <c:pt idx="11">
                  <c:v>25.071058138071209</c:v>
                </c:pt>
                <c:pt idx="12">
                  <c:v>23.30647070800233</c:v>
                </c:pt>
              </c:numCache>
            </c:numRef>
          </c:val>
          <c:extLst>
            <c:ext xmlns:c16="http://schemas.microsoft.com/office/drawing/2014/chart" uri="{C3380CC4-5D6E-409C-BE32-E72D297353CC}">
              <c16:uniqueId val="{00000000-313E-43FD-BC44-EDCE04DAAC35}"/>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'DHS10'!$R$121:$AD$121</c:f>
              <c:strCache>
                <c:ptCount val="13"/>
                <c:pt idx="0">
                  <c:v>Aileu</c:v>
                </c:pt>
                <c:pt idx="1">
                  <c:v>Ainaro</c:v>
                </c:pt>
                <c:pt idx="2">
                  <c:v>Baucau</c:v>
                </c:pt>
                <c:pt idx="3">
                  <c:v>Bobonaro</c:v>
                </c:pt>
                <c:pt idx="4">
                  <c:v>Cova Lima</c:v>
                </c:pt>
                <c:pt idx="5">
                  <c:v>Dili</c:v>
                </c:pt>
                <c:pt idx="6">
                  <c:v>Ermera</c:v>
                </c:pt>
                <c:pt idx="7">
                  <c:v>Lautem</c:v>
                </c:pt>
                <c:pt idx="8">
                  <c:v>Liquica</c:v>
                </c:pt>
                <c:pt idx="9">
                  <c:v>Manatuto</c:v>
                </c:pt>
                <c:pt idx="10">
                  <c:v>Manufahi</c:v>
                </c:pt>
                <c:pt idx="11">
                  <c:v>Oecussi</c:v>
                </c:pt>
                <c:pt idx="12">
                  <c:v>Viqueque</c:v>
                </c:pt>
              </c:strCache>
            </c:strRef>
          </c:cat>
          <c:val>
            <c:numRef>
              <c:f>'DHS10'!$R$125:$AD$125</c:f>
              <c:numCache>
                <c:formatCode>###0.0</c:formatCode>
                <c:ptCount val="13"/>
                <c:pt idx="0">
                  <c:v>3.7908222564189007</c:v>
                </c:pt>
                <c:pt idx="1">
                  <c:v>3.8545992861122231</c:v>
                </c:pt>
                <c:pt idx="2">
                  <c:v>4.6197288656431139</c:v>
                </c:pt>
                <c:pt idx="3">
                  <c:v>4.6786031460986326</c:v>
                </c:pt>
                <c:pt idx="4">
                  <c:v>5.8203335844488082</c:v>
                </c:pt>
                <c:pt idx="5">
                  <c:v>19.508350955723216</c:v>
                </c:pt>
                <c:pt idx="6">
                  <c:v>9.3364391926647379</c:v>
                </c:pt>
                <c:pt idx="7">
                  <c:v>8.3953823724014995</c:v>
                </c:pt>
                <c:pt idx="8">
                  <c:v>7.7189710569665326</c:v>
                </c:pt>
                <c:pt idx="9">
                  <c:v>16.185489326783223</c:v>
                </c:pt>
                <c:pt idx="10">
                  <c:v>7.2396984067652532</c:v>
                </c:pt>
                <c:pt idx="11">
                  <c:v>3.8420245433400133</c:v>
                </c:pt>
                <c:pt idx="12">
                  <c:v>6.3372287961155633</c:v>
                </c:pt>
              </c:numCache>
            </c:numRef>
          </c:val>
          <c:extLst>
            <c:ext xmlns:c16="http://schemas.microsoft.com/office/drawing/2014/chart" uri="{C3380CC4-5D6E-409C-BE32-E72D297353CC}">
              <c16:uniqueId val="{00000001-313E-43FD-BC44-EDCE04DAAC35}"/>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'DHS10'!$R$121:$AD$121</c:f>
              <c:strCache>
                <c:ptCount val="13"/>
                <c:pt idx="0">
                  <c:v>Aileu</c:v>
                </c:pt>
                <c:pt idx="1">
                  <c:v>Ainaro</c:v>
                </c:pt>
                <c:pt idx="2">
                  <c:v>Baucau</c:v>
                </c:pt>
                <c:pt idx="3">
                  <c:v>Bobonaro</c:v>
                </c:pt>
                <c:pt idx="4">
                  <c:v>Cova Lima</c:v>
                </c:pt>
                <c:pt idx="5">
                  <c:v>Dili</c:v>
                </c:pt>
                <c:pt idx="6">
                  <c:v>Ermera</c:v>
                </c:pt>
                <c:pt idx="7">
                  <c:v>Lautem</c:v>
                </c:pt>
                <c:pt idx="8">
                  <c:v>Liquica</c:v>
                </c:pt>
                <c:pt idx="9">
                  <c:v>Manatuto</c:v>
                </c:pt>
                <c:pt idx="10">
                  <c:v>Manufahi</c:v>
                </c:pt>
                <c:pt idx="11">
                  <c:v>Oecussi</c:v>
                </c:pt>
                <c:pt idx="12">
                  <c:v>Viqueque</c:v>
                </c:pt>
              </c:strCache>
            </c:strRef>
          </c:cat>
          <c:val>
            <c:numRef>
              <c:f>'DHS10'!$R$126:$AD$126</c:f>
              <c:numCache>
                <c:formatCode>###0.0</c:formatCode>
                <c:ptCount val="13"/>
                <c:pt idx="0">
                  <c:v>20.700816829020493</c:v>
                </c:pt>
                <c:pt idx="1">
                  <c:v>35.154306346652604</c:v>
                </c:pt>
                <c:pt idx="2">
                  <c:v>56.820356951076022</c:v>
                </c:pt>
                <c:pt idx="3">
                  <c:v>1.7132584793245158</c:v>
                </c:pt>
                <c:pt idx="4">
                  <c:v>3.7403133514836213</c:v>
                </c:pt>
                <c:pt idx="5">
                  <c:v>1.644347331737694</c:v>
                </c:pt>
                <c:pt idx="6">
                  <c:v>8.8538272757199721</c:v>
                </c:pt>
                <c:pt idx="7">
                  <c:v>1.369805730525762</c:v>
                </c:pt>
                <c:pt idx="8">
                  <c:v>10.193336903221429</c:v>
                </c:pt>
                <c:pt idx="9">
                  <c:v>0.58888509588393134</c:v>
                </c:pt>
                <c:pt idx="10">
                  <c:v>10.518517807625123</c:v>
                </c:pt>
                <c:pt idx="11">
                  <c:v>3.3819221131110453</c:v>
                </c:pt>
                <c:pt idx="12">
                  <c:v>1.1750149832838019</c:v>
                </c:pt>
              </c:numCache>
            </c:numRef>
          </c:val>
          <c:extLst>
            <c:ext xmlns:c16="http://schemas.microsoft.com/office/drawing/2014/chart" uri="{C3380CC4-5D6E-409C-BE32-E72D297353CC}">
              <c16:uniqueId val="{00000002-313E-43FD-BC44-EDCE04DAAC35}"/>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'DHS10'!$R$121:$AD$121</c:f>
              <c:strCache>
                <c:ptCount val="13"/>
                <c:pt idx="0">
                  <c:v>Aileu</c:v>
                </c:pt>
                <c:pt idx="1">
                  <c:v>Ainaro</c:v>
                </c:pt>
                <c:pt idx="2">
                  <c:v>Baucau</c:v>
                </c:pt>
                <c:pt idx="3">
                  <c:v>Bobonaro</c:v>
                </c:pt>
                <c:pt idx="4">
                  <c:v>Cova Lima</c:v>
                </c:pt>
                <c:pt idx="5">
                  <c:v>Dili</c:v>
                </c:pt>
                <c:pt idx="6">
                  <c:v>Ermera</c:v>
                </c:pt>
                <c:pt idx="7">
                  <c:v>Lautem</c:v>
                </c:pt>
                <c:pt idx="8">
                  <c:v>Liquica</c:v>
                </c:pt>
                <c:pt idx="9">
                  <c:v>Manatuto</c:v>
                </c:pt>
                <c:pt idx="10">
                  <c:v>Manufahi</c:v>
                </c:pt>
                <c:pt idx="11">
                  <c:v>Oecussi</c:v>
                </c:pt>
                <c:pt idx="12">
                  <c:v>Viqueque</c:v>
                </c:pt>
              </c:strCache>
            </c:strRef>
          </c:cat>
          <c:val>
            <c:numRef>
              <c:f>'DHS10'!$R$127:$AD$127</c:f>
              <c:numCache>
                <c:formatCode>###0.0</c:formatCode>
                <c:ptCount val="13"/>
                <c:pt idx="0">
                  <c:v>26.104451905060589</c:v>
                </c:pt>
                <c:pt idx="1">
                  <c:v>41.269404097862903</c:v>
                </c:pt>
                <c:pt idx="2">
                  <c:v>11.856741845226864</c:v>
                </c:pt>
                <c:pt idx="3">
                  <c:v>51.786548208490899</c:v>
                </c:pt>
                <c:pt idx="4">
                  <c:v>50.043475756989487</c:v>
                </c:pt>
                <c:pt idx="5">
                  <c:v>5.284137194171973</c:v>
                </c:pt>
                <c:pt idx="6">
                  <c:v>32.918535554434705</c:v>
                </c:pt>
                <c:pt idx="7">
                  <c:v>58.499847681385852</c:v>
                </c:pt>
                <c:pt idx="8">
                  <c:v>25.143971053437568</c:v>
                </c:pt>
                <c:pt idx="9">
                  <c:v>37.035702252925653</c:v>
                </c:pt>
                <c:pt idx="10">
                  <c:v>46.632251010604342</c:v>
                </c:pt>
                <c:pt idx="11">
                  <c:v>67.704995205477729</c:v>
                </c:pt>
                <c:pt idx="12">
                  <c:v>69.181285512598294</c:v>
                </c:pt>
              </c:numCache>
            </c:numRef>
          </c:val>
          <c:extLst>
            <c:ext xmlns:c16="http://schemas.microsoft.com/office/drawing/2014/chart" uri="{C3380CC4-5D6E-409C-BE32-E72D297353CC}">
              <c16:uniqueId val="{00000003-313E-43FD-BC44-EDCE04DAAC35}"/>
            </c:ext>
          </c:extLst>
        </c:ser>
        <c:dLbls>
          <c:showLegendKey val="0"/>
          <c:showVal val="0"/>
          <c:showCatName val="0"/>
          <c:showSerName val="0"/>
          <c:showPercent val="0"/>
          <c:showBubbleSize val="0"/>
        </c:dLbls>
        <c:gapWidth val="50"/>
        <c:overlap val="100"/>
        <c:axId val="209896192"/>
        <c:axId val="209897728"/>
      </c:barChart>
      <c:catAx>
        <c:axId val="209896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897728"/>
        <c:crosses val="autoZero"/>
        <c:auto val="1"/>
        <c:lblAlgn val="ctr"/>
        <c:lblOffset val="100"/>
        <c:tickLblSkip val="1"/>
        <c:tickMarkSkip val="1"/>
        <c:noMultiLvlLbl val="0"/>
      </c:catAx>
      <c:valAx>
        <c:axId val="2098977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896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'DHS10'!$M$221:$Q$221</c:f>
              <c:strCache>
                <c:ptCount val="5"/>
                <c:pt idx="0">
                  <c:v>Poorest</c:v>
                </c:pt>
                <c:pt idx="1">
                  <c:v>Poor</c:v>
                </c:pt>
                <c:pt idx="2">
                  <c:v>Middle</c:v>
                </c:pt>
                <c:pt idx="3">
                  <c:v>Rich</c:v>
                </c:pt>
                <c:pt idx="4">
                  <c:v>Richest</c:v>
                </c:pt>
              </c:strCache>
            </c:strRef>
          </c:cat>
          <c:val>
            <c:numRef>
              <c:f>'DHS10'!$M$222:$Q$222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A23F-4E2A-894F-3D193EC60248}"/>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'DHS10'!$M$221:$Q$221</c:f>
              <c:strCache>
                <c:ptCount val="5"/>
                <c:pt idx="0">
                  <c:v>Poorest</c:v>
                </c:pt>
                <c:pt idx="1">
                  <c:v>Poor</c:v>
                </c:pt>
                <c:pt idx="2">
                  <c:v>Middle</c:v>
                </c:pt>
                <c:pt idx="3">
                  <c:v>Rich</c:v>
                </c:pt>
                <c:pt idx="4">
                  <c:v>Richest</c:v>
                </c:pt>
              </c:strCache>
            </c:strRef>
          </c:cat>
          <c:val>
            <c:numRef>
              <c:f>'DHS10'!$M$223:$Q$223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A23F-4E2A-894F-3D193EC60248}"/>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'DHS10'!$M$221:$Q$221</c:f>
              <c:strCache>
                <c:ptCount val="5"/>
                <c:pt idx="0">
                  <c:v>Poorest</c:v>
                </c:pt>
                <c:pt idx="1">
                  <c:v>Poor</c:v>
                </c:pt>
                <c:pt idx="2">
                  <c:v>Middle</c:v>
                </c:pt>
                <c:pt idx="3">
                  <c:v>Rich</c:v>
                </c:pt>
                <c:pt idx="4">
                  <c:v>Richest</c:v>
                </c:pt>
              </c:strCache>
            </c:strRef>
          </c:cat>
          <c:val>
            <c:numRef>
              <c:f>'DHS10'!$M$224:$Q$224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A23F-4E2A-894F-3D193EC60248}"/>
            </c:ext>
          </c:extLst>
        </c:ser>
        <c:dLbls>
          <c:showLegendKey val="0"/>
          <c:showVal val="0"/>
          <c:showCatName val="0"/>
          <c:showSerName val="0"/>
          <c:showPercent val="0"/>
          <c:showBubbleSize val="0"/>
        </c:dLbls>
        <c:gapWidth val="50"/>
        <c:overlap val="100"/>
        <c:axId val="210119296"/>
        <c:axId val="210174336"/>
      </c:barChart>
      <c:catAx>
        <c:axId val="210119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174336"/>
        <c:crosses val="autoZero"/>
        <c:auto val="1"/>
        <c:lblAlgn val="ctr"/>
        <c:lblOffset val="100"/>
        <c:tickLblSkip val="1"/>
        <c:tickMarkSkip val="1"/>
        <c:noMultiLvlLbl val="0"/>
      </c:catAx>
      <c:valAx>
        <c:axId val="2101743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119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'DHS10'!$R$221:$AD$221</c:f>
              <c:strCache>
                <c:ptCount val="13"/>
                <c:pt idx="0">
                  <c:v>Aileu</c:v>
                </c:pt>
                <c:pt idx="1">
                  <c:v>Ainaro</c:v>
                </c:pt>
                <c:pt idx="2">
                  <c:v>Baucau</c:v>
                </c:pt>
                <c:pt idx="3">
                  <c:v>Bobonaro</c:v>
                </c:pt>
                <c:pt idx="4">
                  <c:v>Cova Lima</c:v>
                </c:pt>
                <c:pt idx="5">
                  <c:v>Dili</c:v>
                </c:pt>
                <c:pt idx="6">
                  <c:v>Ermera</c:v>
                </c:pt>
                <c:pt idx="7">
                  <c:v>Lautem</c:v>
                </c:pt>
                <c:pt idx="8">
                  <c:v>Liquica</c:v>
                </c:pt>
                <c:pt idx="9">
                  <c:v>Manatuto</c:v>
                </c:pt>
                <c:pt idx="10">
                  <c:v>Manufahi</c:v>
                </c:pt>
                <c:pt idx="11">
                  <c:v>Oecussi</c:v>
                </c:pt>
                <c:pt idx="12">
                  <c:v>Viqueque</c:v>
                </c:pt>
              </c:strCache>
            </c:strRef>
          </c:cat>
          <c:val>
            <c:numRef>
              <c:f>'DHS10'!$R$222:$AD$222</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9EB7-4AD1-A65B-A8EF0C855B15}"/>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'DHS10'!$R$221:$AD$221</c:f>
              <c:strCache>
                <c:ptCount val="13"/>
                <c:pt idx="0">
                  <c:v>Aileu</c:v>
                </c:pt>
                <c:pt idx="1">
                  <c:v>Ainaro</c:v>
                </c:pt>
                <c:pt idx="2">
                  <c:v>Baucau</c:v>
                </c:pt>
                <c:pt idx="3">
                  <c:v>Bobonaro</c:v>
                </c:pt>
                <c:pt idx="4">
                  <c:v>Cova Lima</c:v>
                </c:pt>
                <c:pt idx="5">
                  <c:v>Dili</c:v>
                </c:pt>
                <c:pt idx="6">
                  <c:v>Ermera</c:v>
                </c:pt>
                <c:pt idx="7">
                  <c:v>Lautem</c:v>
                </c:pt>
                <c:pt idx="8">
                  <c:v>Liquica</c:v>
                </c:pt>
                <c:pt idx="9">
                  <c:v>Manatuto</c:v>
                </c:pt>
                <c:pt idx="10">
                  <c:v>Manufahi</c:v>
                </c:pt>
                <c:pt idx="11">
                  <c:v>Oecussi</c:v>
                </c:pt>
                <c:pt idx="12">
                  <c:v>Viqueque</c:v>
                </c:pt>
              </c:strCache>
            </c:strRef>
          </c:cat>
          <c:val>
            <c:numRef>
              <c:f>'DHS10'!$R$223:$AD$223</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9EB7-4AD1-A65B-A8EF0C855B15}"/>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'DHS10'!$R$221:$AD$221</c:f>
              <c:strCache>
                <c:ptCount val="13"/>
                <c:pt idx="0">
                  <c:v>Aileu</c:v>
                </c:pt>
                <c:pt idx="1">
                  <c:v>Ainaro</c:v>
                </c:pt>
                <c:pt idx="2">
                  <c:v>Baucau</c:v>
                </c:pt>
                <c:pt idx="3">
                  <c:v>Bobonaro</c:v>
                </c:pt>
                <c:pt idx="4">
                  <c:v>Cova Lima</c:v>
                </c:pt>
                <c:pt idx="5">
                  <c:v>Dili</c:v>
                </c:pt>
                <c:pt idx="6">
                  <c:v>Ermera</c:v>
                </c:pt>
                <c:pt idx="7">
                  <c:v>Lautem</c:v>
                </c:pt>
                <c:pt idx="8">
                  <c:v>Liquica</c:v>
                </c:pt>
                <c:pt idx="9">
                  <c:v>Manatuto</c:v>
                </c:pt>
                <c:pt idx="10">
                  <c:v>Manufahi</c:v>
                </c:pt>
                <c:pt idx="11">
                  <c:v>Oecussi</c:v>
                </c:pt>
                <c:pt idx="12">
                  <c:v>Viqueque</c:v>
                </c:pt>
              </c:strCache>
            </c:strRef>
          </c:cat>
          <c:val>
            <c:numRef>
              <c:f>'DHS10'!$R$224:$AD$224</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9EB7-4AD1-A65B-A8EF0C855B15}"/>
            </c:ext>
          </c:extLst>
        </c:ser>
        <c:dLbls>
          <c:showLegendKey val="0"/>
          <c:showVal val="0"/>
          <c:showCatName val="0"/>
          <c:showSerName val="0"/>
          <c:showPercent val="0"/>
          <c:showBubbleSize val="0"/>
        </c:dLbls>
        <c:gapWidth val="50"/>
        <c:overlap val="100"/>
        <c:axId val="210213888"/>
        <c:axId val="210215680"/>
      </c:barChart>
      <c:catAx>
        <c:axId val="210213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15680"/>
        <c:crosses val="autoZero"/>
        <c:auto val="1"/>
        <c:lblAlgn val="ctr"/>
        <c:lblOffset val="100"/>
        <c:tickLblSkip val="1"/>
        <c:tickMarkSkip val="1"/>
        <c:noMultiLvlLbl val="0"/>
      </c:catAx>
      <c:valAx>
        <c:axId val="210215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138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'DHS10'!$C$221:$G$221</c:f>
              <c:strCache>
                <c:ptCount val="5"/>
                <c:pt idx="0">
                  <c:v>Poorest</c:v>
                </c:pt>
                <c:pt idx="1">
                  <c:v>Poor</c:v>
                </c:pt>
                <c:pt idx="2">
                  <c:v>Middle</c:v>
                </c:pt>
                <c:pt idx="3">
                  <c:v>Rich</c:v>
                </c:pt>
                <c:pt idx="4">
                  <c:v>Richest</c:v>
                </c:pt>
              </c:strCache>
            </c:strRef>
          </c:cat>
          <c:val>
            <c:numRef>
              <c:f>'DHS10'!$C$222:$G$222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ED85-4973-9799-B8A005D341E9}"/>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'DHS10'!$C$221:$G$221</c:f>
              <c:strCache>
                <c:ptCount val="5"/>
                <c:pt idx="0">
                  <c:v>Poorest</c:v>
                </c:pt>
                <c:pt idx="1">
                  <c:v>Poor</c:v>
                </c:pt>
                <c:pt idx="2">
                  <c:v>Middle</c:v>
                </c:pt>
                <c:pt idx="3">
                  <c:v>Rich</c:v>
                </c:pt>
                <c:pt idx="4">
                  <c:v>Richest</c:v>
                </c:pt>
              </c:strCache>
            </c:strRef>
          </c:cat>
          <c:val>
            <c:numRef>
              <c:f>'DHS10'!$C$223:$G$223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ED85-4973-9799-B8A005D341E9}"/>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'DHS10'!$C$221:$G$221</c:f>
              <c:strCache>
                <c:ptCount val="5"/>
                <c:pt idx="0">
                  <c:v>Poorest</c:v>
                </c:pt>
                <c:pt idx="1">
                  <c:v>Poor</c:v>
                </c:pt>
                <c:pt idx="2">
                  <c:v>Middle</c:v>
                </c:pt>
                <c:pt idx="3">
                  <c:v>Rich</c:v>
                </c:pt>
                <c:pt idx="4">
                  <c:v>Richest</c:v>
                </c:pt>
              </c:strCache>
            </c:strRef>
          </c:cat>
          <c:val>
            <c:numRef>
              <c:f>'DHS10'!$C$224:$G$224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ED85-4973-9799-B8A005D341E9}"/>
            </c:ext>
          </c:extLst>
        </c:ser>
        <c:dLbls>
          <c:showLegendKey val="0"/>
          <c:showVal val="0"/>
          <c:showCatName val="0"/>
          <c:showSerName val="0"/>
          <c:showPercent val="0"/>
          <c:showBubbleSize val="0"/>
        </c:dLbls>
        <c:gapWidth val="50"/>
        <c:overlap val="100"/>
        <c:axId val="210267520"/>
        <c:axId val="210297984"/>
      </c:barChart>
      <c:catAx>
        <c:axId val="210267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97984"/>
        <c:crosses val="autoZero"/>
        <c:auto val="1"/>
        <c:lblAlgn val="ctr"/>
        <c:lblOffset val="100"/>
        <c:tickLblSkip val="1"/>
        <c:tickMarkSkip val="1"/>
        <c:noMultiLvlLbl val="0"/>
      </c:catAx>
      <c:valAx>
        <c:axId val="2102979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675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'DHS10'!$H$18:$L$18</c:f>
              <c:numCache>
                <c:formatCode>###0.0</c:formatCode>
                <c:ptCount val="5"/>
                <c:pt idx="0">
                  <c:v>65.587318313093832</c:v>
                </c:pt>
                <c:pt idx="1">
                  <c:v>79.958439784766114</c:v>
                </c:pt>
                <c:pt idx="2">
                  <c:v>90.807318145126203</c:v>
                </c:pt>
                <c:pt idx="3">
                  <c:v>96.297919057996694</c:v>
                </c:pt>
                <c:pt idx="4">
                  <c:v>99.151745715613117</c:v>
                </c:pt>
              </c:numCache>
            </c:numRef>
          </c:val>
          <c:extLst>
            <c:ext xmlns:c16="http://schemas.microsoft.com/office/drawing/2014/chart" uri="{C3380CC4-5D6E-409C-BE32-E72D297353CC}">
              <c16:uniqueId val="{00000000-1B02-4CF4-BE59-E41BC099B314}"/>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'DHS10'!$H$19:$L$19</c:f>
              <c:numCache>
                <c:formatCode>###0.0</c:formatCode>
                <c:ptCount val="5"/>
                <c:pt idx="0">
                  <c:v>5.3178906740346346</c:v>
                </c:pt>
                <c:pt idx="1">
                  <c:v>4.1198354883843749</c:v>
                </c:pt>
                <c:pt idx="2">
                  <c:v>1.1029228924509256</c:v>
                </c:pt>
                <c:pt idx="3">
                  <c:v>0.38673863075500692</c:v>
                </c:pt>
                <c:pt idx="4">
                  <c:v>9.9250996712325443E-2</c:v>
                </c:pt>
              </c:numCache>
            </c:numRef>
          </c:val>
          <c:extLst>
            <c:ext xmlns:c16="http://schemas.microsoft.com/office/drawing/2014/chart" uri="{C3380CC4-5D6E-409C-BE32-E72D297353CC}">
              <c16:uniqueId val="{00000001-1B02-4CF4-BE59-E41BC099B314}"/>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'DHS10'!$H$20:$L$20</c:f>
              <c:numCache>
                <c:formatCode>###0.0</c:formatCode>
                <c:ptCount val="5"/>
                <c:pt idx="0">
                  <c:v>27.371961373503282</c:v>
                </c:pt>
                <c:pt idx="1">
                  <c:v>15.569350298544471</c:v>
                </c:pt>
                <c:pt idx="2">
                  <c:v>7.2102693342628488</c:v>
                </c:pt>
                <c:pt idx="3">
                  <c:v>2.8609978706439159</c:v>
                </c:pt>
                <c:pt idx="4">
                  <c:v>0.74900328767455737</c:v>
                </c:pt>
              </c:numCache>
            </c:numRef>
          </c:val>
          <c:extLst>
            <c:ext xmlns:c16="http://schemas.microsoft.com/office/drawing/2014/chart" uri="{C3380CC4-5D6E-409C-BE32-E72D297353CC}">
              <c16:uniqueId val="{00000002-1B02-4CF4-BE59-E41BC099B314}"/>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'DHS10'!$H$21:$L$21</c:f>
              <c:numCache>
                <c:formatCode>###0.0</c:formatCode>
                <c:ptCount val="5"/>
                <c:pt idx="0">
                  <c:v>1.7228296393682487</c:v>
                </c:pt>
                <c:pt idx="1">
                  <c:v>0.35237442830504134</c:v>
                </c:pt>
                <c:pt idx="2">
                  <c:v>0.87948962816002274</c:v>
                </c:pt>
                <c:pt idx="3">
                  <c:v>0.45434444060438339</c:v>
                </c:pt>
                <c:pt idx="4">
                  <c:v>0</c:v>
                </c:pt>
              </c:numCache>
            </c:numRef>
          </c:val>
          <c:extLst>
            <c:ext xmlns:c16="http://schemas.microsoft.com/office/drawing/2014/chart" uri="{C3380CC4-5D6E-409C-BE32-E72D297353CC}">
              <c16:uniqueId val="{00000003-1B02-4CF4-BE59-E41BC099B314}"/>
            </c:ext>
          </c:extLst>
        </c:ser>
        <c:dLbls>
          <c:showLegendKey val="0"/>
          <c:showVal val="0"/>
          <c:showCatName val="0"/>
          <c:showSerName val="0"/>
          <c:showPercent val="0"/>
          <c:showBubbleSize val="0"/>
        </c:dLbls>
        <c:gapWidth val="50"/>
        <c:overlap val="100"/>
        <c:axId val="210474112"/>
        <c:axId val="210475648"/>
      </c:barChart>
      <c:catAx>
        <c:axId val="210474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475648"/>
        <c:crosses val="autoZero"/>
        <c:auto val="1"/>
        <c:lblAlgn val="ctr"/>
        <c:lblOffset val="100"/>
        <c:tickLblSkip val="1"/>
        <c:tickMarkSkip val="1"/>
        <c:noMultiLvlLbl val="0"/>
      </c:catAx>
      <c:valAx>
        <c:axId val="210475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4741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'DHS10'!$H$124:$L$124</c:f>
              <c:numCache>
                <c:formatCode>###0.0</c:formatCode>
                <c:ptCount val="5"/>
                <c:pt idx="0">
                  <c:v>33.236217187139097</c:v>
                </c:pt>
                <c:pt idx="1">
                  <c:v>55.535156759646497</c:v>
                </c:pt>
                <c:pt idx="2">
                  <c:v>72.482248067277737</c:v>
                </c:pt>
                <c:pt idx="3">
                  <c:v>82.166975440607317</c:v>
                </c:pt>
                <c:pt idx="4">
                  <c:v>86.157850300257493</c:v>
                </c:pt>
              </c:numCache>
            </c:numRef>
          </c:val>
          <c:extLst>
            <c:ext xmlns:c16="http://schemas.microsoft.com/office/drawing/2014/chart" uri="{C3380CC4-5D6E-409C-BE32-E72D297353CC}">
              <c16:uniqueId val="{00000000-AB15-499B-ABA0-B346C274AB81}"/>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'DHS10'!$H$125:$L$125</c:f>
              <c:numCache>
                <c:formatCode>###0.0</c:formatCode>
                <c:ptCount val="5"/>
                <c:pt idx="0">
                  <c:v>12.644006300211961</c:v>
                </c:pt>
                <c:pt idx="1">
                  <c:v>23.698373107969697</c:v>
                </c:pt>
                <c:pt idx="2">
                  <c:v>21.115301501311311</c:v>
                </c:pt>
                <c:pt idx="3">
                  <c:v>16.459866455599538</c:v>
                </c:pt>
                <c:pt idx="4">
                  <c:v>11.136385541454738</c:v>
                </c:pt>
              </c:numCache>
            </c:numRef>
          </c:val>
          <c:extLst>
            <c:ext xmlns:c16="http://schemas.microsoft.com/office/drawing/2014/chart" uri="{C3380CC4-5D6E-409C-BE32-E72D297353CC}">
              <c16:uniqueId val="{00000001-AB15-499B-ABA0-B346C274AB81}"/>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'DHS10'!$H$126:$L$126</c:f>
              <c:numCache>
                <c:formatCode>###0.0</c:formatCode>
                <c:ptCount val="5"/>
                <c:pt idx="0">
                  <c:v>12.719161924086698</c:v>
                </c:pt>
                <c:pt idx="1">
                  <c:v>3.574026580451573</c:v>
                </c:pt>
                <c:pt idx="2">
                  <c:v>2.2363142155524685</c:v>
                </c:pt>
                <c:pt idx="3">
                  <c:v>0.87333381105817476</c:v>
                </c:pt>
                <c:pt idx="4">
                  <c:v>2.705764158287769</c:v>
                </c:pt>
              </c:numCache>
            </c:numRef>
          </c:val>
          <c:extLst>
            <c:ext xmlns:c16="http://schemas.microsoft.com/office/drawing/2014/chart" uri="{C3380CC4-5D6E-409C-BE32-E72D297353CC}">
              <c16:uniqueId val="{00000002-AB15-499B-ABA0-B346C274AB81}"/>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'DHS10'!$H$127:$L$127</c:f>
              <c:numCache>
                <c:formatCode>###0.0</c:formatCode>
                <c:ptCount val="5"/>
                <c:pt idx="0">
                  <c:v>41.400614588562249</c:v>
                </c:pt>
                <c:pt idx="1">
                  <c:v>17.192443551932232</c:v>
                </c:pt>
                <c:pt idx="2">
                  <c:v>4.1661362158584829</c:v>
                </c:pt>
                <c:pt idx="3">
                  <c:v>0.49982429273497014</c:v>
                </c:pt>
                <c:pt idx="4">
                  <c:v>0</c:v>
                </c:pt>
              </c:numCache>
            </c:numRef>
          </c:val>
          <c:extLst>
            <c:ext xmlns:c16="http://schemas.microsoft.com/office/drawing/2014/chart" uri="{C3380CC4-5D6E-409C-BE32-E72D297353CC}">
              <c16:uniqueId val="{00000003-AB15-499B-ABA0-B346C274AB81}"/>
            </c:ext>
          </c:extLst>
        </c:ser>
        <c:dLbls>
          <c:showLegendKey val="0"/>
          <c:showVal val="0"/>
          <c:showCatName val="0"/>
          <c:showSerName val="0"/>
          <c:showPercent val="0"/>
          <c:showBubbleSize val="0"/>
        </c:dLbls>
        <c:gapWidth val="50"/>
        <c:overlap val="100"/>
        <c:axId val="210524800"/>
        <c:axId val="210559360"/>
      </c:barChart>
      <c:catAx>
        <c:axId val="2105248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559360"/>
        <c:crosses val="autoZero"/>
        <c:auto val="1"/>
        <c:lblAlgn val="ctr"/>
        <c:lblOffset val="100"/>
        <c:tickLblSkip val="1"/>
        <c:tickMarkSkip val="1"/>
        <c:noMultiLvlLbl val="0"/>
      </c:catAx>
      <c:valAx>
        <c:axId val="2105593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5248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'DHS10'!$H$221:$L$221</c:f>
              <c:strCache>
                <c:ptCount val="5"/>
                <c:pt idx="0">
                  <c:v>Poorest</c:v>
                </c:pt>
                <c:pt idx="1">
                  <c:v>Poor</c:v>
                </c:pt>
                <c:pt idx="2">
                  <c:v>Middle</c:v>
                </c:pt>
                <c:pt idx="3">
                  <c:v>Rich</c:v>
                </c:pt>
                <c:pt idx="4">
                  <c:v>Richest</c:v>
                </c:pt>
              </c:strCache>
            </c:strRef>
          </c:cat>
          <c:val>
            <c:numRef>
              <c:f>'DHS10'!$H$222:$L$222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446A-4B43-A944-8FD5A1AB2436}"/>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'DHS10'!$H$221:$L$221</c:f>
              <c:strCache>
                <c:ptCount val="5"/>
                <c:pt idx="0">
                  <c:v>Poorest</c:v>
                </c:pt>
                <c:pt idx="1">
                  <c:v>Poor</c:v>
                </c:pt>
                <c:pt idx="2">
                  <c:v>Middle</c:v>
                </c:pt>
                <c:pt idx="3">
                  <c:v>Rich</c:v>
                </c:pt>
                <c:pt idx="4">
                  <c:v>Richest</c:v>
                </c:pt>
              </c:strCache>
            </c:strRef>
          </c:cat>
          <c:val>
            <c:numRef>
              <c:f>'DHS10'!$H$223:$L$223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446A-4B43-A944-8FD5A1AB2436}"/>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'DHS10'!$H$221:$L$221</c:f>
              <c:strCache>
                <c:ptCount val="5"/>
                <c:pt idx="0">
                  <c:v>Poorest</c:v>
                </c:pt>
                <c:pt idx="1">
                  <c:v>Poor</c:v>
                </c:pt>
                <c:pt idx="2">
                  <c:v>Middle</c:v>
                </c:pt>
                <c:pt idx="3">
                  <c:v>Rich</c:v>
                </c:pt>
                <c:pt idx="4">
                  <c:v>Richest</c:v>
                </c:pt>
              </c:strCache>
            </c:strRef>
          </c:cat>
          <c:val>
            <c:numRef>
              <c:f>'DHS10'!$H$224:$L$224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446A-4B43-A944-8FD5A1AB2436}"/>
            </c:ext>
          </c:extLst>
        </c:ser>
        <c:dLbls>
          <c:showLegendKey val="0"/>
          <c:showVal val="0"/>
          <c:showCatName val="0"/>
          <c:showSerName val="0"/>
          <c:showPercent val="0"/>
          <c:showBubbleSize val="0"/>
        </c:dLbls>
        <c:gapWidth val="50"/>
        <c:overlap val="100"/>
        <c:axId val="211053568"/>
        <c:axId val="211071744"/>
      </c:barChart>
      <c:catAx>
        <c:axId val="211053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71744"/>
        <c:crosses val="autoZero"/>
        <c:auto val="1"/>
        <c:lblAlgn val="ctr"/>
        <c:lblOffset val="100"/>
        <c:tickLblSkip val="1"/>
        <c:tickMarkSkip val="1"/>
        <c:noMultiLvlLbl val="0"/>
      </c:catAx>
      <c:valAx>
        <c:axId val="2110717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535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'DHS10'!$C$124:$G$124</c:f>
              <c:numCache>
                <c:formatCode>###0.0</c:formatCode>
                <c:ptCount val="5"/>
                <c:pt idx="0">
                  <c:v>13.922645323223856</c:v>
                </c:pt>
                <c:pt idx="1">
                  <c:v>28.199493919321771</c:v>
                </c:pt>
                <c:pt idx="2">
                  <c:v>37.992882999588467</c:v>
                </c:pt>
                <c:pt idx="3">
                  <c:v>54.906465604470498</c:v>
                </c:pt>
                <c:pt idx="4">
                  <c:v>79.541729692435339</c:v>
                </c:pt>
              </c:numCache>
            </c:numRef>
          </c:val>
          <c:extLst>
            <c:ext xmlns:c16="http://schemas.microsoft.com/office/drawing/2014/chart" uri="{C3380CC4-5D6E-409C-BE32-E72D297353CC}">
              <c16:uniqueId val="{00000000-1811-4559-804C-3D1629A41E94}"/>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'DHS10'!$C$125:$G$125</c:f>
              <c:numCache>
                <c:formatCode>###0.0</c:formatCode>
                <c:ptCount val="5"/>
                <c:pt idx="0">
                  <c:v>2.4387654187783947</c:v>
                </c:pt>
                <c:pt idx="1">
                  <c:v>4.8970816614460952</c:v>
                </c:pt>
                <c:pt idx="2">
                  <c:v>8.6356727155501183</c:v>
                </c:pt>
                <c:pt idx="3">
                  <c:v>13.070754446501178</c:v>
                </c:pt>
                <c:pt idx="4">
                  <c:v>14.805057114879821</c:v>
                </c:pt>
              </c:numCache>
            </c:numRef>
          </c:val>
          <c:extLst>
            <c:ext xmlns:c16="http://schemas.microsoft.com/office/drawing/2014/chart" uri="{C3380CC4-5D6E-409C-BE32-E72D297353CC}">
              <c16:uniqueId val="{00000001-1811-4559-804C-3D1629A41E94}"/>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'DHS10'!$C$126:$G$126</c:f>
              <c:numCache>
                <c:formatCode>###0.0</c:formatCode>
                <c:ptCount val="5"/>
                <c:pt idx="0">
                  <c:v>24.052303259464459</c:v>
                </c:pt>
                <c:pt idx="1">
                  <c:v>15.882392732156212</c:v>
                </c:pt>
                <c:pt idx="2">
                  <c:v>11.683298224912349</c:v>
                </c:pt>
                <c:pt idx="3">
                  <c:v>7.5792291021481084</c:v>
                </c:pt>
                <c:pt idx="4">
                  <c:v>3.0923937305803029</c:v>
                </c:pt>
              </c:numCache>
            </c:numRef>
          </c:val>
          <c:extLst>
            <c:ext xmlns:c16="http://schemas.microsoft.com/office/drawing/2014/chart" uri="{C3380CC4-5D6E-409C-BE32-E72D297353CC}">
              <c16:uniqueId val="{00000002-1811-4559-804C-3D1629A41E94}"/>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'DHS10'!$C$127:$G$127</c:f>
              <c:numCache>
                <c:formatCode>###0.0</c:formatCode>
                <c:ptCount val="5"/>
                <c:pt idx="0">
                  <c:v>59.586285998533292</c:v>
                </c:pt>
                <c:pt idx="1">
                  <c:v>51.021031687075926</c:v>
                </c:pt>
                <c:pt idx="2">
                  <c:v>41.688146059949062</c:v>
                </c:pt>
                <c:pt idx="3">
                  <c:v>24.443550846880218</c:v>
                </c:pt>
                <c:pt idx="4">
                  <c:v>2.5608194621045368</c:v>
                </c:pt>
              </c:numCache>
            </c:numRef>
          </c:val>
          <c:extLst>
            <c:ext xmlns:c16="http://schemas.microsoft.com/office/drawing/2014/chart" uri="{C3380CC4-5D6E-409C-BE32-E72D297353CC}">
              <c16:uniqueId val="{00000003-1811-4559-804C-3D1629A41E94}"/>
            </c:ext>
          </c:extLst>
        </c:ser>
        <c:dLbls>
          <c:showLegendKey val="0"/>
          <c:showVal val="0"/>
          <c:showCatName val="0"/>
          <c:showSerName val="0"/>
          <c:showPercent val="0"/>
          <c:showBubbleSize val="0"/>
        </c:dLbls>
        <c:gapWidth val="50"/>
        <c:overlap val="100"/>
        <c:axId val="210012416"/>
        <c:axId val="210022400"/>
      </c:barChart>
      <c:catAx>
        <c:axId val="21001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022400"/>
        <c:crosses val="autoZero"/>
        <c:auto val="1"/>
        <c:lblAlgn val="ctr"/>
        <c:lblOffset val="100"/>
        <c:tickLblSkip val="1"/>
        <c:tickMarkSkip val="1"/>
        <c:noMultiLvlLbl val="0"/>
      </c:catAx>
      <c:valAx>
        <c:axId val="2100224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01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'DHS10'!$M$124:$Q$124</c:f>
              <c:numCache>
                <c:formatCode>###0.0</c:formatCode>
                <c:ptCount val="5"/>
                <c:pt idx="0">
                  <c:v>12.177024907255216</c:v>
                </c:pt>
                <c:pt idx="1">
                  <c:v>22.349901882852855</c:v>
                </c:pt>
                <c:pt idx="2">
                  <c:v>35.698049260462511</c:v>
                </c:pt>
                <c:pt idx="3">
                  <c:v>43.125255529428543</c:v>
                </c:pt>
                <c:pt idx="4">
                  <c:v>65.521286076712812</c:v>
                </c:pt>
              </c:numCache>
            </c:numRef>
          </c:val>
          <c:extLst>
            <c:ext xmlns:c16="http://schemas.microsoft.com/office/drawing/2014/chart" uri="{C3380CC4-5D6E-409C-BE32-E72D297353CC}">
              <c16:uniqueId val="{00000000-E15F-49FD-8897-9DD9D151F32F}"/>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'DHS10'!$M$125:$Q$125</c:f>
              <c:numCache>
                <c:formatCode>###0.0</c:formatCode>
                <c:ptCount val="5"/>
                <c:pt idx="0">
                  <c:v>1.6384809990039315</c:v>
                </c:pt>
                <c:pt idx="1">
                  <c:v>4.3894439409912733</c:v>
                </c:pt>
                <c:pt idx="2">
                  <c:v>5.8425778588865613</c:v>
                </c:pt>
                <c:pt idx="3">
                  <c:v>8.1992973518916745</c:v>
                </c:pt>
                <c:pt idx="4">
                  <c:v>10.987285776438656</c:v>
                </c:pt>
              </c:numCache>
            </c:numRef>
          </c:val>
          <c:extLst>
            <c:ext xmlns:c16="http://schemas.microsoft.com/office/drawing/2014/chart" uri="{C3380CC4-5D6E-409C-BE32-E72D297353CC}">
              <c16:uniqueId val="{00000001-E15F-49FD-8897-9DD9D151F32F}"/>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'DHS10'!$M$126:$Q$126</c:f>
              <c:numCache>
                <c:formatCode>###0.0</c:formatCode>
                <c:ptCount val="5"/>
                <c:pt idx="0">
                  <c:v>24.868583017195029</c:v>
                </c:pt>
                <c:pt idx="1">
                  <c:v>18.11078090491894</c:v>
                </c:pt>
                <c:pt idx="2">
                  <c:v>14.285837053841789</c:v>
                </c:pt>
                <c:pt idx="3">
                  <c:v>9.8259010022361011</c:v>
                </c:pt>
                <c:pt idx="4">
                  <c:v>7.6685581261962241</c:v>
                </c:pt>
              </c:numCache>
            </c:numRef>
          </c:val>
          <c:extLst>
            <c:ext xmlns:c16="http://schemas.microsoft.com/office/drawing/2014/chart" uri="{C3380CC4-5D6E-409C-BE32-E72D297353CC}">
              <c16:uniqueId val="{00000002-E15F-49FD-8897-9DD9D151F32F}"/>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'DHS10'!$M$127:$Q$127</c:f>
              <c:numCache>
                <c:formatCode>###0.0</c:formatCode>
                <c:ptCount val="5"/>
                <c:pt idx="0">
                  <c:v>61.315911076545824</c:v>
                </c:pt>
                <c:pt idx="1">
                  <c:v>55.149873271236928</c:v>
                </c:pt>
                <c:pt idx="2">
                  <c:v>44.173535826809136</c:v>
                </c:pt>
                <c:pt idx="3">
                  <c:v>38.849546116443683</c:v>
                </c:pt>
                <c:pt idx="4">
                  <c:v>15.82287002065231</c:v>
                </c:pt>
              </c:numCache>
            </c:numRef>
          </c:val>
          <c:extLst>
            <c:ext xmlns:c16="http://schemas.microsoft.com/office/drawing/2014/chart" uri="{C3380CC4-5D6E-409C-BE32-E72D297353CC}">
              <c16:uniqueId val="{00000003-E15F-49FD-8897-9DD9D151F32F}"/>
            </c:ext>
          </c:extLst>
        </c:ser>
        <c:dLbls>
          <c:showLegendKey val="0"/>
          <c:showVal val="0"/>
          <c:showCatName val="0"/>
          <c:showSerName val="0"/>
          <c:showPercent val="0"/>
          <c:showBubbleSize val="0"/>
        </c:dLbls>
        <c:gapWidth val="50"/>
        <c:overlap val="100"/>
        <c:axId val="209697792"/>
        <c:axId val="209703680"/>
      </c:barChart>
      <c:catAx>
        <c:axId val="209697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703680"/>
        <c:crosses val="autoZero"/>
        <c:auto val="1"/>
        <c:lblAlgn val="ctr"/>
        <c:lblOffset val="100"/>
        <c:tickLblSkip val="1"/>
        <c:tickMarkSkip val="1"/>
        <c:noMultiLvlLbl val="0"/>
      </c:catAx>
      <c:valAx>
        <c:axId val="20970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697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'DHS16'!$M$18:$Q$18</c:f>
              <c:numCache>
                <c:formatCode>###0.0</c:formatCode>
                <c:ptCount val="5"/>
                <c:pt idx="0">
                  <c:v>59.951549381073953</c:v>
                </c:pt>
                <c:pt idx="1">
                  <c:v>65.880200449884214</c:v>
                </c:pt>
                <c:pt idx="2">
                  <c:v>71.879743979334506</c:v>
                </c:pt>
                <c:pt idx="3">
                  <c:v>77.155714136694982</c:v>
                </c:pt>
                <c:pt idx="4">
                  <c:v>84.746950905456615</c:v>
                </c:pt>
              </c:numCache>
            </c:numRef>
          </c:val>
          <c:extLst>
            <c:ext xmlns:c16="http://schemas.microsoft.com/office/drawing/2014/chart" uri="{C3380CC4-5D6E-409C-BE32-E72D297353CC}">
              <c16:uniqueId val="{00000000-0DF7-4D2B-9A63-87664C1B3867}"/>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'DHS16'!$M$19:$Q$19</c:f>
              <c:numCache>
                <c:formatCode>###0.0</c:formatCode>
                <c:ptCount val="5"/>
                <c:pt idx="0">
                  <c:v>3.9489554462933412</c:v>
                </c:pt>
                <c:pt idx="1">
                  <c:v>3.4181482049407963</c:v>
                </c:pt>
                <c:pt idx="2">
                  <c:v>4.8244065689827087</c:v>
                </c:pt>
                <c:pt idx="3">
                  <c:v>2.9798969666417947</c:v>
                </c:pt>
                <c:pt idx="4">
                  <c:v>2.58045224372876</c:v>
                </c:pt>
              </c:numCache>
            </c:numRef>
          </c:val>
          <c:extLst>
            <c:ext xmlns:c16="http://schemas.microsoft.com/office/drawing/2014/chart" uri="{C3380CC4-5D6E-409C-BE32-E72D297353CC}">
              <c16:uniqueId val="{00000001-0DF7-4D2B-9A63-87664C1B3867}"/>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'DHS16'!$M$20:$Q$20</c:f>
              <c:numCache>
                <c:formatCode>###0.0</c:formatCode>
                <c:ptCount val="5"/>
                <c:pt idx="0">
                  <c:v>27.570728175321136</c:v>
                </c:pt>
                <c:pt idx="1">
                  <c:v>25.616819480615817</c:v>
                </c:pt>
                <c:pt idx="2">
                  <c:v>18.210897164426655</c:v>
                </c:pt>
                <c:pt idx="3">
                  <c:v>17.047238641212193</c:v>
                </c:pt>
                <c:pt idx="4">
                  <c:v>11.404353239794121</c:v>
                </c:pt>
              </c:numCache>
            </c:numRef>
          </c:val>
          <c:extLst>
            <c:ext xmlns:c16="http://schemas.microsoft.com/office/drawing/2014/chart" uri="{C3380CC4-5D6E-409C-BE32-E72D297353CC}">
              <c16:uniqueId val="{00000002-0DF7-4D2B-9A63-87664C1B3867}"/>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'DHS16'!$M$21:$Q$21</c:f>
              <c:numCache>
                <c:formatCode>###0.0</c:formatCode>
                <c:ptCount val="5"/>
                <c:pt idx="0">
                  <c:v>8.5287669973114273</c:v>
                </c:pt>
                <c:pt idx="1">
                  <c:v>5.0848318645591499</c:v>
                </c:pt>
                <c:pt idx="2">
                  <c:v>5.0849522872560327</c:v>
                </c:pt>
                <c:pt idx="3">
                  <c:v>2.8171502554509136</c:v>
                </c:pt>
                <c:pt idx="4">
                  <c:v>1.2682436110203457</c:v>
                </c:pt>
              </c:numCache>
            </c:numRef>
          </c:val>
          <c:extLst>
            <c:ext xmlns:c16="http://schemas.microsoft.com/office/drawing/2014/chart" uri="{C3380CC4-5D6E-409C-BE32-E72D297353CC}">
              <c16:uniqueId val="{00000003-0DF7-4D2B-9A63-87664C1B3867}"/>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'DHS16'!$R$15:$AD$15</c:f>
              <c:strCache>
                <c:ptCount val="13"/>
                <c:pt idx="0">
                  <c:v>aileu</c:v>
                </c:pt>
                <c:pt idx="1">
                  <c:v>ainaro</c:v>
                </c:pt>
                <c:pt idx="2">
                  <c:v>baucau</c:v>
                </c:pt>
                <c:pt idx="3">
                  <c:v>bobonaro</c:v>
                </c:pt>
                <c:pt idx="4">
                  <c:v>covalima</c:v>
                </c:pt>
                <c:pt idx="5">
                  <c:v>dili</c:v>
                </c:pt>
                <c:pt idx="6">
                  <c:v>ermera</c:v>
                </c:pt>
                <c:pt idx="7">
                  <c:v>lautem</c:v>
                </c:pt>
                <c:pt idx="8">
                  <c:v>liquiçá</c:v>
                </c:pt>
                <c:pt idx="9">
                  <c:v>manatuto</c:v>
                </c:pt>
                <c:pt idx="10">
                  <c:v>manufahi</c:v>
                </c:pt>
                <c:pt idx="11">
                  <c:v>oecussi</c:v>
                </c:pt>
                <c:pt idx="12">
                  <c:v>viqueque</c:v>
                </c:pt>
              </c:strCache>
            </c:strRef>
          </c:cat>
          <c:val>
            <c:numRef>
              <c:f>'DHS16'!$R$18:$AD$18</c:f>
              <c:numCache>
                <c:formatCode>###0.0</c:formatCode>
                <c:ptCount val="13"/>
                <c:pt idx="0">
                  <c:v>79.284920965656084</c:v>
                </c:pt>
                <c:pt idx="1">
                  <c:v>69.992505929229083</c:v>
                </c:pt>
                <c:pt idx="2">
                  <c:v>66.339129474775248</c:v>
                </c:pt>
                <c:pt idx="3">
                  <c:v>80.603996768029461</c:v>
                </c:pt>
                <c:pt idx="4">
                  <c:v>76.148860038804898</c:v>
                </c:pt>
                <c:pt idx="5">
                  <c:v>95.21261172691375</c:v>
                </c:pt>
                <c:pt idx="6">
                  <c:v>65.350918569210535</c:v>
                </c:pt>
                <c:pt idx="7">
                  <c:v>76.042606040252807</c:v>
                </c:pt>
                <c:pt idx="8">
                  <c:v>88.182997520399852</c:v>
                </c:pt>
                <c:pt idx="9">
                  <c:v>77.940920083048411</c:v>
                </c:pt>
                <c:pt idx="10">
                  <c:v>68.801165206965536</c:v>
                </c:pt>
                <c:pt idx="11">
                  <c:v>68.196035824931727</c:v>
                </c:pt>
                <c:pt idx="12">
                  <c:v>80.19563345839174</c:v>
                </c:pt>
              </c:numCache>
            </c:numRef>
          </c:val>
          <c:extLst>
            <c:ext xmlns:c16="http://schemas.microsoft.com/office/drawing/2014/chart" uri="{C3380CC4-5D6E-409C-BE32-E72D297353CC}">
              <c16:uniqueId val="{00000000-6565-4106-9AF6-45691C82AF60}"/>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'DHS16'!$R$15:$AD$15</c:f>
              <c:strCache>
                <c:ptCount val="13"/>
                <c:pt idx="0">
                  <c:v>aileu</c:v>
                </c:pt>
                <c:pt idx="1">
                  <c:v>ainaro</c:v>
                </c:pt>
                <c:pt idx="2">
                  <c:v>baucau</c:v>
                </c:pt>
                <c:pt idx="3">
                  <c:v>bobonaro</c:v>
                </c:pt>
                <c:pt idx="4">
                  <c:v>covalima</c:v>
                </c:pt>
                <c:pt idx="5">
                  <c:v>dili</c:v>
                </c:pt>
                <c:pt idx="6">
                  <c:v>ermera</c:v>
                </c:pt>
                <c:pt idx="7">
                  <c:v>lautem</c:v>
                </c:pt>
                <c:pt idx="8">
                  <c:v>liquiçá</c:v>
                </c:pt>
                <c:pt idx="9">
                  <c:v>manatuto</c:v>
                </c:pt>
                <c:pt idx="10">
                  <c:v>manufahi</c:v>
                </c:pt>
                <c:pt idx="11">
                  <c:v>oecussi</c:v>
                </c:pt>
                <c:pt idx="12">
                  <c:v>viqueque</c:v>
                </c:pt>
              </c:strCache>
            </c:strRef>
          </c:cat>
          <c:val>
            <c:numRef>
              <c:f>'DHS16'!$R$19:$AD$19</c:f>
              <c:numCache>
                <c:formatCode>###0.0</c:formatCode>
                <c:ptCount val="13"/>
                <c:pt idx="0">
                  <c:v>2.4333813314468804</c:v>
                </c:pt>
                <c:pt idx="1">
                  <c:v>1.6978726335701597</c:v>
                </c:pt>
                <c:pt idx="2">
                  <c:v>3.9930214055891624</c:v>
                </c:pt>
                <c:pt idx="3">
                  <c:v>1.5762134656907882</c:v>
                </c:pt>
                <c:pt idx="4">
                  <c:v>6.4696607860249431</c:v>
                </c:pt>
                <c:pt idx="5">
                  <c:v>1.7214600993613844</c:v>
                </c:pt>
                <c:pt idx="6">
                  <c:v>3.0984622095460437</c:v>
                </c:pt>
                <c:pt idx="7">
                  <c:v>3.3209248600520005</c:v>
                </c:pt>
                <c:pt idx="8">
                  <c:v>2.293416716162116</c:v>
                </c:pt>
                <c:pt idx="9">
                  <c:v>5.4081910543554663</c:v>
                </c:pt>
                <c:pt idx="10">
                  <c:v>2.7428698442120258</c:v>
                </c:pt>
                <c:pt idx="11">
                  <c:v>6.9720868984110913</c:v>
                </c:pt>
                <c:pt idx="12">
                  <c:v>0.69889368402412588</c:v>
                </c:pt>
              </c:numCache>
            </c:numRef>
          </c:val>
          <c:extLst>
            <c:ext xmlns:c16="http://schemas.microsoft.com/office/drawing/2014/chart" uri="{C3380CC4-5D6E-409C-BE32-E72D297353CC}">
              <c16:uniqueId val="{00000001-6565-4106-9AF6-45691C82AF60}"/>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'DHS16'!$R$15:$AD$15</c:f>
              <c:strCache>
                <c:ptCount val="13"/>
                <c:pt idx="0">
                  <c:v>aileu</c:v>
                </c:pt>
                <c:pt idx="1">
                  <c:v>ainaro</c:v>
                </c:pt>
                <c:pt idx="2">
                  <c:v>baucau</c:v>
                </c:pt>
                <c:pt idx="3">
                  <c:v>bobonaro</c:v>
                </c:pt>
                <c:pt idx="4">
                  <c:v>covalima</c:v>
                </c:pt>
                <c:pt idx="5">
                  <c:v>dili</c:v>
                </c:pt>
                <c:pt idx="6">
                  <c:v>ermera</c:v>
                </c:pt>
                <c:pt idx="7">
                  <c:v>lautem</c:v>
                </c:pt>
                <c:pt idx="8">
                  <c:v>liquiçá</c:v>
                </c:pt>
                <c:pt idx="9">
                  <c:v>manatuto</c:v>
                </c:pt>
                <c:pt idx="10">
                  <c:v>manufahi</c:v>
                </c:pt>
                <c:pt idx="11">
                  <c:v>oecussi</c:v>
                </c:pt>
                <c:pt idx="12">
                  <c:v>viqueque</c:v>
                </c:pt>
              </c:strCache>
            </c:strRef>
          </c:cat>
          <c:val>
            <c:numRef>
              <c:f>'DHS16'!$R$20:$AD$20</c:f>
              <c:numCache>
                <c:formatCode>###0.0</c:formatCode>
                <c:ptCount val="13"/>
                <c:pt idx="0">
                  <c:v>14.176123488664832</c:v>
                </c:pt>
                <c:pt idx="1">
                  <c:v>26.119323540283478</c:v>
                </c:pt>
                <c:pt idx="2">
                  <c:v>28.397984514645518</c:v>
                </c:pt>
                <c:pt idx="3">
                  <c:v>15.695454737789522</c:v>
                </c:pt>
                <c:pt idx="4">
                  <c:v>10.363361987470086</c:v>
                </c:pt>
                <c:pt idx="5">
                  <c:v>2.2364723235006649</c:v>
                </c:pt>
                <c:pt idx="6">
                  <c:v>18.979591979986299</c:v>
                </c:pt>
                <c:pt idx="7">
                  <c:v>16.567662433404244</c:v>
                </c:pt>
                <c:pt idx="8">
                  <c:v>8.2944115466243229</c:v>
                </c:pt>
                <c:pt idx="9">
                  <c:v>13.443172459157296</c:v>
                </c:pt>
                <c:pt idx="10">
                  <c:v>26.542391688982509</c:v>
                </c:pt>
                <c:pt idx="11">
                  <c:v>21.172110396832856</c:v>
                </c:pt>
                <c:pt idx="12">
                  <c:v>15.424028495548999</c:v>
                </c:pt>
              </c:numCache>
            </c:numRef>
          </c:val>
          <c:extLst>
            <c:ext xmlns:c16="http://schemas.microsoft.com/office/drawing/2014/chart" uri="{C3380CC4-5D6E-409C-BE32-E72D297353CC}">
              <c16:uniqueId val="{00000002-6565-4106-9AF6-45691C82AF60}"/>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'DHS16'!$R$15:$AD$15</c:f>
              <c:strCache>
                <c:ptCount val="13"/>
                <c:pt idx="0">
                  <c:v>aileu</c:v>
                </c:pt>
                <c:pt idx="1">
                  <c:v>ainaro</c:v>
                </c:pt>
                <c:pt idx="2">
                  <c:v>baucau</c:v>
                </c:pt>
                <c:pt idx="3">
                  <c:v>bobonaro</c:v>
                </c:pt>
                <c:pt idx="4">
                  <c:v>covalima</c:v>
                </c:pt>
                <c:pt idx="5">
                  <c:v>dili</c:v>
                </c:pt>
                <c:pt idx="6">
                  <c:v>ermera</c:v>
                </c:pt>
                <c:pt idx="7">
                  <c:v>lautem</c:v>
                </c:pt>
                <c:pt idx="8">
                  <c:v>liquiçá</c:v>
                </c:pt>
                <c:pt idx="9">
                  <c:v>manatuto</c:v>
                </c:pt>
                <c:pt idx="10">
                  <c:v>manufahi</c:v>
                </c:pt>
                <c:pt idx="11">
                  <c:v>oecussi</c:v>
                </c:pt>
                <c:pt idx="12">
                  <c:v>viqueque</c:v>
                </c:pt>
              </c:strCache>
            </c:strRef>
          </c:cat>
          <c:val>
            <c:numRef>
              <c:f>'DHS16'!$R$21:$AD$21</c:f>
              <c:numCache>
                <c:formatCode>###0.0</c:formatCode>
                <c:ptCount val="13"/>
                <c:pt idx="0">
                  <c:v>4.1055742142320923</c:v>
                </c:pt>
                <c:pt idx="1">
                  <c:v>2.1902978969171856</c:v>
                </c:pt>
                <c:pt idx="2">
                  <c:v>1.2698646049899818</c:v>
                </c:pt>
                <c:pt idx="3">
                  <c:v>2.124335028490417</c:v>
                </c:pt>
                <c:pt idx="4">
                  <c:v>7.0181171876998762</c:v>
                </c:pt>
                <c:pt idx="5">
                  <c:v>0.82945585022424795</c:v>
                </c:pt>
                <c:pt idx="6">
                  <c:v>12.571027241257173</c:v>
                </c:pt>
                <c:pt idx="7">
                  <c:v>4.0688066662907714</c:v>
                </c:pt>
                <c:pt idx="8">
                  <c:v>1.2291742168136939</c:v>
                </c:pt>
                <c:pt idx="9">
                  <c:v>3.2077164034389023</c:v>
                </c:pt>
                <c:pt idx="10">
                  <c:v>1.9135732598397945</c:v>
                </c:pt>
                <c:pt idx="11">
                  <c:v>3.6597668798243519</c:v>
                </c:pt>
                <c:pt idx="12">
                  <c:v>3.6814443620352257</c:v>
                </c:pt>
              </c:numCache>
            </c:numRef>
          </c:val>
          <c:extLst>
            <c:ext xmlns:c16="http://schemas.microsoft.com/office/drawing/2014/chart" uri="{C3380CC4-5D6E-409C-BE32-E72D297353CC}">
              <c16:uniqueId val="{00000003-6565-4106-9AF6-45691C82AF60}"/>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'DHS16'!$C$18:$G$18</c:f>
              <c:numCache>
                <c:formatCode>###0.0</c:formatCode>
                <c:ptCount val="5"/>
                <c:pt idx="0">
                  <c:v>60.754611123961702</c:v>
                </c:pt>
                <c:pt idx="1">
                  <c:v>70.30785198752632</c:v>
                </c:pt>
                <c:pt idx="2">
                  <c:v>78.410864092754025</c:v>
                </c:pt>
                <c:pt idx="3">
                  <c:v>86.495594091515017</c:v>
                </c:pt>
                <c:pt idx="4">
                  <c:v>95.684601972437392</c:v>
                </c:pt>
              </c:numCache>
            </c:numRef>
          </c:val>
          <c:extLst>
            <c:ext xmlns:c16="http://schemas.microsoft.com/office/drawing/2014/chart" uri="{C3380CC4-5D6E-409C-BE32-E72D297353CC}">
              <c16:uniqueId val="{00000000-BF71-4190-A635-5BED1CA98D1F}"/>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'DHS16'!$C$19:$G$19</c:f>
              <c:numCache>
                <c:formatCode>###0.0</c:formatCode>
                <c:ptCount val="5"/>
                <c:pt idx="0">
                  <c:v>3.8600725797959208</c:v>
                </c:pt>
                <c:pt idx="1">
                  <c:v>4.0965702926950609</c:v>
                </c:pt>
                <c:pt idx="2">
                  <c:v>3.6749783452111364</c:v>
                </c:pt>
                <c:pt idx="3">
                  <c:v>2.9077204385586315</c:v>
                </c:pt>
                <c:pt idx="4">
                  <c:v>0.72230876460966009</c:v>
                </c:pt>
              </c:numCache>
            </c:numRef>
          </c:val>
          <c:extLst>
            <c:ext xmlns:c16="http://schemas.microsoft.com/office/drawing/2014/chart" uri="{C3380CC4-5D6E-409C-BE32-E72D297353CC}">
              <c16:uniqueId val="{00000001-BF71-4190-A635-5BED1CA98D1F}"/>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'DHS16'!$C$20:$G$20</c:f>
              <c:numCache>
                <c:formatCode>###0.0</c:formatCode>
                <c:ptCount val="5"/>
                <c:pt idx="0">
                  <c:v>27.273889268015765</c:v>
                </c:pt>
                <c:pt idx="1">
                  <c:v>20.905064497940089</c:v>
                </c:pt>
                <c:pt idx="2">
                  <c:v>14.993731502004273</c:v>
                </c:pt>
                <c:pt idx="3">
                  <c:v>9.5676942557146063</c:v>
                </c:pt>
                <c:pt idx="4">
                  <c:v>3.2580591059932829</c:v>
                </c:pt>
              </c:numCache>
            </c:numRef>
          </c:val>
          <c:extLst>
            <c:ext xmlns:c16="http://schemas.microsoft.com/office/drawing/2014/chart" uri="{C3380CC4-5D6E-409C-BE32-E72D297353CC}">
              <c16:uniqueId val="{00000002-BF71-4190-A635-5BED1CA98D1F}"/>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'DHS16'!$C$21:$G$21</c:f>
              <c:numCache>
                <c:formatCode>###0.0</c:formatCode>
                <c:ptCount val="5"/>
                <c:pt idx="0">
                  <c:v>8.1114270282265561</c:v>
                </c:pt>
                <c:pt idx="1">
                  <c:v>4.6905132218385548</c:v>
                </c:pt>
                <c:pt idx="2">
                  <c:v>2.9204260600305254</c:v>
                </c:pt>
                <c:pt idx="3">
                  <c:v>1.0289912142118627</c:v>
                </c:pt>
                <c:pt idx="4">
                  <c:v>0.33503015695963717</c:v>
                </c:pt>
              </c:numCache>
            </c:numRef>
          </c:val>
          <c:extLst>
            <c:ext xmlns:c16="http://schemas.microsoft.com/office/drawing/2014/chart" uri="{C3380CC4-5D6E-409C-BE32-E72D297353CC}">
              <c16:uniqueId val="{00000003-BF71-4190-A635-5BED1CA98D1F}"/>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'DHS16'!$R$121:$AD$121</c:f>
              <c:strCache>
                <c:ptCount val="13"/>
                <c:pt idx="0">
                  <c:v>aileu</c:v>
                </c:pt>
                <c:pt idx="1">
                  <c:v>ainaro</c:v>
                </c:pt>
                <c:pt idx="2">
                  <c:v>baucau</c:v>
                </c:pt>
                <c:pt idx="3">
                  <c:v>bobonaro</c:v>
                </c:pt>
                <c:pt idx="4">
                  <c:v>covalima</c:v>
                </c:pt>
                <c:pt idx="5">
                  <c:v>dili</c:v>
                </c:pt>
                <c:pt idx="6">
                  <c:v>ermera</c:v>
                </c:pt>
                <c:pt idx="7">
                  <c:v>lautem</c:v>
                </c:pt>
                <c:pt idx="8">
                  <c:v>liquiçá</c:v>
                </c:pt>
                <c:pt idx="9">
                  <c:v>manatuto</c:v>
                </c:pt>
                <c:pt idx="10">
                  <c:v>manufahi</c:v>
                </c:pt>
                <c:pt idx="11">
                  <c:v>oecussi</c:v>
                </c:pt>
                <c:pt idx="12">
                  <c:v>viqueque</c:v>
                </c:pt>
              </c:strCache>
            </c:strRef>
          </c:cat>
          <c:val>
            <c:numRef>
              <c:f>'DHS16'!$R$124:$AD$124</c:f>
              <c:numCache>
                <c:formatCode>###0.0</c:formatCode>
                <c:ptCount val="13"/>
                <c:pt idx="0">
                  <c:v>73.077199735655654</c:v>
                </c:pt>
                <c:pt idx="1">
                  <c:v>31.562138239941696</c:v>
                </c:pt>
                <c:pt idx="2">
                  <c:v>51.883911686339076</c:v>
                </c:pt>
                <c:pt idx="3">
                  <c:v>64.663878707584928</c:v>
                </c:pt>
                <c:pt idx="4">
                  <c:v>39.834760833278906</c:v>
                </c:pt>
                <c:pt idx="5">
                  <c:v>73.092454668002532</c:v>
                </c:pt>
                <c:pt idx="6">
                  <c:v>57.125133866247481</c:v>
                </c:pt>
                <c:pt idx="7">
                  <c:v>55.461781578698222</c:v>
                </c:pt>
                <c:pt idx="8">
                  <c:v>59.144484474651691</c:v>
                </c:pt>
                <c:pt idx="9">
                  <c:v>45.353396572253331</c:v>
                </c:pt>
                <c:pt idx="10">
                  <c:v>54.090342903414836</c:v>
                </c:pt>
                <c:pt idx="11">
                  <c:v>30.692500516858413</c:v>
                </c:pt>
                <c:pt idx="12">
                  <c:v>43.37577198718251</c:v>
                </c:pt>
              </c:numCache>
            </c:numRef>
          </c:val>
          <c:extLst>
            <c:ext xmlns:c16="http://schemas.microsoft.com/office/drawing/2014/chart" uri="{C3380CC4-5D6E-409C-BE32-E72D297353CC}">
              <c16:uniqueId val="{00000000-7EAE-4C2F-869B-2C1248E100F5}"/>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'DHS16'!$R$121:$AD$121</c:f>
              <c:strCache>
                <c:ptCount val="13"/>
                <c:pt idx="0">
                  <c:v>aileu</c:v>
                </c:pt>
                <c:pt idx="1">
                  <c:v>ainaro</c:v>
                </c:pt>
                <c:pt idx="2">
                  <c:v>baucau</c:v>
                </c:pt>
                <c:pt idx="3">
                  <c:v>bobonaro</c:v>
                </c:pt>
                <c:pt idx="4">
                  <c:v>covalima</c:v>
                </c:pt>
                <c:pt idx="5">
                  <c:v>dili</c:v>
                </c:pt>
                <c:pt idx="6">
                  <c:v>ermera</c:v>
                </c:pt>
                <c:pt idx="7">
                  <c:v>lautem</c:v>
                </c:pt>
                <c:pt idx="8">
                  <c:v>liquiçá</c:v>
                </c:pt>
                <c:pt idx="9">
                  <c:v>manatuto</c:v>
                </c:pt>
                <c:pt idx="10">
                  <c:v>manufahi</c:v>
                </c:pt>
                <c:pt idx="11">
                  <c:v>oecussi</c:v>
                </c:pt>
                <c:pt idx="12">
                  <c:v>viqueque</c:v>
                </c:pt>
              </c:strCache>
            </c:strRef>
          </c:cat>
          <c:val>
            <c:numRef>
              <c:f>'DHS16'!$R$125:$AD$125</c:f>
              <c:numCache>
                <c:formatCode>###0.0</c:formatCode>
                <c:ptCount val="13"/>
                <c:pt idx="0">
                  <c:v>8.0879364425900739</c:v>
                </c:pt>
                <c:pt idx="1">
                  <c:v>10.334060604954558</c:v>
                </c:pt>
                <c:pt idx="2">
                  <c:v>6.3056308767823017</c:v>
                </c:pt>
                <c:pt idx="3">
                  <c:v>6.9734486859881883</c:v>
                </c:pt>
                <c:pt idx="4">
                  <c:v>6.5839722272338408</c:v>
                </c:pt>
                <c:pt idx="5">
                  <c:v>11.935466167888158</c:v>
                </c:pt>
                <c:pt idx="6">
                  <c:v>9.2506957205922244</c:v>
                </c:pt>
                <c:pt idx="7">
                  <c:v>5.3189653181221077</c:v>
                </c:pt>
                <c:pt idx="8">
                  <c:v>3.9157835435849671</c:v>
                </c:pt>
                <c:pt idx="9">
                  <c:v>11.752070716560773</c:v>
                </c:pt>
                <c:pt idx="10">
                  <c:v>6.0173762999518976</c:v>
                </c:pt>
                <c:pt idx="11">
                  <c:v>13.070049450036667</c:v>
                </c:pt>
                <c:pt idx="12">
                  <c:v>6.6909998498814751</c:v>
                </c:pt>
              </c:numCache>
            </c:numRef>
          </c:val>
          <c:extLst>
            <c:ext xmlns:c16="http://schemas.microsoft.com/office/drawing/2014/chart" uri="{C3380CC4-5D6E-409C-BE32-E72D297353CC}">
              <c16:uniqueId val="{00000001-7EAE-4C2F-869B-2C1248E100F5}"/>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'DHS16'!$R$121:$AD$121</c:f>
              <c:strCache>
                <c:ptCount val="13"/>
                <c:pt idx="0">
                  <c:v>aileu</c:v>
                </c:pt>
                <c:pt idx="1">
                  <c:v>ainaro</c:v>
                </c:pt>
                <c:pt idx="2">
                  <c:v>baucau</c:v>
                </c:pt>
                <c:pt idx="3">
                  <c:v>bobonaro</c:v>
                </c:pt>
                <c:pt idx="4">
                  <c:v>covalima</c:v>
                </c:pt>
                <c:pt idx="5">
                  <c:v>dili</c:v>
                </c:pt>
                <c:pt idx="6">
                  <c:v>ermera</c:v>
                </c:pt>
                <c:pt idx="7">
                  <c:v>lautem</c:v>
                </c:pt>
                <c:pt idx="8">
                  <c:v>liquiçá</c:v>
                </c:pt>
                <c:pt idx="9">
                  <c:v>manatuto</c:v>
                </c:pt>
                <c:pt idx="10">
                  <c:v>manufahi</c:v>
                </c:pt>
                <c:pt idx="11">
                  <c:v>oecussi</c:v>
                </c:pt>
                <c:pt idx="12">
                  <c:v>viqueque</c:v>
                </c:pt>
              </c:strCache>
            </c:strRef>
          </c:cat>
          <c:val>
            <c:numRef>
              <c:f>'DHS16'!$R$126:$AD$126</c:f>
              <c:numCache>
                <c:formatCode>###0.0</c:formatCode>
                <c:ptCount val="13"/>
                <c:pt idx="0">
                  <c:v>11.359445292004915</c:v>
                </c:pt>
                <c:pt idx="1">
                  <c:v>20.61499138212476</c:v>
                </c:pt>
                <c:pt idx="2">
                  <c:v>13.556932377485897</c:v>
                </c:pt>
                <c:pt idx="3">
                  <c:v>11.207584190288934</c:v>
                </c:pt>
                <c:pt idx="4">
                  <c:v>4.2619495783940282</c:v>
                </c:pt>
                <c:pt idx="5">
                  <c:v>11.188534057654763</c:v>
                </c:pt>
                <c:pt idx="6">
                  <c:v>10.286047596717896</c:v>
                </c:pt>
                <c:pt idx="7">
                  <c:v>11.467238389847335</c:v>
                </c:pt>
                <c:pt idx="8">
                  <c:v>19.229543821664883</c:v>
                </c:pt>
                <c:pt idx="9">
                  <c:v>19.412743929917202</c:v>
                </c:pt>
                <c:pt idx="10">
                  <c:v>14.209826206267721</c:v>
                </c:pt>
                <c:pt idx="11">
                  <c:v>6.7677861667117227</c:v>
                </c:pt>
                <c:pt idx="12">
                  <c:v>8.9982988121986551</c:v>
                </c:pt>
              </c:numCache>
            </c:numRef>
          </c:val>
          <c:extLst>
            <c:ext xmlns:c16="http://schemas.microsoft.com/office/drawing/2014/chart" uri="{C3380CC4-5D6E-409C-BE32-E72D297353CC}">
              <c16:uniqueId val="{00000002-7EAE-4C2F-869B-2C1248E100F5}"/>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'DHS16'!$R$121:$AD$121</c:f>
              <c:strCache>
                <c:ptCount val="13"/>
                <c:pt idx="0">
                  <c:v>aileu</c:v>
                </c:pt>
                <c:pt idx="1">
                  <c:v>ainaro</c:v>
                </c:pt>
                <c:pt idx="2">
                  <c:v>baucau</c:v>
                </c:pt>
                <c:pt idx="3">
                  <c:v>bobonaro</c:v>
                </c:pt>
                <c:pt idx="4">
                  <c:v>covalima</c:v>
                </c:pt>
                <c:pt idx="5">
                  <c:v>dili</c:v>
                </c:pt>
                <c:pt idx="6">
                  <c:v>ermera</c:v>
                </c:pt>
                <c:pt idx="7">
                  <c:v>lautem</c:v>
                </c:pt>
                <c:pt idx="8">
                  <c:v>liquiçá</c:v>
                </c:pt>
                <c:pt idx="9">
                  <c:v>manatuto</c:v>
                </c:pt>
                <c:pt idx="10">
                  <c:v>manufahi</c:v>
                </c:pt>
                <c:pt idx="11">
                  <c:v>oecussi</c:v>
                </c:pt>
                <c:pt idx="12">
                  <c:v>viqueque</c:v>
                </c:pt>
              </c:strCache>
            </c:strRef>
          </c:cat>
          <c:val>
            <c:numRef>
              <c:f>'DHS16'!$R$127:$AD$127</c:f>
              <c:numCache>
                <c:formatCode>###0.0</c:formatCode>
                <c:ptCount val="13"/>
                <c:pt idx="0">
                  <c:v>7.4754185297492493</c:v>
                </c:pt>
                <c:pt idx="1">
                  <c:v>37.488809772978783</c:v>
                </c:pt>
                <c:pt idx="2">
                  <c:v>28.253525059392697</c:v>
                </c:pt>
                <c:pt idx="3">
                  <c:v>17.155088416138163</c:v>
                </c:pt>
                <c:pt idx="4">
                  <c:v>49.319317361092843</c:v>
                </c:pt>
                <c:pt idx="5">
                  <c:v>3.7835451064545529</c:v>
                </c:pt>
                <c:pt idx="6">
                  <c:v>23.338122816442407</c:v>
                </c:pt>
                <c:pt idx="7">
                  <c:v>27.752014713332152</c:v>
                </c:pt>
                <c:pt idx="8">
                  <c:v>17.710188160098355</c:v>
                </c:pt>
                <c:pt idx="9">
                  <c:v>23.481788781268953</c:v>
                </c:pt>
                <c:pt idx="10">
                  <c:v>25.68245459036541</c:v>
                </c:pt>
                <c:pt idx="11">
                  <c:v>49.469663866393098</c:v>
                </c:pt>
                <c:pt idx="12">
                  <c:v>40.93492935073764</c:v>
                </c:pt>
              </c:numCache>
            </c:numRef>
          </c:val>
          <c:extLst>
            <c:ext xmlns:c16="http://schemas.microsoft.com/office/drawing/2014/chart" uri="{C3380CC4-5D6E-409C-BE32-E72D297353CC}">
              <c16:uniqueId val="{00000003-7EAE-4C2F-869B-2C1248E100F5}"/>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'DHS16'!$M$221:$Q$221</c:f>
              <c:strCache>
                <c:ptCount val="5"/>
                <c:pt idx="0">
                  <c:v>Poorest</c:v>
                </c:pt>
                <c:pt idx="1">
                  <c:v>Poor</c:v>
                </c:pt>
                <c:pt idx="2">
                  <c:v>Middle</c:v>
                </c:pt>
                <c:pt idx="3">
                  <c:v>Rich</c:v>
                </c:pt>
                <c:pt idx="4">
                  <c:v>Richest</c:v>
                </c:pt>
              </c:strCache>
            </c:strRef>
          </c:cat>
          <c:val>
            <c:numRef>
              <c:f>'DHS16'!$M$222:$Q$222</c:f>
              <c:numCache>
                <c:formatCode>###0.0</c:formatCode>
                <c:ptCount val="5"/>
                <c:pt idx="0">
                  <c:v>10.305523815313151</c:v>
                </c:pt>
                <c:pt idx="1">
                  <c:v>16.814258445497565</c:v>
                </c:pt>
                <c:pt idx="2">
                  <c:v>19.386695577159582</c:v>
                </c:pt>
                <c:pt idx="3">
                  <c:v>24.004610129447762</c:v>
                </c:pt>
                <c:pt idx="4">
                  <c:v>38.757124785192651</c:v>
                </c:pt>
              </c:numCache>
            </c:numRef>
          </c:val>
          <c:extLst>
            <c:ext xmlns:c16="http://schemas.microsoft.com/office/drawing/2014/chart" uri="{C3380CC4-5D6E-409C-BE32-E72D297353CC}">
              <c16:uniqueId val="{00000000-C83E-493B-BC4D-3A9D125B4DCB}"/>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'DHS16'!$M$221:$Q$221</c:f>
              <c:strCache>
                <c:ptCount val="5"/>
                <c:pt idx="0">
                  <c:v>Poorest</c:v>
                </c:pt>
                <c:pt idx="1">
                  <c:v>Poor</c:v>
                </c:pt>
                <c:pt idx="2">
                  <c:v>Middle</c:v>
                </c:pt>
                <c:pt idx="3">
                  <c:v>Rich</c:v>
                </c:pt>
                <c:pt idx="4">
                  <c:v>Richest</c:v>
                </c:pt>
              </c:strCache>
            </c:strRef>
          </c:cat>
          <c:val>
            <c:numRef>
              <c:f>'DHS16'!$M$223:$Q$223</c:f>
              <c:numCache>
                <c:formatCode>###0.0</c:formatCode>
                <c:ptCount val="5"/>
                <c:pt idx="0">
                  <c:v>76.428035166860113</c:v>
                </c:pt>
                <c:pt idx="1">
                  <c:v>73.030759576915514</c:v>
                </c:pt>
                <c:pt idx="2">
                  <c:v>71.786991108517455</c:v>
                </c:pt>
                <c:pt idx="3">
                  <c:v>69.007522849305175</c:v>
                </c:pt>
                <c:pt idx="4">
                  <c:v>56.859672321628693</c:v>
                </c:pt>
              </c:numCache>
            </c:numRef>
          </c:val>
          <c:extLst>
            <c:ext xmlns:c16="http://schemas.microsoft.com/office/drawing/2014/chart" uri="{C3380CC4-5D6E-409C-BE32-E72D297353CC}">
              <c16:uniqueId val="{00000001-C83E-493B-BC4D-3A9D125B4DCB}"/>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'DHS16'!$M$221:$Q$221</c:f>
              <c:strCache>
                <c:ptCount val="5"/>
                <c:pt idx="0">
                  <c:v>Poorest</c:v>
                </c:pt>
                <c:pt idx="1">
                  <c:v>Poor</c:v>
                </c:pt>
                <c:pt idx="2">
                  <c:v>Middle</c:v>
                </c:pt>
                <c:pt idx="3">
                  <c:v>Rich</c:v>
                </c:pt>
                <c:pt idx="4">
                  <c:v>Richest</c:v>
                </c:pt>
              </c:strCache>
            </c:strRef>
          </c:cat>
          <c:val>
            <c:numRef>
              <c:f>'DHS16'!$M$224:$Q$224</c:f>
              <c:numCache>
                <c:formatCode>###0.0</c:formatCode>
                <c:ptCount val="5"/>
                <c:pt idx="0">
                  <c:v>13.266441017826603</c:v>
                </c:pt>
                <c:pt idx="1">
                  <c:v>10.154981977586814</c:v>
                </c:pt>
                <c:pt idx="2">
                  <c:v>8.8263133143227517</c:v>
                </c:pt>
                <c:pt idx="3">
                  <c:v>6.9878670212468501</c:v>
                </c:pt>
                <c:pt idx="4">
                  <c:v>4.3832028931785825</c:v>
                </c:pt>
              </c:numCache>
            </c:numRef>
          </c:val>
          <c:extLst>
            <c:ext xmlns:c16="http://schemas.microsoft.com/office/drawing/2014/chart" uri="{C3380CC4-5D6E-409C-BE32-E72D297353CC}">
              <c16:uniqueId val="{00000002-C83E-493B-BC4D-3A9D125B4DCB}"/>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'DHS16'!$R$221:$AD$221</c:f>
              <c:strCache>
                <c:ptCount val="13"/>
                <c:pt idx="0">
                  <c:v>aileu</c:v>
                </c:pt>
                <c:pt idx="1">
                  <c:v>ainaro</c:v>
                </c:pt>
                <c:pt idx="2">
                  <c:v>baucau</c:v>
                </c:pt>
                <c:pt idx="3">
                  <c:v>bobonaro</c:v>
                </c:pt>
                <c:pt idx="4">
                  <c:v>covalima</c:v>
                </c:pt>
                <c:pt idx="5">
                  <c:v>dili</c:v>
                </c:pt>
                <c:pt idx="6">
                  <c:v>ermera</c:v>
                </c:pt>
                <c:pt idx="7">
                  <c:v>lautem</c:v>
                </c:pt>
                <c:pt idx="8">
                  <c:v>liquiçá</c:v>
                </c:pt>
                <c:pt idx="9">
                  <c:v>manatuto</c:v>
                </c:pt>
                <c:pt idx="10">
                  <c:v>manufahi</c:v>
                </c:pt>
                <c:pt idx="11">
                  <c:v>oecussi</c:v>
                </c:pt>
                <c:pt idx="12">
                  <c:v>viqueque</c:v>
                </c:pt>
              </c:strCache>
            </c:strRef>
          </c:cat>
          <c:val>
            <c:numRef>
              <c:f>'DHS16'!$R$222:$AD$222</c:f>
              <c:numCache>
                <c:formatCode>###0.0</c:formatCode>
                <c:ptCount val="13"/>
                <c:pt idx="0">
                  <c:v>25.753710038514789</c:v>
                </c:pt>
                <c:pt idx="1">
                  <c:v>8.7388147609924474</c:v>
                </c:pt>
                <c:pt idx="2">
                  <c:v>30.592959582390144</c:v>
                </c:pt>
                <c:pt idx="3">
                  <c:v>29.338236414796071</c:v>
                </c:pt>
                <c:pt idx="4">
                  <c:v>31.477429675108926</c:v>
                </c:pt>
                <c:pt idx="5">
                  <c:v>38.707561196339029</c:v>
                </c:pt>
                <c:pt idx="6">
                  <c:v>37.923129882989876</c:v>
                </c:pt>
                <c:pt idx="7">
                  <c:v>24.516056700705281</c:v>
                </c:pt>
                <c:pt idx="8">
                  <c:v>23.948759081628012</c:v>
                </c:pt>
                <c:pt idx="9">
                  <c:v>11.674086884066988</c:v>
                </c:pt>
                <c:pt idx="10">
                  <c:v>19.707375120880325</c:v>
                </c:pt>
                <c:pt idx="11">
                  <c:v>23.272537364627802</c:v>
                </c:pt>
                <c:pt idx="12">
                  <c:v>10.263336317984137</c:v>
                </c:pt>
              </c:numCache>
            </c:numRef>
          </c:val>
          <c:extLst>
            <c:ext xmlns:c16="http://schemas.microsoft.com/office/drawing/2014/chart" uri="{C3380CC4-5D6E-409C-BE32-E72D297353CC}">
              <c16:uniqueId val="{00000000-9A6C-4A9D-AC27-5B00FCC41505}"/>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'DHS16'!$R$221:$AD$221</c:f>
              <c:strCache>
                <c:ptCount val="13"/>
                <c:pt idx="0">
                  <c:v>aileu</c:v>
                </c:pt>
                <c:pt idx="1">
                  <c:v>ainaro</c:v>
                </c:pt>
                <c:pt idx="2">
                  <c:v>baucau</c:v>
                </c:pt>
                <c:pt idx="3">
                  <c:v>bobonaro</c:v>
                </c:pt>
                <c:pt idx="4">
                  <c:v>covalima</c:v>
                </c:pt>
                <c:pt idx="5">
                  <c:v>dili</c:v>
                </c:pt>
                <c:pt idx="6">
                  <c:v>ermera</c:v>
                </c:pt>
                <c:pt idx="7">
                  <c:v>lautem</c:v>
                </c:pt>
                <c:pt idx="8">
                  <c:v>liquiçá</c:v>
                </c:pt>
                <c:pt idx="9">
                  <c:v>manatuto</c:v>
                </c:pt>
                <c:pt idx="10">
                  <c:v>manufahi</c:v>
                </c:pt>
                <c:pt idx="11">
                  <c:v>oecussi</c:v>
                </c:pt>
                <c:pt idx="12">
                  <c:v>viqueque</c:v>
                </c:pt>
              </c:strCache>
            </c:strRef>
          </c:cat>
          <c:val>
            <c:numRef>
              <c:f>'DHS16'!$R$223:$AD$223</c:f>
              <c:numCache>
                <c:formatCode>###0.0</c:formatCode>
                <c:ptCount val="13"/>
                <c:pt idx="0">
                  <c:v>67.99916791108781</c:v>
                </c:pt>
                <c:pt idx="1">
                  <c:v>71.647961585690894</c:v>
                </c:pt>
                <c:pt idx="2">
                  <c:v>58.558253832863251</c:v>
                </c:pt>
                <c:pt idx="3">
                  <c:v>67.310829379595674</c:v>
                </c:pt>
                <c:pt idx="4">
                  <c:v>54.229952625816402</c:v>
                </c:pt>
                <c:pt idx="5">
                  <c:v>57.803148552832596</c:v>
                </c:pt>
                <c:pt idx="6">
                  <c:v>61.965498326225443</c:v>
                </c:pt>
                <c:pt idx="7">
                  <c:v>70.095189100639871</c:v>
                </c:pt>
                <c:pt idx="8">
                  <c:v>75.105047267240423</c:v>
                </c:pt>
                <c:pt idx="9">
                  <c:v>87.240759953459261</c:v>
                </c:pt>
                <c:pt idx="10">
                  <c:v>56.288478086528229</c:v>
                </c:pt>
                <c:pt idx="11">
                  <c:v>64.288367626631853</c:v>
                </c:pt>
                <c:pt idx="12">
                  <c:v>81.662881174435256</c:v>
                </c:pt>
              </c:numCache>
            </c:numRef>
          </c:val>
          <c:extLst>
            <c:ext xmlns:c16="http://schemas.microsoft.com/office/drawing/2014/chart" uri="{C3380CC4-5D6E-409C-BE32-E72D297353CC}">
              <c16:uniqueId val="{00000001-9A6C-4A9D-AC27-5B00FCC41505}"/>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'DHS16'!$R$221:$AD$221</c:f>
              <c:strCache>
                <c:ptCount val="13"/>
                <c:pt idx="0">
                  <c:v>aileu</c:v>
                </c:pt>
                <c:pt idx="1">
                  <c:v>ainaro</c:v>
                </c:pt>
                <c:pt idx="2">
                  <c:v>baucau</c:v>
                </c:pt>
                <c:pt idx="3">
                  <c:v>bobonaro</c:v>
                </c:pt>
                <c:pt idx="4">
                  <c:v>covalima</c:v>
                </c:pt>
                <c:pt idx="5">
                  <c:v>dili</c:v>
                </c:pt>
                <c:pt idx="6">
                  <c:v>ermera</c:v>
                </c:pt>
                <c:pt idx="7">
                  <c:v>lautem</c:v>
                </c:pt>
                <c:pt idx="8">
                  <c:v>liquiçá</c:v>
                </c:pt>
                <c:pt idx="9">
                  <c:v>manatuto</c:v>
                </c:pt>
                <c:pt idx="10">
                  <c:v>manufahi</c:v>
                </c:pt>
                <c:pt idx="11">
                  <c:v>oecussi</c:v>
                </c:pt>
                <c:pt idx="12">
                  <c:v>viqueque</c:v>
                </c:pt>
              </c:strCache>
            </c:strRef>
          </c:cat>
          <c:val>
            <c:numRef>
              <c:f>'DHS16'!$R$224:$AD$224</c:f>
              <c:numCache>
                <c:formatCode>###0.0</c:formatCode>
                <c:ptCount val="13"/>
                <c:pt idx="0">
                  <c:v>6.2471220503973006</c:v>
                </c:pt>
                <c:pt idx="1">
                  <c:v>19.613223653316531</c:v>
                </c:pt>
                <c:pt idx="2">
                  <c:v>10.848786584746634</c:v>
                </c:pt>
                <c:pt idx="3">
                  <c:v>3.3509342056082358</c:v>
                </c:pt>
                <c:pt idx="4">
                  <c:v>14.29261769907435</c:v>
                </c:pt>
                <c:pt idx="5">
                  <c:v>3.4892902508284216</c:v>
                </c:pt>
                <c:pt idx="6">
                  <c:v>0.11137179078478207</c:v>
                </c:pt>
                <c:pt idx="7">
                  <c:v>5.3887541986547252</c:v>
                </c:pt>
                <c:pt idx="8">
                  <c:v>0.94619365113152565</c:v>
                </c:pt>
                <c:pt idx="9">
                  <c:v>1.0851531624738295</c:v>
                </c:pt>
                <c:pt idx="10">
                  <c:v>24.004146792591289</c:v>
                </c:pt>
                <c:pt idx="11">
                  <c:v>12.439095008740367</c:v>
                </c:pt>
                <c:pt idx="12">
                  <c:v>8.0737825075807237</c:v>
                </c:pt>
              </c:numCache>
            </c:numRef>
          </c:val>
          <c:extLst>
            <c:ext xmlns:c16="http://schemas.microsoft.com/office/drawing/2014/chart" uri="{C3380CC4-5D6E-409C-BE32-E72D297353CC}">
              <c16:uniqueId val="{00000002-9A6C-4A9D-AC27-5B00FCC41505}"/>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'DHS16'!$C$221:$G$221</c:f>
              <c:strCache>
                <c:ptCount val="5"/>
                <c:pt idx="0">
                  <c:v>Poorest</c:v>
                </c:pt>
                <c:pt idx="1">
                  <c:v>Poor</c:v>
                </c:pt>
                <c:pt idx="2">
                  <c:v>Middle</c:v>
                </c:pt>
                <c:pt idx="3">
                  <c:v>Rich</c:v>
                </c:pt>
                <c:pt idx="4">
                  <c:v>Richest</c:v>
                </c:pt>
              </c:strCache>
            </c:strRef>
          </c:cat>
          <c:val>
            <c:numRef>
              <c:f>'DHS16'!$C$222:$G$222</c:f>
              <c:numCache>
                <c:formatCode>###0.0</c:formatCode>
                <c:ptCount val="5"/>
                <c:pt idx="0">
                  <c:v>12.137655012612168</c:v>
                </c:pt>
                <c:pt idx="1">
                  <c:v>17.505740199989191</c:v>
                </c:pt>
                <c:pt idx="2">
                  <c:v>24.206935441399413</c:v>
                </c:pt>
                <c:pt idx="3">
                  <c:v>29.837778655495178</c:v>
                </c:pt>
                <c:pt idx="4">
                  <c:v>53.669936466319569</c:v>
                </c:pt>
              </c:numCache>
            </c:numRef>
          </c:val>
          <c:extLst>
            <c:ext xmlns:c16="http://schemas.microsoft.com/office/drawing/2014/chart" uri="{C3380CC4-5D6E-409C-BE32-E72D297353CC}">
              <c16:uniqueId val="{00000000-0047-4C1C-9DA7-2AA8A55D6EF1}"/>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'DHS16'!$C$221:$G$221</c:f>
              <c:strCache>
                <c:ptCount val="5"/>
                <c:pt idx="0">
                  <c:v>Poorest</c:v>
                </c:pt>
                <c:pt idx="1">
                  <c:v>Poor</c:v>
                </c:pt>
                <c:pt idx="2">
                  <c:v>Middle</c:v>
                </c:pt>
                <c:pt idx="3">
                  <c:v>Rich</c:v>
                </c:pt>
                <c:pt idx="4">
                  <c:v>Richest</c:v>
                </c:pt>
              </c:strCache>
            </c:strRef>
          </c:cat>
          <c:val>
            <c:numRef>
              <c:f>'DHS16'!$C$223:$G$223</c:f>
              <c:numCache>
                <c:formatCode>###0.0</c:formatCode>
                <c:ptCount val="5"/>
                <c:pt idx="0">
                  <c:v>76.000125172781267</c:v>
                </c:pt>
                <c:pt idx="1">
                  <c:v>72.318246997770032</c:v>
                </c:pt>
                <c:pt idx="2">
                  <c:v>69.346326803581292</c:v>
                </c:pt>
                <c:pt idx="3">
                  <c:v>64.702308610419024</c:v>
                </c:pt>
                <c:pt idx="4">
                  <c:v>43.302042577984622</c:v>
                </c:pt>
              </c:numCache>
            </c:numRef>
          </c:val>
          <c:extLst>
            <c:ext xmlns:c16="http://schemas.microsoft.com/office/drawing/2014/chart" uri="{C3380CC4-5D6E-409C-BE32-E72D297353CC}">
              <c16:uniqueId val="{00000001-0047-4C1C-9DA7-2AA8A55D6EF1}"/>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'DHS16'!$C$221:$G$221</c:f>
              <c:strCache>
                <c:ptCount val="5"/>
                <c:pt idx="0">
                  <c:v>Poorest</c:v>
                </c:pt>
                <c:pt idx="1">
                  <c:v>Poor</c:v>
                </c:pt>
                <c:pt idx="2">
                  <c:v>Middle</c:v>
                </c:pt>
                <c:pt idx="3">
                  <c:v>Rich</c:v>
                </c:pt>
                <c:pt idx="4">
                  <c:v>Richest</c:v>
                </c:pt>
              </c:strCache>
            </c:strRef>
          </c:cat>
          <c:val>
            <c:numRef>
              <c:f>'DHS16'!$C$224:$G$224</c:f>
              <c:numCache>
                <c:formatCode>###0.0</c:formatCode>
                <c:ptCount val="5"/>
                <c:pt idx="0">
                  <c:v>11.862219814606618</c:v>
                </c:pt>
                <c:pt idx="1">
                  <c:v>10.176012802240821</c:v>
                </c:pt>
                <c:pt idx="2">
                  <c:v>6.4467377550191678</c:v>
                </c:pt>
                <c:pt idx="3">
                  <c:v>5.4599127340860436</c:v>
                </c:pt>
                <c:pt idx="4">
                  <c:v>3.0280209556956605</c:v>
                </c:pt>
              </c:numCache>
            </c:numRef>
          </c:val>
          <c:extLst>
            <c:ext xmlns:c16="http://schemas.microsoft.com/office/drawing/2014/chart" uri="{C3380CC4-5D6E-409C-BE32-E72D297353CC}">
              <c16:uniqueId val="{00000002-0047-4C1C-9DA7-2AA8A55D6EF1}"/>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'DHS16'!$H$18:$L$18</c:f>
              <c:numCache>
                <c:formatCode>###0.0</c:formatCode>
                <c:ptCount val="5"/>
                <c:pt idx="0">
                  <c:v>88.305541063522512</c:v>
                </c:pt>
                <c:pt idx="1">
                  <c:v>95.184469214047112</c:v>
                </c:pt>
                <c:pt idx="2">
                  <c:v>96.337722301759769</c:v>
                </c:pt>
                <c:pt idx="3">
                  <c:v>97.726525096275239</c:v>
                </c:pt>
                <c:pt idx="4">
                  <c:v>98.847753363995082</c:v>
                </c:pt>
              </c:numCache>
            </c:numRef>
          </c:val>
          <c:extLst>
            <c:ext xmlns:c16="http://schemas.microsoft.com/office/drawing/2014/chart" uri="{C3380CC4-5D6E-409C-BE32-E72D297353CC}">
              <c16:uniqueId val="{00000000-A32D-41AF-98AB-D64D1E20AE4D}"/>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'DHS16'!$H$19:$L$19</c:f>
              <c:numCache>
                <c:formatCode>###0.0</c:formatCode>
                <c:ptCount val="5"/>
                <c:pt idx="0">
                  <c:v>4.4637081597310706</c:v>
                </c:pt>
                <c:pt idx="1">
                  <c:v>2.2285274503726673</c:v>
                </c:pt>
                <c:pt idx="2">
                  <c:v>1.3421620548290654</c:v>
                </c:pt>
                <c:pt idx="3">
                  <c:v>0.65107182234798033</c:v>
                </c:pt>
                <c:pt idx="4">
                  <c:v>0</c:v>
                </c:pt>
              </c:numCache>
            </c:numRef>
          </c:val>
          <c:extLst>
            <c:ext xmlns:c16="http://schemas.microsoft.com/office/drawing/2014/chart" uri="{C3380CC4-5D6E-409C-BE32-E72D297353CC}">
              <c16:uniqueId val="{00000001-A32D-41AF-98AB-D64D1E20AE4D}"/>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'DHS16'!$H$20:$L$20</c:f>
              <c:numCache>
                <c:formatCode>###0.0</c:formatCode>
                <c:ptCount val="5"/>
                <c:pt idx="0">
                  <c:v>5.6939085967470024</c:v>
                </c:pt>
                <c:pt idx="1">
                  <c:v>2.3987688044867905</c:v>
                </c:pt>
                <c:pt idx="2">
                  <c:v>2.0174378317271988</c:v>
                </c:pt>
                <c:pt idx="3">
                  <c:v>1.6224030813768096</c:v>
                </c:pt>
                <c:pt idx="4">
                  <c:v>1.1522466360049139</c:v>
                </c:pt>
              </c:numCache>
            </c:numRef>
          </c:val>
          <c:extLst>
            <c:ext xmlns:c16="http://schemas.microsoft.com/office/drawing/2014/chart" uri="{C3380CC4-5D6E-409C-BE32-E72D297353CC}">
              <c16:uniqueId val="{00000002-A32D-41AF-98AB-D64D1E20AE4D}"/>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'DHS16'!$H$21:$L$21</c:f>
              <c:numCache>
                <c:formatCode>###0.0</c:formatCode>
                <c:ptCount val="5"/>
                <c:pt idx="0">
                  <c:v>1.5368421799994856</c:v>
                </c:pt>
                <c:pt idx="1">
                  <c:v>0.18823453109340835</c:v>
                </c:pt>
                <c:pt idx="2">
                  <c:v>0.30267781168397512</c:v>
                </c:pt>
                <c:pt idx="3">
                  <c:v>0</c:v>
                </c:pt>
                <c:pt idx="4">
                  <c:v>0</c:v>
                </c:pt>
              </c:numCache>
            </c:numRef>
          </c:val>
          <c:extLst>
            <c:ext xmlns:c16="http://schemas.microsoft.com/office/drawing/2014/chart" uri="{C3380CC4-5D6E-409C-BE32-E72D297353CC}">
              <c16:uniqueId val="{00000003-A32D-41AF-98AB-D64D1E20AE4D}"/>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'DHS16'!$H$124:$L$124</c:f>
              <c:numCache>
                <c:formatCode>###0.0</c:formatCode>
                <c:ptCount val="5"/>
                <c:pt idx="0">
                  <c:v>55.444997498718905</c:v>
                </c:pt>
                <c:pt idx="1">
                  <c:v>70.200420989540575</c:v>
                </c:pt>
                <c:pt idx="2">
                  <c:v>78.976611439429973</c:v>
                </c:pt>
                <c:pt idx="3">
                  <c:v>89.146902298508252</c:v>
                </c:pt>
                <c:pt idx="4">
                  <c:v>90.180564744450379</c:v>
                </c:pt>
              </c:numCache>
            </c:numRef>
          </c:val>
          <c:extLst>
            <c:ext xmlns:c16="http://schemas.microsoft.com/office/drawing/2014/chart" uri="{C3380CC4-5D6E-409C-BE32-E72D297353CC}">
              <c16:uniqueId val="{00000000-9841-459F-8C3C-B95A2C832C51}"/>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'DHS16'!$H$125:$L$125</c:f>
              <c:numCache>
                <c:formatCode>###0.0</c:formatCode>
                <c:ptCount val="5"/>
                <c:pt idx="0">
                  <c:v>19.855347959177706</c:v>
                </c:pt>
                <c:pt idx="1">
                  <c:v>17.99504204152786</c:v>
                </c:pt>
                <c:pt idx="2">
                  <c:v>14.292160568764642</c:v>
                </c:pt>
                <c:pt idx="3">
                  <c:v>3.200142815592609</c:v>
                </c:pt>
                <c:pt idx="4">
                  <c:v>5.0279874820822243</c:v>
                </c:pt>
              </c:numCache>
            </c:numRef>
          </c:val>
          <c:extLst>
            <c:ext xmlns:c16="http://schemas.microsoft.com/office/drawing/2014/chart" uri="{C3380CC4-5D6E-409C-BE32-E72D297353CC}">
              <c16:uniqueId val="{00000001-9841-459F-8C3C-B95A2C832C51}"/>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'DHS16'!$H$126:$L$126</c:f>
              <c:numCache>
                <c:formatCode>###0.0</c:formatCode>
                <c:ptCount val="5"/>
                <c:pt idx="0">
                  <c:v>14.694678972139283</c:v>
                </c:pt>
                <c:pt idx="1">
                  <c:v>10.646544981226588</c:v>
                </c:pt>
                <c:pt idx="2">
                  <c:v>6.2291349821411091</c:v>
                </c:pt>
                <c:pt idx="3">
                  <c:v>7.65295488589918</c:v>
                </c:pt>
                <c:pt idx="4">
                  <c:v>4.7914477734673913</c:v>
                </c:pt>
              </c:numCache>
            </c:numRef>
          </c:val>
          <c:extLst>
            <c:ext xmlns:c16="http://schemas.microsoft.com/office/drawing/2014/chart" uri="{C3380CC4-5D6E-409C-BE32-E72D297353CC}">
              <c16:uniqueId val="{00000002-9841-459F-8C3C-B95A2C832C51}"/>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'DHS16'!$H$127:$L$127</c:f>
              <c:numCache>
                <c:formatCode>###0.0</c:formatCode>
                <c:ptCount val="5"/>
                <c:pt idx="0">
                  <c:v>10.00497556996433</c:v>
                </c:pt>
                <c:pt idx="1">
                  <c:v>1.1579919877049694</c:v>
                </c:pt>
                <c:pt idx="2">
                  <c:v>0.5020930096642231</c:v>
                </c:pt>
                <c:pt idx="3">
                  <c:v>0</c:v>
                </c:pt>
                <c:pt idx="4">
                  <c:v>0</c:v>
                </c:pt>
              </c:numCache>
            </c:numRef>
          </c:val>
          <c:extLst>
            <c:ext xmlns:c16="http://schemas.microsoft.com/office/drawing/2014/chart" uri="{C3380CC4-5D6E-409C-BE32-E72D297353CC}">
              <c16:uniqueId val="{00000003-9841-459F-8C3C-B95A2C832C51}"/>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'DHS16'!$H$221:$L$221</c:f>
              <c:strCache>
                <c:ptCount val="5"/>
                <c:pt idx="0">
                  <c:v>Poorest</c:v>
                </c:pt>
                <c:pt idx="1">
                  <c:v>Poor</c:v>
                </c:pt>
                <c:pt idx="2">
                  <c:v>Middle</c:v>
                </c:pt>
                <c:pt idx="3">
                  <c:v>Rich</c:v>
                </c:pt>
                <c:pt idx="4">
                  <c:v>Richest</c:v>
                </c:pt>
              </c:strCache>
            </c:strRef>
          </c:cat>
          <c:val>
            <c:numRef>
              <c:f>'DHS16'!$H$222:$L$222</c:f>
              <c:numCache>
                <c:formatCode>###0.0</c:formatCode>
                <c:ptCount val="5"/>
                <c:pt idx="0">
                  <c:v>24.487482676802895</c:v>
                </c:pt>
                <c:pt idx="1">
                  <c:v>28.365213897786635</c:v>
                </c:pt>
                <c:pt idx="2">
                  <c:v>42.286852177010005</c:v>
                </c:pt>
                <c:pt idx="3">
                  <c:v>50.817747914900771</c:v>
                </c:pt>
                <c:pt idx="4">
                  <c:v>66.008624191459077</c:v>
                </c:pt>
              </c:numCache>
            </c:numRef>
          </c:val>
          <c:extLst>
            <c:ext xmlns:c16="http://schemas.microsoft.com/office/drawing/2014/chart" uri="{C3380CC4-5D6E-409C-BE32-E72D297353CC}">
              <c16:uniqueId val="{00000000-F7E9-432C-B965-91BFCE1A6DCF}"/>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'DHS16'!$H$221:$L$221</c:f>
              <c:strCache>
                <c:ptCount val="5"/>
                <c:pt idx="0">
                  <c:v>Poorest</c:v>
                </c:pt>
                <c:pt idx="1">
                  <c:v>Poor</c:v>
                </c:pt>
                <c:pt idx="2">
                  <c:v>Middle</c:v>
                </c:pt>
                <c:pt idx="3">
                  <c:v>Rich</c:v>
                </c:pt>
                <c:pt idx="4">
                  <c:v>Richest</c:v>
                </c:pt>
              </c:strCache>
            </c:strRef>
          </c:cat>
          <c:val>
            <c:numRef>
              <c:f>'DHS16'!$H$223:$L$223</c:f>
              <c:numCache>
                <c:formatCode>###0.0</c:formatCode>
                <c:ptCount val="5"/>
                <c:pt idx="0">
                  <c:v>70.316178333676248</c:v>
                </c:pt>
                <c:pt idx="1">
                  <c:v>67.201072246656366</c:v>
                </c:pt>
                <c:pt idx="2">
                  <c:v>54.120596701619583</c:v>
                </c:pt>
                <c:pt idx="3">
                  <c:v>45.407485576629306</c:v>
                </c:pt>
                <c:pt idx="4">
                  <c:v>31.650774211109439</c:v>
                </c:pt>
              </c:numCache>
            </c:numRef>
          </c:val>
          <c:extLst>
            <c:ext xmlns:c16="http://schemas.microsoft.com/office/drawing/2014/chart" uri="{C3380CC4-5D6E-409C-BE32-E72D297353CC}">
              <c16:uniqueId val="{00000001-F7E9-432C-B965-91BFCE1A6DCF}"/>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'DHS16'!$H$221:$L$221</c:f>
              <c:strCache>
                <c:ptCount val="5"/>
                <c:pt idx="0">
                  <c:v>Poorest</c:v>
                </c:pt>
                <c:pt idx="1">
                  <c:v>Poor</c:v>
                </c:pt>
                <c:pt idx="2">
                  <c:v>Middle</c:v>
                </c:pt>
                <c:pt idx="3">
                  <c:v>Rich</c:v>
                </c:pt>
                <c:pt idx="4">
                  <c:v>Richest</c:v>
                </c:pt>
              </c:strCache>
            </c:strRef>
          </c:cat>
          <c:val>
            <c:numRef>
              <c:f>'DHS16'!$H$224:$L$224</c:f>
              <c:numCache>
                <c:formatCode>###0.0</c:formatCode>
                <c:ptCount val="5"/>
                <c:pt idx="0">
                  <c:v>5.1963389895210215</c:v>
                </c:pt>
                <c:pt idx="1">
                  <c:v>4.4337138555569711</c:v>
                </c:pt>
                <c:pt idx="2">
                  <c:v>3.5925511213704366</c:v>
                </c:pt>
                <c:pt idx="3">
                  <c:v>3.7747665084701234</c:v>
                </c:pt>
                <c:pt idx="4">
                  <c:v>2.3406015974315535</c:v>
                </c:pt>
              </c:numCache>
            </c:numRef>
          </c:val>
          <c:extLst>
            <c:ext xmlns:c16="http://schemas.microsoft.com/office/drawing/2014/chart" uri="{C3380CC4-5D6E-409C-BE32-E72D297353CC}">
              <c16:uniqueId val="{00000002-F7E9-432C-B965-91BFCE1A6DCF}"/>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'DHS16'!$C$124:$G$124</c:f>
              <c:numCache>
                <c:formatCode>###0.0</c:formatCode>
                <c:ptCount val="5"/>
                <c:pt idx="0">
                  <c:v>24.200697893647902</c:v>
                </c:pt>
                <c:pt idx="1">
                  <c:v>40.67885844647639</c:v>
                </c:pt>
                <c:pt idx="2">
                  <c:v>55.628380498057197</c:v>
                </c:pt>
                <c:pt idx="3">
                  <c:v>70.365334469997805</c:v>
                </c:pt>
                <c:pt idx="4">
                  <c:v>86.294670041878504</c:v>
                </c:pt>
              </c:numCache>
            </c:numRef>
          </c:val>
          <c:extLst>
            <c:ext xmlns:c16="http://schemas.microsoft.com/office/drawing/2014/chart" uri="{C3380CC4-5D6E-409C-BE32-E72D297353CC}">
              <c16:uniqueId val="{00000000-8740-4654-AA00-4F1E76C0F41B}"/>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'DHS16'!$C$125:$G$125</c:f>
              <c:numCache>
                <c:formatCode>###0.0</c:formatCode>
                <c:ptCount val="5"/>
                <c:pt idx="0">
                  <c:v>4.9147662315710168</c:v>
                </c:pt>
                <c:pt idx="1">
                  <c:v>8.2981533504479952</c:v>
                </c:pt>
                <c:pt idx="2">
                  <c:v>10.057021575068447</c:v>
                </c:pt>
                <c:pt idx="3">
                  <c:v>12.867622709039692</c:v>
                </c:pt>
                <c:pt idx="4">
                  <c:v>6.8747461732260806</c:v>
                </c:pt>
              </c:numCache>
            </c:numRef>
          </c:val>
          <c:extLst>
            <c:ext xmlns:c16="http://schemas.microsoft.com/office/drawing/2014/chart" uri="{C3380CC4-5D6E-409C-BE32-E72D297353CC}">
              <c16:uniqueId val="{00000001-8740-4654-AA00-4F1E76C0F41B}"/>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'DHS16'!$C$126:$G$126</c:f>
              <c:numCache>
                <c:formatCode>###0.0</c:formatCode>
                <c:ptCount val="5"/>
                <c:pt idx="0">
                  <c:v>15.833966774063629</c:v>
                </c:pt>
                <c:pt idx="1">
                  <c:v>16.161178158564375</c:v>
                </c:pt>
                <c:pt idx="2">
                  <c:v>11.591099718779633</c:v>
                </c:pt>
                <c:pt idx="3">
                  <c:v>10.326661523728047</c:v>
                </c:pt>
                <c:pt idx="4">
                  <c:v>6.6120455084359406</c:v>
                </c:pt>
              </c:numCache>
            </c:numRef>
          </c:val>
          <c:extLst>
            <c:ext xmlns:c16="http://schemas.microsoft.com/office/drawing/2014/chart" uri="{C3380CC4-5D6E-409C-BE32-E72D297353CC}">
              <c16:uniqueId val="{00000002-8740-4654-AA00-4F1E76C0F41B}"/>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'DHS16'!$C$127:$G$127</c:f>
              <c:numCache>
                <c:formatCode>###0.0</c:formatCode>
                <c:ptCount val="5"/>
                <c:pt idx="0">
                  <c:v>55.050569100717375</c:v>
                </c:pt>
                <c:pt idx="1">
                  <c:v>34.861810044511202</c:v>
                </c:pt>
                <c:pt idx="2">
                  <c:v>22.723498208094469</c:v>
                </c:pt>
                <c:pt idx="3">
                  <c:v>6.4403812972346683</c:v>
                </c:pt>
                <c:pt idx="4">
                  <c:v>0.21853827645936127</c:v>
                </c:pt>
              </c:numCache>
            </c:numRef>
          </c:val>
          <c:extLst>
            <c:ext xmlns:c16="http://schemas.microsoft.com/office/drawing/2014/chart" uri="{C3380CC4-5D6E-409C-BE32-E72D297353CC}">
              <c16:uniqueId val="{00000003-8740-4654-AA00-4F1E76C0F41B}"/>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'DHS16'!$M$124:$Q$124</c:f>
              <c:numCache>
                <c:formatCode>###0.0</c:formatCode>
                <c:ptCount val="5"/>
                <c:pt idx="0">
                  <c:v>19.986216205301719</c:v>
                </c:pt>
                <c:pt idx="1">
                  <c:v>36.375877345129439</c:v>
                </c:pt>
                <c:pt idx="2">
                  <c:v>46.735426891576566</c:v>
                </c:pt>
                <c:pt idx="3">
                  <c:v>58.450961102413025</c:v>
                </c:pt>
                <c:pt idx="4">
                  <c:v>75.416704670696433</c:v>
                </c:pt>
              </c:numCache>
            </c:numRef>
          </c:val>
          <c:extLst>
            <c:ext xmlns:c16="http://schemas.microsoft.com/office/drawing/2014/chart" uri="{C3380CC4-5D6E-409C-BE32-E72D297353CC}">
              <c16:uniqueId val="{00000000-0320-4813-9606-B57E64BE52AD}"/>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'DHS16'!$M$125:$Q$125</c:f>
              <c:numCache>
                <c:formatCode>###0.0</c:formatCode>
                <c:ptCount val="5"/>
                <c:pt idx="0">
                  <c:v>4.3029233897262564</c:v>
                </c:pt>
                <c:pt idx="1">
                  <c:v>6.2629431529493811</c:v>
                </c:pt>
                <c:pt idx="2">
                  <c:v>8.1350462789880957</c:v>
                </c:pt>
                <c:pt idx="3">
                  <c:v>8.6532975144730777</c:v>
                </c:pt>
                <c:pt idx="4">
                  <c:v>9.1262702462497423</c:v>
                </c:pt>
              </c:numCache>
            </c:numRef>
          </c:val>
          <c:extLst>
            <c:ext xmlns:c16="http://schemas.microsoft.com/office/drawing/2014/chart" uri="{C3380CC4-5D6E-409C-BE32-E72D297353CC}">
              <c16:uniqueId val="{00000001-0320-4813-9606-B57E64BE52AD}"/>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'DHS16'!$M$126:$Q$126</c:f>
              <c:numCache>
                <c:formatCode>###0.0</c:formatCode>
                <c:ptCount val="5"/>
                <c:pt idx="0">
                  <c:v>15.308822557106616</c:v>
                </c:pt>
                <c:pt idx="1">
                  <c:v>16.956864757048283</c:v>
                </c:pt>
                <c:pt idx="2">
                  <c:v>13.141571919881317</c:v>
                </c:pt>
                <c:pt idx="3">
                  <c:v>11.265436688368716</c:v>
                </c:pt>
                <c:pt idx="4">
                  <c:v>10.064734009189738</c:v>
                </c:pt>
              </c:numCache>
            </c:numRef>
          </c:val>
          <c:extLst>
            <c:ext xmlns:c16="http://schemas.microsoft.com/office/drawing/2014/chart" uri="{C3380CC4-5D6E-409C-BE32-E72D297353CC}">
              <c16:uniqueId val="{00000002-0320-4813-9606-B57E64BE52AD}"/>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'DHS16'!$M$127:$Q$127</c:f>
              <c:numCache>
                <c:formatCode>###0.0</c:formatCode>
                <c:ptCount val="5"/>
                <c:pt idx="0">
                  <c:v>60.402037847865323</c:v>
                </c:pt>
                <c:pt idx="1">
                  <c:v>40.404314744872757</c:v>
                </c:pt>
                <c:pt idx="2">
                  <c:v>31.987954909553977</c:v>
                </c:pt>
                <c:pt idx="3">
                  <c:v>21.630304694745025</c:v>
                </c:pt>
                <c:pt idx="4">
                  <c:v>5.3922910738638272</c:v>
                </c:pt>
              </c:numCache>
            </c:numRef>
          </c:val>
          <c:extLst>
            <c:ext xmlns:c16="http://schemas.microsoft.com/office/drawing/2014/chart" uri="{C3380CC4-5D6E-409C-BE32-E72D297353CC}">
              <c16:uniqueId val="{00000003-0320-4813-9606-B57E64BE52AD}"/>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2"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400-000002000000}"/>
            </a:ext>
          </a:extLst>
        </xdr:cNvPr>
        <xdr:cNvSpPr/>
      </xdr:nvSpPr>
      <xdr:spPr>
        <a:xfrm>
          <a:off x="9496425" y="221646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30</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30</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30</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943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400-000013000000}"/>
            </a:ext>
          </a:extLst>
        </xdr:cNvPr>
        <xdr:cNvSpPr/>
      </xdr:nvSpPr>
      <xdr:spPr>
        <a:xfrm>
          <a:off x="876300" y="221646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400-000014000000}"/>
            </a:ext>
          </a:extLst>
        </xdr:cNvPr>
        <xdr:cNvSpPr/>
      </xdr:nvSpPr>
      <xdr:spPr>
        <a:xfrm>
          <a:off x="2205038" y="221646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400-000015000000}"/>
            </a:ext>
          </a:extLst>
        </xdr:cNvPr>
        <xdr:cNvSpPr/>
      </xdr:nvSpPr>
      <xdr:spPr>
        <a:xfrm>
          <a:off x="942975" y="4311491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400-000016000000}"/>
            </a:ext>
          </a:extLst>
        </xdr:cNvPr>
        <xdr:cNvSpPr/>
      </xdr:nvSpPr>
      <xdr:spPr>
        <a:xfrm>
          <a:off x="2205038" y="4311491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943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943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943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400-00001F000000}"/>
            </a:ext>
          </a:extLst>
        </xdr:cNvPr>
        <xdr:cNvSpPr/>
      </xdr:nvSpPr>
      <xdr:spPr>
        <a:xfrm>
          <a:off x="2357438" y="8075295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400-000023000000}"/>
            </a:ext>
          </a:extLst>
        </xdr:cNvPr>
        <xdr:cNvSpPr/>
      </xdr:nvSpPr>
      <xdr:spPr>
        <a:xfrm>
          <a:off x="9429750" y="431149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400-000024000000}"/>
            </a:ext>
          </a:extLst>
        </xdr:cNvPr>
        <xdr:cNvSpPr/>
      </xdr:nvSpPr>
      <xdr:spPr>
        <a:xfrm>
          <a:off x="4533900" y="221646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400-000025000000}"/>
            </a:ext>
          </a:extLst>
        </xdr:cNvPr>
        <xdr:cNvSpPr/>
      </xdr:nvSpPr>
      <xdr:spPr>
        <a:xfrm>
          <a:off x="4533900" y="4311491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400-000026000000}"/>
            </a:ext>
          </a:extLst>
        </xdr:cNvPr>
        <xdr:cNvSpPr/>
      </xdr:nvSpPr>
      <xdr:spPr>
        <a:xfrm>
          <a:off x="16073438" y="221646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400-000027000000}"/>
            </a:ext>
          </a:extLst>
        </xdr:cNvPr>
        <xdr:cNvSpPr/>
      </xdr:nvSpPr>
      <xdr:spPr>
        <a:xfrm>
          <a:off x="16054388" y="431149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400-00003A000000}"/>
            </a:ext>
          </a:extLst>
        </xdr:cNvPr>
        <xdr:cNvSpPr/>
      </xdr:nvSpPr>
      <xdr:spPr>
        <a:xfrm>
          <a:off x="2357438" y="8075295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399</xdr:row>
          <xdr:rowOff>47625</xdr:rowOff>
        </xdr:from>
        <xdr:to>
          <xdr:col>1</xdr:col>
          <xdr:colOff>1704975</xdr:colOff>
          <xdr:row>400</xdr:row>
          <xdr:rowOff>123825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4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4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4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4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4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4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4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4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4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4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4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4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4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4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4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4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54977" name="B_Com2" hidden="1">
              <a:extLst>
                <a:ext uri="{63B3BB69-23CF-44E3-9099-C40C66FF867C}">
                  <a14:compatExt spid="_x0000_s254977"/>
                </a:ext>
                <a:ext uri="{FF2B5EF4-FFF2-40B4-BE49-F238E27FC236}">
                  <a16:creationId xmlns:a16="http://schemas.microsoft.com/office/drawing/2014/main" id="{00000000-0008-0000-0500-00000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54978" name="B_Com1" hidden="1">
              <a:extLst>
                <a:ext uri="{63B3BB69-23CF-44E3-9099-C40C66FF867C}">
                  <a14:compatExt spid="_x0000_s254978"/>
                </a:ext>
                <a:ext uri="{FF2B5EF4-FFF2-40B4-BE49-F238E27FC236}">
                  <a16:creationId xmlns:a16="http://schemas.microsoft.com/office/drawing/2014/main" id="{00000000-0008-0000-0500-00000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30</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30</xdr:col>
      <xdr:colOff>19051</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30</xdr:col>
      <xdr:colOff>28575</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5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5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54979" name="B_San1" hidden="1">
              <a:extLst>
                <a:ext uri="{63B3BB69-23CF-44E3-9099-C40C66FF867C}">
                  <a14:compatExt spid="_x0000_s254979"/>
                </a:ext>
                <a:ext uri="{FF2B5EF4-FFF2-40B4-BE49-F238E27FC236}">
                  <a16:creationId xmlns:a16="http://schemas.microsoft.com/office/drawing/2014/main" id="{00000000-0008-0000-0500-00000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54980" name="B_Hyg1" hidden="1">
              <a:extLst>
                <a:ext uri="{63B3BB69-23CF-44E3-9099-C40C66FF867C}">
                  <a14:compatExt spid="_x0000_s254980"/>
                </a:ext>
                <a:ext uri="{FF2B5EF4-FFF2-40B4-BE49-F238E27FC236}">
                  <a16:creationId xmlns:a16="http://schemas.microsoft.com/office/drawing/2014/main" id="{00000000-0008-0000-0500-00000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54981" name="B_Hyg2" hidden="1">
              <a:extLst>
                <a:ext uri="{63B3BB69-23CF-44E3-9099-C40C66FF867C}">
                  <a14:compatExt spid="_x0000_s254981"/>
                </a:ext>
                <a:ext uri="{FF2B5EF4-FFF2-40B4-BE49-F238E27FC236}">
                  <a16:creationId xmlns:a16="http://schemas.microsoft.com/office/drawing/2014/main" id="{00000000-0008-0000-0500-00000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54982" name="B_Wat2" hidden="1">
              <a:extLst>
                <a:ext uri="{63B3BB69-23CF-44E3-9099-C40C66FF867C}">
                  <a14:compatExt spid="_x0000_s254982"/>
                </a:ext>
                <a:ext uri="{FF2B5EF4-FFF2-40B4-BE49-F238E27FC236}">
                  <a16:creationId xmlns:a16="http://schemas.microsoft.com/office/drawing/2014/main" id="{00000000-0008-0000-0500-00000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54983" name="B_Wat3" hidden="1">
              <a:extLst>
                <a:ext uri="{63B3BB69-23CF-44E3-9099-C40C66FF867C}">
                  <a14:compatExt spid="_x0000_s254983"/>
                </a:ext>
                <a:ext uri="{FF2B5EF4-FFF2-40B4-BE49-F238E27FC236}">
                  <a16:creationId xmlns:a16="http://schemas.microsoft.com/office/drawing/2014/main" id="{00000000-0008-0000-0500-00000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54984" name="B_San3" hidden="1">
              <a:extLst>
                <a:ext uri="{63B3BB69-23CF-44E3-9099-C40C66FF867C}">
                  <a14:compatExt spid="_x0000_s254984"/>
                </a:ext>
                <a:ext uri="{FF2B5EF4-FFF2-40B4-BE49-F238E27FC236}">
                  <a16:creationId xmlns:a16="http://schemas.microsoft.com/office/drawing/2014/main" id="{00000000-0008-0000-0500-00000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5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5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54985" name="B_Sub1" hidden="1">
              <a:extLst>
                <a:ext uri="{63B3BB69-23CF-44E3-9099-C40C66FF867C}">
                  <a14:compatExt spid="_x0000_s254985"/>
                </a:ext>
                <a:ext uri="{FF2B5EF4-FFF2-40B4-BE49-F238E27FC236}">
                  <a16:creationId xmlns:a16="http://schemas.microsoft.com/office/drawing/2014/main" id="{00000000-0008-0000-0500-00000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54986" name="B_WQ1" hidden="1">
              <a:extLst>
                <a:ext uri="{63B3BB69-23CF-44E3-9099-C40C66FF867C}">
                  <a14:compatExt spid="_x0000_s254986"/>
                </a:ext>
                <a:ext uri="{FF2B5EF4-FFF2-40B4-BE49-F238E27FC236}">
                  <a16:creationId xmlns:a16="http://schemas.microsoft.com/office/drawing/2014/main" id="{00000000-0008-0000-0500-00000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4987" name="B_Matrix" hidden="1">
              <a:extLst>
                <a:ext uri="{63B3BB69-23CF-44E3-9099-C40C66FF867C}">
                  <a14:compatExt spid="_x0000_s254987"/>
                </a:ext>
                <a:ext uri="{FF2B5EF4-FFF2-40B4-BE49-F238E27FC236}">
                  <a16:creationId xmlns:a16="http://schemas.microsoft.com/office/drawing/2014/main" id="{00000000-0008-0000-0500-00000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5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5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54988" name="B_Com3" hidden="1">
              <a:extLst>
                <a:ext uri="{63B3BB69-23CF-44E3-9099-C40C66FF867C}">
                  <a14:compatExt spid="_x0000_s254988"/>
                </a:ext>
                <a:ext uri="{FF2B5EF4-FFF2-40B4-BE49-F238E27FC236}">
                  <a16:creationId xmlns:a16="http://schemas.microsoft.com/office/drawing/2014/main" id="{00000000-0008-0000-0500-00000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54989" name="B_Sub2" hidden="1">
              <a:extLst>
                <a:ext uri="{63B3BB69-23CF-44E3-9099-C40C66FF867C}">
                  <a14:compatExt spid="_x0000_s254989"/>
                </a:ext>
                <a:ext uri="{FF2B5EF4-FFF2-40B4-BE49-F238E27FC236}">
                  <a16:creationId xmlns:a16="http://schemas.microsoft.com/office/drawing/2014/main" id="{00000000-0008-0000-0500-00000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54990" name="B_Sub3" hidden="1">
              <a:extLst>
                <a:ext uri="{63B3BB69-23CF-44E3-9099-C40C66FF867C}">
                  <a14:compatExt spid="_x0000_s254990"/>
                </a:ext>
                <a:ext uri="{FF2B5EF4-FFF2-40B4-BE49-F238E27FC236}">
                  <a16:creationId xmlns:a16="http://schemas.microsoft.com/office/drawing/2014/main" id="{00000000-0008-0000-0500-00000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54991" name="B_WQ2" hidden="1">
              <a:extLst>
                <a:ext uri="{63B3BB69-23CF-44E3-9099-C40C66FF867C}">
                  <a14:compatExt spid="_x0000_s254991"/>
                </a:ext>
                <a:ext uri="{FF2B5EF4-FFF2-40B4-BE49-F238E27FC236}">
                  <a16:creationId xmlns:a16="http://schemas.microsoft.com/office/drawing/2014/main" id="{00000000-0008-0000-0500-00000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54992" name="B_WQ3" hidden="1">
              <a:extLst>
                <a:ext uri="{63B3BB69-23CF-44E3-9099-C40C66FF867C}">
                  <a14:compatExt spid="_x0000_s254992"/>
                </a:ext>
                <a:ext uri="{FF2B5EF4-FFF2-40B4-BE49-F238E27FC236}">
                  <a16:creationId xmlns:a16="http://schemas.microsoft.com/office/drawing/2014/main" id="{00000000-0008-0000-0500-00001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5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5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5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5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54993" name="Button 17" descr="   Go to MHH  " hidden="1">
              <a:extLst>
                <a:ext uri="{63B3BB69-23CF-44E3-9099-C40C66FF867C}">
                  <a14:compatExt spid="_x0000_s254993"/>
                </a:ext>
                <a:ext uri="{FF2B5EF4-FFF2-40B4-BE49-F238E27FC236}">
                  <a16:creationId xmlns:a16="http://schemas.microsoft.com/office/drawing/2014/main" id="{00000000-0008-0000-05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54994" name="Button 18" hidden="1">
              <a:extLst>
                <a:ext uri="{63B3BB69-23CF-44E3-9099-C40C66FF867C}">
                  <a14:compatExt spid="_x0000_s254994"/>
                </a:ext>
                <a:ext uri="{FF2B5EF4-FFF2-40B4-BE49-F238E27FC236}">
                  <a16:creationId xmlns:a16="http://schemas.microsoft.com/office/drawing/2014/main" id="{00000000-0008-0000-05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54995" name="Button 19" hidden="1">
              <a:extLst>
                <a:ext uri="{63B3BB69-23CF-44E3-9099-C40C66FF867C}">
                  <a14:compatExt spid="_x0000_s254995"/>
                </a:ext>
                <a:ext uri="{FF2B5EF4-FFF2-40B4-BE49-F238E27FC236}">
                  <a16:creationId xmlns:a16="http://schemas.microsoft.com/office/drawing/2014/main" id="{00000000-0008-0000-05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54996" name="Button 20" hidden="1">
              <a:extLst>
                <a:ext uri="{63B3BB69-23CF-44E3-9099-C40C66FF867C}">
                  <a14:compatExt spid="_x0000_s254996"/>
                </a:ext>
                <a:ext uri="{FF2B5EF4-FFF2-40B4-BE49-F238E27FC236}">
                  <a16:creationId xmlns:a16="http://schemas.microsoft.com/office/drawing/2014/main" id="{00000000-0008-0000-05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54997" name="Button 21" hidden="1">
              <a:extLst>
                <a:ext uri="{63B3BB69-23CF-44E3-9099-C40C66FF867C}">
                  <a14:compatExt spid="_x0000_s254997"/>
                </a:ext>
                <a:ext uri="{FF2B5EF4-FFF2-40B4-BE49-F238E27FC236}">
                  <a16:creationId xmlns:a16="http://schemas.microsoft.com/office/drawing/2014/main" id="{00000000-0008-0000-05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54998" name="Button 22" descr="   Go to MHH  " hidden="1">
              <a:extLst>
                <a:ext uri="{63B3BB69-23CF-44E3-9099-C40C66FF867C}">
                  <a14:compatExt spid="_x0000_s254998"/>
                </a:ext>
                <a:ext uri="{FF2B5EF4-FFF2-40B4-BE49-F238E27FC236}">
                  <a16:creationId xmlns:a16="http://schemas.microsoft.com/office/drawing/2014/main" id="{00000000-0008-0000-05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54999" name="Button 23" descr="   Go to MHH  " hidden="1">
              <a:extLst>
                <a:ext uri="{63B3BB69-23CF-44E3-9099-C40C66FF867C}">
                  <a14:compatExt spid="_x0000_s254999"/>
                </a:ext>
                <a:ext uri="{FF2B5EF4-FFF2-40B4-BE49-F238E27FC236}">
                  <a16:creationId xmlns:a16="http://schemas.microsoft.com/office/drawing/2014/main" id="{00000000-0008-0000-05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55000" name="Button 24" hidden="1">
              <a:extLst>
                <a:ext uri="{63B3BB69-23CF-44E3-9099-C40C66FF867C}">
                  <a14:compatExt spid="_x0000_s255000"/>
                </a:ext>
                <a:ext uri="{FF2B5EF4-FFF2-40B4-BE49-F238E27FC236}">
                  <a16:creationId xmlns:a16="http://schemas.microsoft.com/office/drawing/2014/main" id="{00000000-0008-0000-05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5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5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5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5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5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5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5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5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5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5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5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5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5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5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55001" name="Button 25" hidden="1">
              <a:extLst>
                <a:ext uri="{63B3BB69-23CF-44E3-9099-C40C66FF867C}">
                  <a14:compatExt spid="_x0000_s255001"/>
                </a:ext>
                <a:ext uri="{FF2B5EF4-FFF2-40B4-BE49-F238E27FC236}">
                  <a16:creationId xmlns:a16="http://schemas.microsoft.com/office/drawing/2014/main" id="{00000000-0008-0000-05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55002" name="Button 26" hidden="1">
              <a:extLst>
                <a:ext uri="{63B3BB69-23CF-44E3-9099-C40C66FF867C}">
                  <a14:compatExt spid="_x0000_s255002"/>
                </a:ext>
                <a:ext uri="{FF2B5EF4-FFF2-40B4-BE49-F238E27FC236}">
                  <a16:creationId xmlns:a16="http://schemas.microsoft.com/office/drawing/2014/main" id="{00000000-0008-0000-05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55003" name="Button 27" hidden="1">
              <a:extLst>
                <a:ext uri="{63B3BB69-23CF-44E3-9099-C40C66FF867C}">
                  <a14:compatExt spid="_x0000_s255003"/>
                </a:ext>
                <a:ext uri="{FF2B5EF4-FFF2-40B4-BE49-F238E27FC236}">
                  <a16:creationId xmlns:a16="http://schemas.microsoft.com/office/drawing/2014/main" id="{00000000-0008-0000-05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55004" name="Button 28" hidden="1">
              <a:extLst>
                <a:ext uri="{63B3BB69-23CF-44E3-9099-C40C66FF867C}">
                  <a14:compatExt spid="_x0000_s255004"/>
                </a:ext>
                <a:ext uri="{FF2B5EF4-FFF2-40B4-BE49-F238E27FC236}">
                  <a16:creationId xmlns:a16="http://schemas.microsoft.com/office/drawing/2014/main" id="{00000000-0008-0000-05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55005" name="Button 29" hidden="1">
              <a:extLst>
                <a:ext uri="{63B3BB69-23CF-44E3-9099-C40C66FF867C}">
                  <a14:compatExt spid="_x0000_s255005"/>
                </a:ext>
                <a:ext uri="{FF2B5EF4-FFF2-40B4-BE49-F238E27FC236}">
                  <a16:creationId xmlns:a16="http://schemas.microsoft.com/office/drawing/2014/main" id="{00000000-0008-0000-05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5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55006" name="Button 30" hidden="1">
              <a:extLst>
                <a:ext uri="{63B3BB69-23CF-44E3-9099-C40C66FF867C}">
                  <a14:compatExt spid="_x0000_s255006"/>
                </a:ext>
                <a:ext uri="{FF2B5EF4-FFF2-40B4-BE49-F238E27FC236}">
                  <a16:creationId xmlns:a16="http://schemas.microsoft.com/office/drawing/2014/main" id="{00000000-0008-0000-05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55007" name="Button 31" hidden="1">
              <a:extLst>
                <a:ext uri="{63B3BB69-23CF-44E3-9099-C40C66FF867C}">
                  <a14:compatExt spid="_x0000_s255007"/>
                </a:ext>
                <a:ext uri="{FF2B5EF4-FFF2-40B4-BE49-F238E27FC236}">
                  <a16:creationId xmlns:a16="http://schemas.microsoft.com/office/drawing/2014/main" id="{00000000-0008-0000-05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8" name="Button 32" hidden="1">
              <a:extLst>
                <a:ext uri="{63B3BB69-23CF-44E3-9099-C40C66FF867C}">
                  <a14:compatExt spid="_x0000_s255008"/>
                </a:ext>
                <a:ext uri="{FF2B5EF4-FFF2-40B4-BE49-F238E27FC236}">
                  <a16:creationId xmlns:a16="http://schemas.microsoft.com/office/drawing/2014/main" id="{00000000-0008-0000-0500-00002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500-00002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500-000022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500-00002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5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500-000025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500-00002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5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6" name="Button 40" descr="   Go to MHH  " hidden="1">
              <a:extLst>
                <a:ext uri="{63B3BB69-23CF-44E3-9099-C40C66FF867C}">
                  <a14:compatExt spid="_x0000_s255016"/>
                </a:ext>
                <a:ext uri="{FF2B5EF4-FFF2-40B4-BE49-F238E27FC236}">
                  <a16:creationId xmlns:a16="http://schemas.microsoft.com/office/drawing/2014/main" id="{00000000-0008-0000-05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7" name="Button 41" hidden="1">
              <a:extLst>
                <a:ext uri="{63B3BB69-23CF-44E3-9099-C40C66FF867C}">
                  <a14:compatExt spid="_x0000_s255017"/>
                </a:ext>
                <a:ext uri="{FF2B5EF4-FFF2-40B4-BE49-F238E27FC236}">
                  <a16:creationId xmlns:a16="http://schemas.microsoft.com/office/drawing/2014/main" id="{00000000-0008-0000-05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5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19" name="Button 43" descr="   Go to MHH  " hidden="1">
              <a:extLst>
                <a:ext uri="{63B3BB69-23CF-44E3-9099-C40C66FF867C}">
                  <a14:compatExt spid="_x0000_s255019"/>
                </a:ext>
                <a:ext uri="{FF2B5EF4-FFF2-40B4-BE49-F238E27FC236}">
                  <a16:creationId xmlns:a16="http://schemas.microsoft.com/office/drawing/2014/main" id="{00000000-0008-0000-05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55020" name="Button 44" hidden="1">
              <a:extLst>
                <a:ext uri="{63B3BB69-23CF-44E3-9099-C40C66FF867C}">
                  <a14:compatExt spid="_x0000_s255020"/>
                </a:ext>
                <a:ext uri="{FF2B5EF4-FFF2-40B4-BE49-F238E27FC236}">
                  <a16:creationId xmlns:a16="http://schemas.microsoft.com/office/drawing/2014/main" id="{00000000-0008-0000-05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5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5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5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55024" name="Button 48" hidden="1">
              <a:extLst>
                <a:ext uri="{63B3BB69-23CF-44E3-9099-C40C66FF867C}">
                  <a14:compatExt spid="_x0000_s255024"/>
                </a:ext>
                <a:ext uri="{FF2B5EF4-FFF2-40B4-BE49-F238E27FC236}">
                  <a16:creationId xmlns:a16="http://schemas.microsoft.com/office/drawing/2014/main" id="{00000000-0008-0000-05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5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55026" name="Button 50" descr="   Go to MHH  " hidden="1">
              <a:extLst>
                <a:ext uri="{63B3BB69-23CF-44E3-9099-C40C66FF867C}">
                  <a14:compatExt spid="_x0000_s255026"/>
                </a:ext>
                <a:ext uri="{FF2B5EF4-FFF2-40B4-BE49-F238E27FC236}">
                  <a16:creationId xmlns:a16="http://schemas.microsoft.com/office/drawing/2014/main" id="{00000000-0008-0000-05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55027" name="Button 51" hidden="1">
              <a:extLst>
                <a:ext uri="{63B3BB69-23CF-44E3-9099-C40C66FF867C}">
                  <a14:compatExt spid="_x0000_s255027"/>
                </a:ext>
                <a:ext uri="{FF2B5EF4-FFF2-40B4-BE49-F238E27FC236}">
                  <a16:creationId xmlns:a16="http://schemas.microsoft.com/office/drawing/2014/main" id="{00000000-0008-0000-05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5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5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5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31" name="Button 55" descr="   Go to MHH  " hidden="1">
              <a:extLst>
                <a:ext uri="{63B3BB69-23CF-44E3-9099-C40C66FF867C}">
                  <a14:compatExt spid="_x0000_s255031"/>
                </a:ext>
                <a:ext uri="{FF2B5EF4-FFF2-40B4-BE49-F238E27FC236}">
                  <a16:creationId xmlns:a16="http://schemas.microsoft.com/office/drawing/2014/main" id="{00000000-0008-0000-05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5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5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5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5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5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5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5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500-00003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500-00004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41" name="Button 65" descr="   Go to MHH  " hidden="1">
              <a:extLst>
                <a:ext uri="{63B3BB69-23CF-44E3-9099-C40C66FF867C}">
                  <a14:compatExt spid="_x0000_s255041"/>
                </a:ext>
                <a:ext uri="{FF2B5EF4-FFF2-40B4-BE49-F238E27FC236}">
                  <a16:creationId xmlns:a16="http://schemas.microsoft.com/office/drawing/2014/main" id="{00000000-0008-0000-0500-00004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5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5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44" name="Button 68" hidden="1">
              <a:extLst>
                <a:ext uri="{63B3BB69-23CF-44E3-9099-C40C66FF867C}">
                  <a14:compatExt spid="_x0000_s255044"/>
                </a:ext>
                <a:ext uri="{FF2B5EF4-FFF2-40B4-BE49-F238E27FC236}">
                  <a16:creationId xmlns:a16="http://schemas.microsoft.com/office/drawing/2014/main" id="{00000000-0008-0000-0500-00004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45" name="Button 69" hidden="1">
              <a:extLst>
                <a:ext uri="{63B3BB69-23CF-44E3-9099-C40C66FF867C}">
                  <a14:compatExt spid="_x0000_s255045"/>
                </a:ext>
                <a:ext uri="{FF2B5EF4-FFF2-40B4-BE49-F238E27FC236}">
                  <a16:creationId xmlns:a16="http://schemas.microsoft.com/office/drawing/2014/main" id="{00000000-0008-0000-0500-00004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46" name="Button 70" hidden="1">
              <a:extLst>
                <a:ext uri="{63B3BB69-23CF-44E3-9099-C40C66FF867C}">
                  <a14:compatExt spid="_x0000_s255046"/>
                </a:ext>
                <a:ext uri="{FF2B5EF4-FFF2-40B4-BE49-F238E27FC236}">
                  <a16:creationId xmlns:a16="http://schemas.microsoft.com/office/drawing/2014/main" id="{00000000-0008-0000-0500-00004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7" name="Button 71" hidden="1">
              <a:extLst>
                <a:ext uri="{63B3BB69-23CF-44E3-9099-C40C66FF867C}">
                  <a14:compatExt spid="_x0000_s255047"/>
                </a:ext>
                <a:ext uri="{FF2B5EF4-FFF2-40B4-BE49-F238E27FC236}">
                  <a16:creationId xmlns:a16="http://schemas.microsoft.com/office/drawing/2014/main" id="{00000000-0008-0000-0500-000047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8" name="Button 72" hidden="1">
              <a:extLst>
                <a:ext uri="{63B3BB69-23CF-44E3-9099-C40C66FF867C}">
                  <a14:compatExt spid="_x0000_s255048"/>
                </a:ext>
                <a:ext uri="{FF2B5EF4-FFF2-40B4-BE49-F238E27FC236}">
                  <a16:creationId xmlns:a16="http://schemas.microsoft.com/office/drawing/2014/main" id="{00000000-0008-0000-0500-000048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9" name="Button 73" hidden="1">
              <a:extLst>
                <a:ext uri="{63B3BB69-23CF-44E3-9099-C40C66FF867C}">
                  <a14:compatExt spid="_x0000_s255049"/>
                </a:ext>
                <a:ext uri="{FF2B5EF4-FFF2-40B4-BE49-F238E27FC236}">
                  <a16:creationId xmlns:a16="http://schemas.microsoft.com/office/drawing/2014/main" id="{00000000-0008-0000-0500-00004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50" name="Button 74" hidden="1">
              <a:extLst>
                <a:ext uri="{63B3BB69-23CF-44E3-9099-C40C66FF867C}">
                  <a14:compatExt spid="_x0000_s255050"/>
                </a:ext>
                <a:ext uri="{FF2B5EF4-FFF2-40B4-BE49-F238E27FC236}">
                  <a16:creationId xmlns:a16="http://schemas.microsoft.com/office/drawing/2014/main" id="{00000000-0008-0000-0500-00004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5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5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141.xml" Type="http://schemas.openxmlformats.org/officeDocument/2006/relationships/ctrlProp" Id="rId55"/><Relationship Target="../ctrlProps/ctrlProp149.xml" Type="http://schemas.openxmlformats.org/officeDocument/2006/relationships/ctrlProp" Id="rId63"/><Relationship Target="../ctrlProps/ctrlProp154.xml" Type="http://schemas.openxmlformats.org/officeDocument/2006/relationships/ctrlProp" Id="rId68"/><Relationship Target="../ctrlProps/ctrlProp162.xml" Type="http://schemas.openxmlformats.org/officeDocument/2006/relationships/ctrlProp" Id="rId76"/><Relationship Target="../ctrlProps/ctrlProp93.xml" Type="http://schemas.openxmlformats.org/officeDocument/2006/relationships/ctrlProp" Id="rId7"/><Relationship Target="../ctrlProps/ctrlProp157.xml" Type="http://schemas.openxmlformats.org/officeDocument/2006/relationships/ctrlProp" Id="rId71"/><Relationship Target="../drawings/drawing6.xml" Type="http://schemas.openxmlformats.org/officeDocument/2006/relationships/drawing" Id="rId2"/><Relationship Target="../ctrlProps/ctrlProp102.xml" Type="http://schemas.openxmlformats.org/officeDocument/2006/relationships/ctrlProp" Id="rId16"/><Relationship Target="../ctrlProps/ctrlProp115.xml" Type="http://schemas.openxmlformats.org/officeDocument/2006/relationships/ctrlProp" Id="rId29"/><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144.xml" Type="http://schemas.openxmlformats.org/officeDocument/2006/relationships/ctrlProp" Id="rId58"/><Relationship Target="../ctrlProps/ctrlProp152.xml" Type="http://schemas.openxmlformats.org/officeDocument/2006/relationships/ctrlProp" Id="rId66"/><Relationship Target="../ctrlProps/ctrlProp160.xml" Type="http://schemas.openxmlformats.org/officeDocument/2006/relationships/ctrlProp" Id="rId74"/><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143.xml" Type="http://schemas.openxmlformats.org/officeDocument/2006/relationships/ctrlProp" Id="rId57"/><Relationship Target="../ctrlProps/ctrlProp147.xml" Type="http://schemas.openxmlformats.org/officeDocument/2006/relationships/ctrlProp" Id="rId61"/><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146.xml" Type="http://schemas.openxmlformats.org/officeDocument/2006/relationships/ctrlProp" Id="rId60"/><Relationship Target="../ctrlProps/ctrlProp151.xml" Type="http://schemas.openxmlformats.org/officeDocument/2006/relationships/ctrlProp" Id="rId65"/><Relationship Target="../ctrlProps/ctrlProp159.xml" Type="http://schemas.openxmlformats.org/officeDocument/2006/relationships/ctrlProp" Id="rId73"/><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142.xml" Type="http://schemas.openxmlformats.org/officeDocument/2006/relationships/ctrlProp" Id="rId56"/><Relationship Target="../ctrlProps/ctrlProp150.xml" Type="http://schemas.openxmlformats.org/officeDocument/2006/relationships/ctrlProp" Id="rId64"/><Relationship Target="../ctrlProps/ctrlProp155.xml" Type="http://schemas.openxmlformats.org/officeDocument/2006/relationships/ctrlProp" Id="rId69"/><Relationship Target="../ctrlProps/ctrlProp163.xml" Type="http://schemas.openxmlformats.org/officeDocument/2006/relationships/ctrlProp" Id="rId77"/><Relationship Target="../ctrlProps/ctrlProp94.xml" Type="http://schemas.openxmlformats.org/officeDocument/2006/relationships/ctrlProp" Id="rId8"/><Relationship Target="../ctrlProps/ctrlProp137.xml" Type="http://schemas.openxmlformats.org/officeDocument/2006/relationships/ctrlProp" Id="rId51"/><Relationship Target="../ctrlProps/ctrlProp158.xml" Type="http://schemas.openxmlformats.org/officeDocument/2006/relationships/ctrlProp" Id="rId72"/><Relationship Target="../drawings/vmlDrawing5.vml" Type="http://schemas.openxmlformats.org/officeDocument/2006/relationships/vmlDrawing" Id="rId3"/><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ctrlProps/ctrlProp145.xml" Type="http://schemas.openxmlformats.org/officeDocument/2006/relationships/ctrlProp" Id="rId59"/><Relationship Target="../ctrlProps/ctrlProp153.xml" Type="http://schemas.openxmlformats.org/officeDocument/2006/relationships/ctrlProp" Id="rId67"/><Relationship Target="../ctrlProps/ctrlProp106.xml" Type="http://schemas.openxmlformats.org/officeDocument/2006/relationships/ctrlProp" Id="rId20"/><Relationship Target="../ctrlProps/ctrlProp127.xml" Type="http://schemas.openxmlformats.org/officeDocument/2006/relationships/ctrlProp" Id="rId41"/><Relationship Target="../ctrlProps/ctrlProp140.xml" Type="http://schemas.openxmlformats.org/officeDocument/2006/relationships/ctrlProp" Id="rId54"/><Relationship Target="../ctrlProps/ctrlProp148.xml" Type="http://schemas.openxmlformats.org/officeDocument/2006/relationships/ctrlProp" Id="rId62"/><Relationship Target="../ctrlProps/ctrlProp156.xml" Type="http://schemas.openxmlformats.org/officeDocument/2006/relationships/ctrlProp" Id="rId70"/><Relationship Target="../ctrlProps/ctrlProp161.xml" Type="http://schemas.openxmlformats.org/officeDocument/2006/relationships/ctrlProp" Id="rId75"/><Relationship Target="../printerSettings/printerSettings5.bin" Type="http://schemas.openxmlformats.org/officeDocument/2006/relationships/printerSettings" Id="rId1"/><Relationship Target="../ctrlProps/ctrlProp92.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11" customWidth="true"/>
    <col min="2" max="2" width="2.7109375" style="11" customWidth="true"/>
    <col min="3" max="3" width="66.28515625" style="11" customWidth="true"/>
    <col min="4" max="4" width="8.85546875" style="11" customWidth="true"/>
    <col min="5" max="16384" width="8.85546875" style="11"/>
  </cols>
  <sheetData>
    <row r="1" ht="44.1" customHeight="true" x14ac:dyDescent="0.25">
      <c r="A1" s="8"/>
      <c r="B1" s="9"/>
      <c r="C1" s="9"/>
      <c r="D1" s="9"/>
      <c r="E1" s="10"/>
      <c r="F1" s="10"/>
      <c r="G1" s="10"/>
      <c r="H1" s="10"/>
      <c r="I1" s="10"/>
      <c r="J1" s="10"/>
      <c r="K1" s="10"/>
      <c r="L1" s="10"/>
      <c r="M1" s="10"/>
      <c r="N1" s="10"/>
      <c r="O1" s="10"/>
      <c r="P1" s="10"/>
      <c r="Q1" s="10"/>
      <c r="R1" s="10"/>
    </row>
    <row r="2" s="114" customFormat="true" ht="22.5" customHeight="true" x14ac:dyDescent="0.35">
      <c r="A2" s="1733"/>
      <c r="B2" s="1734"/>
    </row>
    <row r="3" s="114" customFormat="true" ht="22.5" customHeight="true" x14ac:dyDescent="0.35">
      <c r="A3" s="127"/>
      <c r="B3" s="128"/>
    </row>
    <row r="4" s="114" customFormat="true" ht="22.5" customHeight="true" x14ac:dyDescent="0.35">
      <c r="A4" s="123"/>
      <c r="B4" s="124"/>
      <c r="C4" s="746" t="s">
        <v>27</v>
      </c>
    </row>
    <row r="5" s="114" customFormat="true" ht="22.5" customHeight="true" x14ac:dyDescent="0.35">
      <c r="A5" s="1733"/>
      <c r="B5" s="1734"/>
      <c r="C5" s="746"/>
    </row>
    <row r="6" s="114" customFormat="true" ht="29.25" customHeight="true" x14ac:dyDescent="0.2">
      <c r="A6" s="1735"/>
      <c r="B6" s="1736"/>
      <c r="C6" s="746" t="s">
        <v>28</v>
      </c>
    </row>
    <row r="7" s="114" customFormat="true" ht="25.9" customHeight="true" x14ac:dyDescent="0.4">
      <c r="A7" s="1737"/>
      <c r="B7" s="1738"/>
      <c r="C7" s="748" t="str">
        <f ca="true">+Water!B5</f>
        <v>Timor Leste</v>
      </c>
    </row>
    <row r="8" s="114" customFormat="true" ht="15" customHeight="true" x14ac:dyDescent="0.2">
      <c r="A8" s="1739"/>
      <c r="B8" s="1740"/>
      <c r="C8" s="746"/>
    </row>
    <row r="9" s="114" customFormat="true" ht="15" customHeight="true" x14ac:dyDescent="0.2">
      <c r="A9" s="128"/>
      <c r="B9" s="131"/>
      <c r="C9" s="747" t="s">
        <v>140</v>
      </c>
    </row>
    <row r="10" ht="8.25" customHeight="true" x14ac:dyDescent="0.2">
      <c r="A10" s="9"/>
      <c r="B10" s="9"/>
      <c r="C10" s="12"/>
      <c r="D10" s="10"/>
      <c r="E10" s="10"/>
      <c r="F10" s="10"/>
      <c r="G10" s="10"/>
      <c r="H10" s="10"/>
      <c r="I10" s="10"/>
      <c r="J10" s="10"/>
      <c r="K10" s="10"/>
      <c r="L10" s="10"/>
      <c r="M10" s="10"/>
      <c r="N10" s="10"/>
      <c r="O10" s="10"/>
      <c r="P10" s="10"/>
      <c r="Q10" s="10"/>
      <c r="R10" s="10"/>
    </row>
    <row r="11" ht="15.95" customHeight="true" x14ac:dyDescent="0.2">
      <c r="A11" s="9"/>
      <c r="C11" s="13" t="s">
        <v>29</v>
      </c>
      <c r="D11" s="10"/>
      <c r="E11" s="9"/>
      <c r="F11" s="10"/>
      <c r="G11" s="10"/>
      <c r="H11" s="10"/>
      <c r="I11" s="10"/>
      <c r="J11" s="10"/>
      <c r="K11" s="10"/>
      <c r="L11" s="10"/>
      <c r="M11" s="10"/>
      <c r="N11" s="10"/>
      <c r="O11" s="10"/>
      <c r="P11" s="10"/>
      <c r="Q11" s="10"/>
      <c r="R11" s="10"/>
    </row>
    <row r="12" ht="9" customHeight="true" x14ac:dyDescent="0.2">
      <c r="A12" s="9"/>
      <c r="B12" s="10"/>
      <c r="C12" s="14"/>
      <c r="D12" s="10"/>
      <c r="E12" s="9"/>
      <c r="F12" s="10"/>
      <c r="G12" s="10"/>
      <c r="H12" s="10"/>
      <c r="I12" s="10"/>
      <c r="J12" s="10"/>
      <c r="K12" s="10"/>
      <c r="L12" s="10"/>
      <c r="M12" s="10"/>
      <c r="N12" s="10"/>
      <c r="O12" s="10"/>
      <c r="P12" s="10"/>
      <c r="Q12" s="10"/>
      <c r="R12" s="10"/>
    </row>
    <row r="13" ht="33" customHeight="true" x14ac:dyDescent="0.25">
      <c r="A13" s="9"/>
      <c r="B13" s="10"/>
      <c r="C13" s="15" t="s">
        <v>30</v>
      </c>
      <c r="D13" s="10"/>
      <c r="E13" s="9"/>
      <c r="F13" s="10"/>
      <c r="G13" s="10"/>
      <c r="H13" s="10"/>
      <c r="I13" s="10"/>
      <c r="J13" s="10"/>
      <c r="K13" s="10"/>
      <c r="L13" s="10"/>
      <c r="M13" s="10"/>
      <c r="N13" s="10"/>
      <c r="O13" s="10"/>
      <c r="P13" s="10"/>
      <c r="Q13" s="10"/>
      <c r="R13" s="10"/>
    </row>
    <row r="14" ht="33" customHeight="true" x14ac:dyDescent="0.2">
      <c r="A14" s="9"/>
      <c r="B14" s="10"/>
      <c r="C14" s="16" t="s">
        <v>31</v>
      </c>
      <c r="D14" s="10"/>
      <c r="E14" s="9"/>
      <c r="F14" s="10"/>
      <c r="G14" s="10"/>
      <c r="H14" s="10"/>
      <c r="I14" s="10"/>
      <c r="J14" s="10"/>
      <c r="K14" s="10"/>
      <c r="L14" s="10"/>
      <c r="M14" s="10"/>
      <c r="N14" s="10"/>
      <c r="O14" s="10"/>
      <c r="P14" s="10"/>
      <c r="Q14" s="10"/>
      <c r="R14" s="10"/>
    </row>
    <row r="15" ht="21.95" customHeight="true" x14ac:dyDescent="0.2">
      <c r="A15" s="9"/>
      <c r="B15" s="17"/>
      <c r="C15" s="18" t="s">
        <v>13</v>
      </c>
      <c r="D15" s="10"/>
      <c r="E15" s="9"/>
      <c r="F15" s="10"/>
      <c r="G15" s="10"/>
      <c r="H15" s="10"/>
      <c r="I15" s="10"/>
      <c r="J15" s="10"/>
      <c r="K15" s="10"/>
      <c r="L15" s="10"/>
      <c r="M15" s="10"/>
      <c r="N15" s="10"/>
      <c r="O15" s="10"/>
      <c r="P15" s="10"/>
      <c r="Q15" s="10"/>
      <c r="R15" s="10"/>
    </row>
    <row r="16" ht="15" x14ac:dyDescent="0.2">
      <c r="A16" s="9"/>
      <c r="B16" s="17"/>
      <c r="C16" s="18" t="s">
        <v>18</v>
      </c>
      <c r="D16" s="10"/>
      <c r="E16" s="9"/>
      <c r="F16" s="10"/>
      <c r="G16" s="10"/>
      <c r="H16" s="10"/>
      <c r="I16" s="10"/>
      <c r="J16" s="10"/>
      <c r="K16" s="10"/>
      <c r="L16" s="10"/>
      <c r="M16" s="10"/>
      <c r="N16" s="10"/>
      <c r="O16" s="10"/>
      <c r="P16" s="10"/>
      <c r="Q16" s="10"/>
      <c r="R16" s="10"/>
    </row>
    <row r="17" ht="15" x14ac:dyDescent="0.2">
      <c r="A17" s="9"/>
      <c r="B17" s="17"/>
      <c r="C17" s="18" t="s">
        <v>32</v>
      </c>
      <c r="D17" s="10"/>
      <c r="E17" s="9"/>
      <c r="F17" s="10"/>
      <c r="G17" s="10"/>
      <c r="H17" s="10"/>
      <c r="I17" s="10"/>
      <c r="J17" s="10"/>
      <c r="K17" s="10"/>
      <c r="L17" s="10"/>
      <c r="M17" s="10"/>
      <c r="N17" s="10"/>
      <c r="O17" s="10"/>
      <c r="P17" s="10"/>
      <c r="Q17" s="10"/>
      <c r="R17" s="10"/>
    </row>
    <row r="18" ht="21" customHeight="true" x14ac:dyDescent="0.2">
      <c r="A18" s="9"/>
      <c r="B18" s="9"/>
      <c r="C18" s="19"/>
      <c r="D18" s="10"/>
      <c r="E18" s="17"/>
      <c r="F18" s="10"/>
      <c r="G18" s="10"/>
      <c r="H18" s="10"/>
      <c r="I18" s="10"/>
      <c r="J18" s="10"/>
      <c r="K18" s="10"/>
      <c r="L18" s="10"/>
      <c r="M18" s="10"/>
      <c r="N18" s="10"/>
      <c r="O18" s="10"/>
      <c r="P18" s="10"/>
      <c r="Q18" s="10"/>
      <c r="R18" s="10"/>
    </row>
    <row r="19" ht="15.75" x14ac:dyDescent="0.25">
      <c r="A19" s="9"/>
      <c r="B19" s="9"/>
      <c r="C19" s="20" t="s">
        <v>33</v>
      </c>
      <c r="D19" s="10"/>
      <c r="E19" s="21"/>
      <c r="F19" s="10"/>
      <c r="G19" s="10"/>
      <c r="H19" s="10"/>
      <c r="I19" s="10"/>
      <c r="J19" s="10"/>
      <c r="K19" s="10"/>
      <c r="L19" s="10"/>
      <c r="M19" s="10"/>
      <c r="N19" s="10"/>
      <c r="O19" s="10"/>
      <c r="P19" s="10"/>
      <c r="Q19" s="10"/>
      <c r="R19" s="10"/>
    </row>
    <row r="20" ht="15.75" x14ac:dyDescent="0.25">
      <c r="A20" s="9"/>
      <c r="B20" s="9"/>
      <c r="C20" s="22" t="s">
        <v>34</v>
      </c>
      <c r="D20" s="10"/>
      <c r="E20" s="21"/>
      <c r="F20" s="10"/>
      <c r="G20" s="10"/>
      <c r="H20" s="10"/>
      <c r="I20" s="10"/>
      <c r="J20" s="10"/>
      <c r="K20" s="10"/>
      <c r="L20" s="10"/>
      <c r="M20" s="10"/>
      <c r="N20" s="10"/>
      <c r="O20" s="10"/>
      <c r="P20" s="10"/>
      <c r="Q20" s="10"/>
      <c r="R20" s="10"/>
    </row>
    <row r="21" ht="15" x14ac:dyDescent="0.2">
      <c r="A21" s="23"/>
      <c r="B21" s="23"/>
      <c r="C21" s="24" t="str">
        <f ca="true">IF(INDIRECT(CONCATENATE("Water","!B105"))=0,"",INDIRECT(CONCATENATE("Water","!B105")))</f>
        <v>DHS10</v>
      </c>
      <c r="D21" s="10"/>
      <c r="E21" s="25"/>
      <c r="F21" s="10"/>
      <c r="G21" s="10"/>
      <c r="H21" s="10"/>
      <c r="I21" s="10"/>
      <c r="J21" s="10"/>
      <c r="K21" s="10"/>
      <c r="L21" s="10"/>
      <c r="M21" s="10"/>
      <c r="N21" s="10"/>
      <c r="O21" s="10"/>
      <c r="P21" s="10"/>
      <c r="Q21" s="10"/>
      <c r="R21" s="10"/>
    </row>
    <row r="22" ht="15" x14ac:dyDescent="0.2">
      <c r="A22" s="23"/>
      <c r="B22" s="23"/>
      <c r="C22" s="24" t="str">
        <f ca="true">IF(INDIRECT(CONCATENATE("Water","!B106"))=0,"",INDIRECT(CONCATENATE("Water","!B106")))</f>
        <v>DHS16</v>
      </c>
      <c r="D22" s="10"/>
      <c r="E22" s="26"/>
      <c r="F22" s="10"/>
      <c r="G22" s="10"/>
      <c r="H22" s="10"/>
      <c r="I22" s="10"/>
      <c r="J22" s="10"/>
      <c r="K22" s="10"/>
      <c r="L22" s="10"/>
      <c r="M22" s="10"/>
      <c r="N22" s="10"/>
      <c r="O22" s="10"/>
      <c r="P22" s="10"/>
      <c r="Q22" s="10"/>
      <c r="R22" s="10"/>
    </row>
    <row r="23" ht="15" x14ac:dyDescent="0.2">
      <c r="A23" s="23"/>
      <c r="B23" s="23"/>
      <c r="C23" s="24" t="str">
        <f ca="true">IF(INDIRECT(CONCATENATE("Water","!B107"))=0,"",INDIRECT(CONCATENATE("Water","!B107")))</f>
        <v/>
      </c>
      <c r="D23" s="10"/>
      <c r="E23" s="27"/>
      <c r="F23" s="10"/>
      <c r="G23" s="10"/>
      <c r="H23" s="10"/>
      <c r="I23" s="10"/>
      <c r="J23" s="10"/>
      <c r="K23" s="10"/>
      <c r="L23" s="10"/>
      <c r="M23" s="10"/>
      <c r="N23" s="10"/>
      <c r="O23" s="10"/>
      <c r="P23" s="10"/>
      <c r="Q23" s="10"/>
      <c r="R23" s="10"/>
    </row>
    <row r="24" x14ac:dyDescent="0.2">
      <c r="A24" s="23"/>
      <c r="B24" s="23"/>
      <c r="C24" s="24" t="str">
        <f ca="true">IF(INDIRECT(CONCATENATE("Water","!B108"))=0,"",INDIRECT(CONCATENATE("Water","!B108")))</f>
        <v/>
      </c>
      <c r="D24" s="10"/>
      <c r="E24" s="10"/>
      <c r="F24" s="10"/>
      <c r="G24" s="10"/>
      <c r="H24" s="10"/>
      <c r="I24" s="10"/>
      <c r="J24" s="10"/>
      <c r="K24" s="10"/>
      <c r="L24" s="10"/>
      <c r="M24" s="10"/>
      <c r="N24" s="10"/>
      <c r="O24" s="10"/>
      <c r="P24" s="10"/>
      <c r="Q24" s="10"/>
      <c r="R24" s="10"/>
    </row>
    <row r="25" x14ac:dyDescent="0.2">
      <c r="A25" s="23"/>
      <c r="B25" s="23"/>
      <c r="C25" s="24" t="str">
        <f ca="true">IF(INDIRECT(CONCATENATE("Water","!B109"))=0,"",INDIRECT(CONCATENATE("Water","!B109")))</f>
        <v/>
      </c>
      <c r="D25" s="10"/>
      <c r="E25" s="10"/>
      <c r="F25" s="10"/>
      <c r="G25" s="10"/>
      <c r="H25" s="10"/>
      <c r="I25" s="10"/>
      <c r="J25" s="10"/>
      <c r="K25" s="10"/>
      <c r="L25" s="10"/>
      <c r="M25" s="10"/>
      <c r="N25" s="10"/>
      <c r="O25" s="10"/>
      <c r="P25" s="10"/>
      <c r="Q25" s="10"/>
      <c r="R25" s="10"/>
    </row>
    <row r="26" x14ac:dyDescent="0.2">
      <c r="A26" s="23"/>
      <c r="B26" s="23"/>
      <c r="C26" s="24" t="str">
        <f ca="true">IF(INDIRECT(CONCATENATE("Water","!B110"))=0,"",INDIRECT(CONCATENATE("Water","!B110")))</f>
        <v/>
      </c>
      <c r="D26" s="10"/>
      <c r="E26" s="10"/>
      <c r="F26" s="10"/>
      <c r="G26" s="10"/>
      <c r="H26" s="10"/>
      <c r="I26" s="10"/>
      <c r="J26" s="10"/>
      <c r="K26" s="10"/>
      <c r="L26" s="10"/>
      <c r="M26" s="10"/>
      <c r="N26" s="10"/>
      <c r="O26" s="10"/>
      <c r="P26" s="10"/>
      <c r="Q26" s="10"/>
      <c r="R26" s="10"/>
    </row>
    <row r="27" x14ac:dyDescent="0.2">
      <c r="A27" s="23"/>
      <c r="B27" s="23"/>
      <c r="C27" s="24" t="str">
        <f ca="true">IF(INDIRECT(CONCATENATE("Water","!B111"))=0,"",INDIRECT(CONCATENATE("Water","!B111")))</f>
        <v/>
      </c>
      <c r="D27" s="10"/>
      <c r="E27" s="10"/>
      <c r="F27" s="10"/>
      <c r="G27" s="10"/>
      <c r="H27" s="10"/>
      <c r="I27" s="10"/>
      <c r="J27" s="10"/>
      <c r="K27" s="10"/>
      <c r="L27" s="10"/>
      <c r="M27" s="10"/>
      <c r="N27" s="10"/>
      <c r="O27" s="10"/>
      <c r="P27" s="10"/>
      <c r="Q27" s="10"/>
      <c r="R27" s="10"/>
    </row>
    <row r="28" x14ac:dyDescent="0.2">
      <c r="A28" s="23"/>
      <c r="B28" s="23"/>
      <c r="C28" s="24" t="str">
        <f ca="true">IF(INDIRECT(CONCATENATE("Water","!B112"))=0,"",INDIRECT(CONCATENATE("Water","!B112")))</f>
        <v/>
      </c>
      <c r="D28" s="10"/>
      <c r="E28" s="10"/>
      <c r="F28" s="10"/>
      <c r="G28" s="10"/>
      <c r="H28" s="10"/>
      <c r="I28" s="10"/>
      <c r="J28" s="10"/>
      <c r="K28" s="10"/>
      <c r="L28" s="10"/>
      <c r="M28" s="10"/>
      <c r="N28" s="10"/>
      <c r="O28" s="10"/>
      <c r="P28" s="10"/>
      <c r="Q28" s="10"/>
      <c r="R28" s="10"/>
    </row>
    <row r="29" x14ac:dyDescent="0.2">
      <c r="A29" s="23"/>
      <c r="B29" s="23"/>
      <c r="C29" s="24" t="str">
        <f ca="true">IF(INDIRECT(CONCATENATE("Water","!B113"))=0,"",INDIRECT(CONCATENATE("Water","!B113")))</f>
        <v/>
      </c>
      <c r="D29" s="10"/>
      <c r="E29" s="10"/>
      <c r="F29" s="10"/>
      <c r="G29" s="10"/>
      <c r="H29" s="10"/>
      <c r="I29" s="10"/>
      <c r="J29" s="10"/>
      <c r="K29" s="10"/>
      <c r="L29" s="10"/>
      <c r="M29" s="10"/>
      <c r="N29" s="10"/>
      <c r="O29" s="10"/>
      <c r="P29" s="10"/>
      <c r="Q29" s="10"/>
      <c r="R29" s="10"/>
    </row>
    <row r="30" x14ac:dyDescent="0.2">
      <c r="A30" s="23"/>
      <c r="B30" s="23"/>
      <c r="C30" s="24" t="str">
        <f ca="true">IF(INDIRECT(CONCATENATE("Water","!B114"))=0,"",INDIRECT(CONCATENATE("Water","!B114")))</f>
        <v/>
      </c>
      <c r="D30" s="10"/>
      <c r="E30" s="10"/>
      <c r="F30" s="10"/>
      <c r="G30" s="10"/>
      <c r="H30" s="10"/>
      <c r="I30" s="10"/>
      <c r="J30" s="10"/>
      <c r="K30" s="10"/>
      <c r="L30" s="10"/>
      <c r="M30" s="10"/>
      <c r="N30" s="10"/>
      <c r="O30" s="10"/>
      <c r="P30" s="10"/>
      <c r="Q30" s="10"/>
      <c r="R30" s="10"/>
    </row>
    <row r="31" x14ac:dyDescent="0.2">
      <c r="A31" s="23"/>
      <c r="B31" s="23"/>
      <c r="C31" s="24" t="str">
        <f ca="true">IF(INDIRECT(CONCATENATE("Water","!B115"))=0,"",INDIRECT(CONCATENATE("Water","!B115")))</f>
        <v/>
      </c>
      <c r="D31" s="10"/>
      <c r="E31" s="10"/>
      <c r="F31" s="10"/>
      <c r="G31" s="10"/>
      <c r="H31" s="10"/>
      <c r="I31" s="10"/>
      <c r="J31" s="10"/>
      <c r="K31" s="10"/>
      <c r="L31" s="10"/>
      <c r="M31" s="10"/>
      <c r="N31" s="10"/>
      <c r="O31" s="10"/>
      <c r="P31" s="10"/>
      <c r="Q31" s="10"/>
      <c r="R31" s="10"/>
    </row>
    <row r="32" x14ac:dyDescent="0.2">
      <c r="A32" s="23"/>
      <c r="B32" s="23"/>
      <c r="C32" s="24" t="str">
        <f ca="true">IF(INDIRECT(CONCATENATE("Water","!B116"))=0,"",INDIRECT(CONCATENATE("Water","!B116")))</f>
        <v/>
      </c>
      <c r="D32" s="10"/>
      <c r="E32" s="10"/>
      <c r="F32" s="10"/>
      <c r="G32" s="10"/>
      <c r="H32" s="10"/>
      <c r="I32" s="10"/>
      <c r="J32" s="10"/>
      <c r="K32" s="10"/>
      <c r="L32" s="10"/>
      <c r="M32" s="10"/>
      <c r="N32" s="10"/>
      <c r="O32" s="10"/>
      <c r="P32" s="10"/>
      <c r="Q32" s="10"/>
      <c r="R32" s="10"/>
    </row>
    <row r="33" ht="3" customHeight="true" x14ac:dyDescent="0.2">
      <c r="A33" s="9"/>
      <c r="B33" s="9"/>
      <c r="C33" s="24"/>
      <c r="D33" s="10"/>
      <c r="E33" s="10"/>
      <c r="F33" s="10"/>
      <c r="G33" s="10"/>
      <c r="H33" s="10"/>
      <c r="I33" s="10"/>
      <c r="J33" s="10"/>
      <c r="K33" s="10"/>
      <c r="L33" s="10"/>
      <c r="M33" s="10"/>
      <c r="N33" s="10"/>
      <c r="O33" s="10"/>
      <c r="P33" s="10"/>
      <c r="Q33" s="10"/>
      <c r="R33" s="10"/>
    </row>
    <row r="34" ht="15.95" customHeight="true" x14ac:dyDescent="0.2">
      <c r="A34" s="28"/>
      <c r="B34" s="28"/>
      <c r="C34" s="29"/>
      <c r="D34" s="9"/>
      <c r="E34" s="10"/>
      <c r="F34" s="10"/>
      <c r="G34" s="10"/>
      <c r="H34" s="10"/>
      <c r="I34" s="10"/>
      <c r="J34" s="10"/>
      <c r="K34" s="10"/>
      <c r="L34" s="10"/>
      <c r="M34" s="10"/>
      <c r="N34" s="10"/>
      <c r="O34" s="10"/>
      <c r="P34" s="10"/>
      <c r="Q34" s="10"/>
      <c r="R34" s="10"/>
    </row>
    <row r="35" ht="23.25" x14ac:dyDescent="0.2">
      <c r="A35" s="28"/>
      <c r="B35" s="28"/>
      <c r="C35" s="28"/>
      <c r="D35" s="9"/>
      <c r="E35" s="10"/>
      <c r="F35" s="10"/>
      <c r="G35" s="10"/>
      <c r="H35" s="10"/>
      <c r="I35" s="10"/>
      <c r="J35" s="10"/>
      <c r="K35" s="10"/>
      <c r="L35" s="10"/>
      <c r="M35" s="10"/>
      <c r="N35" s="10"/>
      <c r="O35" s="10"/>
      <c r="P35" s="10"/>
      <c r="Q35" s="10"/>
      <c r="R35" s="10"/>
    </row>
    <row r="36" ht="15" x14ac:dyDescent="0.2">
      <c r="A36" s="30"/>
      <c r="B36" s="31"/>
      <c r="C36" s="32"/>
      <c r="D36" s="9"/>
      <c r="E36" s="10"/>
      <c r="F36" s="10"/>
      <c r="G36" s="10"/>
      <c r="H36" s="10"/>
      <c r="I36" s="10"/>
      <c r="J36" s="10"/>
      <c r="K36" s="10"/>
      <c r="L36" s="10"/>
      <c r="M36" s="10"/>
      <c r="N36" s="10"/>
      <c r="O36" s="10"/>
      <c r="P36" s="10"/>
      <c r="Q36" s="10"/>
      <c r="R36" s="10"/>
    </row>
    <row r="37" ht="15" x14ac:dyDescent="0.2">
      <c r="A37" s="30"/>
      <c r="B37" s="31"/>
      <c r="C37" s="33"/>
      <c r="D37" s="9"/>
      <c r="E37" s="10"/>
      <c r="F37" s="10"/>
      <c r="G37" s="10"/>
      <c r="H37" s="10"/>
      <c r="I37" s="10"/>
      <c r="J37" s="10"/>
      <c r="K37" s="10"/>
      <c r="L37" s="10"/>
      <c r="M37" s="10"/>
      <c r="N37" s="10"/>
      <c r="O37" s="10"/>
      <c r="P37" s="10"/>
      <c r="Q37" s="10"/>
      <c r="R37" s="10"/>
    </row>
    <row r="38" ht="15" x14ac:dyDescent="0.2">
      <c r="A38" s="30"/>
      <c r="B38" s="31"/>
      <c r="C38" s="34"/>
      <c r="D38" s="9"/>
      <c r="E38" s="10"/>
      <c r="F38" s="10"/>
      <c r="G38" s="10"/>
      <c r="H38" s="10"/>
      <c r="I38" s="10"/>
      <c r="J38" s="10"/>
      <c r="K38" s="10"/>
      <c r="L38" s="10"/>
      <c r="M38" s="10"/>
      <c r="N38" s="10"/>
      <c r="O38" s="10"/>
      <c r="P38" s="10"/>
      <c r="Q38" s="10"/>
      <c r="R38" s="10"/>
    </row>
    <row r="39" ht="15" x14ac:dyDescent="0.2">
      <c r="A39" s="30"/>
      <c r="B39" s="31"/>
      <c r="C39" s="34"/>
      <c r="D39" s="9"/>
      <c r="E39" s="10"/>
      <c r="F39" s="10"/>
      <c r="G39" s="10"/>
      <c r="H39" s="10"/>
      <c r="I39" s="10"/>
      <c r="J39" s="10"/>
      <c r="K39" s="10"/>
      <c r="L39" s="10"/>
      <c r="M39" s="10"/>
      <c r="N39" s="10"/>
      <c r="O39" s="10"/>
      <c r="P39" s="10"/>
      <c r="Q39" s="10"/>
      <c r="R39" s="10"/>
    </row>
    <row r="40" ht="15" x14ac:dyDescent="0.2">
      <c r="A40" s="30"/>
      <c r="B40" s="31"/>
      <c r="C40" s="34"/>
      <c r="D40" s="9"/>
      <c r="E40" s="10"/>
      <c r="F40" s="10"/>
      <c r="G40" s="10"/>
      <c r="H40" s="10"/>
      <c r="I40" s="10"/>
      <c r="J40" s="10"/>
      <c r="K40" s="10"/>
      <c r="L40" s="10"/>
      <c r="M40" s="10"/>
      <c r="N40" s="10"/>
      <c r="O40" s="10"/>
      <c r="P40" s="10"/>
      <c r="Q40" s="10"/>
      <c r="R40" s="10"/>
    </row>
    <row r="41" ht="15" x14ac:dyDescent="0.2">
      <c r="A41" s="30"/>
      <c r="B41" s="31"/>
      <c r="C41" s="34"/>
      <c r="D41" s="9"/>
      <c r="E41" s="10"/>
      <c r="F41" s="10"/>
      <c r="G41" s="10"/>
      <c r="H41" s="10"/>
      <c r="I41" s="10"/>
      <c r="J41" s="10"/>
      <c r="K41" s="10"/>
      <c r="L41" s="10"/>
      <c r="M41" s="10"/>
      <c r="N41" s="10"/>
      <c r="O41" s="10"/>
      <c r="P41" s="10"/>
      <c r="Q41" s="10"/>
      <c r="R41" s="10"/>
    </row>
    <row r="42" ht="15" x14ac:dyDescent="0.2">
      <c r="A42" s="30"/>
      <c r="B42" s="31"/>
      <c r="C42" s="34"/>
      <c r="D42" s="9"/>
      <c r="E42" s="10"/>
      <c r="F42" s="10"/>
      <c r="G42" s="10"/>
      <c r="H42" s="10"/>
      <c r="I42" s="10"/>
      <c r="J42" s="10"/>
      <c r="K42" s="10"/>
      <c r="L42" s="10"/>
      <c r="M42" s="10"/>
      <c r="N42" s="10"/>
      <c r="O42" s="10"/>
      <c r="P42" s="10"/>
      <c r="Q42" s="10"/>
      <c r="R42" s="10"/>
    </row>
    <row r="43" ht="15" x14ac:dyDescent="0.2">
      <c r="A43" s="30"/>
      <c r="B43" s="31"/>
      <c r="D43" s="9"/>
      <c r="E43" s="10"/>
      <c r="F43" s="10"/>
      <c r="G43" s="10"/>
      <c r="H43" s="10"/>
      <c r="I43" s="10"/>
      <c r="J43" s="10"/>
      <c r="K43" s="10"/>
      <c r="L43" s="10"/>
      <c r="M43" s="10"/>
      <c r="N43" s="10"/>
      <c r="O43" s="10"/>
      <c r="P43" s="10"/>
      <c r="Q43" s="10"/>
      <c r="R43" s="10"/>
    </row>
    <row r="44" ht="15" x14ac:dyDescent="0.2">
      <c r="A44" s="9"/>
      <c r="B44" s="9"/>
      <c r="C44" s="9"/>
      <c r="D44" s="9"/>
      <c r="E44" s="10"/>
      <c r="F44" s="10"/>
      <c r="G44" s="10"/>
      <c r="H44" s="10"/>
      <c r="I44" s="10"/>
      <c r="J44" s="10"/>
      <c r="K44" s="10"/>
      <c r="L44" s="10"/>
      <c r="M44" s="10"/>
      <c r="N44" s="10"/>
      <c r="O44" s="10"/>
      <c r="P44" s="10"/>
      <c r="Q44" s="10"/>
      <c r="R44" s="10"/>
    </row>
    <row r="45" ht="15" x14ac:dyDescent="0.2">
      <c r="A45" s="9"/>
      <c r="B45" s="9"/>
      <c r="C45" s="9"/>
      <c r="D45" s="9"/>
      <c r="E45" s="10"/>
      <c r="F45" s="10"/>
      <c r="G45" s="10"/>
      <c r="H45" s="10"/>
      <c r="I45" s="10"/>
      <c r="J45" s="10"/>
      <c r="K45" s="10"/>
      <c r="L45" s="10"/>
      <c r="M45" s="10"/>
      <c r="N45" s="10"/>
      <c r="O45" s="10"/>
      <c r="P45" s="10"/>
      <c r="Q45" s="10"/>
      <c r="R45" s="10"/>
    </row>
    <row r="46" ht="15" x14ac:dyDescent="0.2">
      <c r="A46" s="9"/>
      <c r="B46" s="9"/>
      <c r="C46" s="9"/>
      <c r="D46" s="9"/>
    </row>
    <row r="47" ht="15" x14ac:dyDescent="0.2">
      <c r="A47" s="9"/>
      <c r="B47" s="9"/>
      <c r="C47" s="9"/>
      <c r="D47" s="9"/>
    </row>
    <row r="48" ht="15" x14ac:dyDescent="0.2">
      <c r="A48" s="9"/>
      <c r="B48" s="9"/>
      <c r="C48" s="9"/>
      <c r="D48" s="9"/>
    </row>
    <row r="49" ht="15" x14ac:dyDescent="0.2">
      <c r="A49" s="9"/>
      <c r="B49" s="9"/>
      <c r="C49" s="9"/>
      <c r="D49" s="9"/>
    </row>
    <row r="55" x14ac:dyDescent="0.2">
      <c r="L55" s="35" t="str">
        <f>+IF(ISNUMBER(M48), "", "Insufficient data to estimate safely managed sanitation services at national level")</f>
        <v>Insufficient data to estimate safely managed sanitation services at national level</v>
      </c>
    </row>
    <row r="107" s="125" customFormat="true" x14ac:dyDescent="0.2"/>
    <row r="108" s="126" customFormat="true" ht="22.5" customHeight="true" x14ac:dyDescent="0.35">
      <c r="A108" s="1733"/>
      <c r="B108" s="1734"/>
      <c r="C108" s="132"/>
      <c r="D108" s="132"/>
      <c r="E108" s="132"/>
      <c r="F108" s="132"/>
      <c r="G108" s="132"/>
      <c r="H108" s="132"/>
      <c r="I108" s="132"/>
      <c r="J108" s="132"/>
      <c r="K108" s="132"/>
      <c r="L108" s="132"/>
      <c r="M108" s="132"/>
      <c r="N108" s="132"/>
      <c r="O108" s="132"/>
      <c r="P108" s="132"/>
      <c r="Q108" s="132"/>
      <c r="R108" s="132"/>
      <c r="S108" s="132"/>
      <c r="T108" s="132"/>
      <c r="U108" s="132"/>
    </row>
    <row r="109" s="126" customFormat="true" ht="22.5" customHeight="true" x14ac:dyDescent="0.35">
      <c r="A109" s="127"/>
      <c r="B109" s="128"/>
      <c r="C109" s="132"/>
      <c r="D109" s="132"/>
      <c r="E109" s="132"/>
      <c r="F109" s="132"/>
      <c r="G109" s="132"/>
      <c r="H109" s="132"/>
      <c r="I109" s="132"/>
      <c r="J109" s="132"/>
      <c r="K109" s="132"/>
      <c r="L109" s="132"/>
      <c r="M109" s="132"/>
      <c r="N109" s="132"/>
      <c r="O109" s="132"/>
      <c r="P109" s="132"/>
      <c r="Q109" s="132"/>
      <c r="R109" s="132"/>
      <c r="S109" s="132"/>
      <c r="T109" s="132"/>
      <c r="U109" s="132"/>
    </row>
    <row r="110" s="126" customFormat="true" ht="23.85" customHeight="true" x14ac:dyDescent="0.35">
      <c r="A110" s="123"/>
      <c r="B110" s="129"/>
      <c r="C110" s="132"/>
      <c r="D110" s="132"/>
      <c r="E110" s="132"/>
      <c r="F110" s="132"/>
      <c r="G110" s="132"/>
      <c r="H110" s="132"/>
      <c r="I110" s="132"/>
      <c r="J110" s="132"/>
      <c r="K110" s="132"/>
      <c r="L110" s="132"/>
      <c r="M110" s="132"/>
      <c r="N110" s="132"/>
      <c r="O110" s="132"/>
      <c r="P110" s="132"/>
      <c r="Q110" s="132"/>
      <c r="R110" s="132"/>
      <c r="S110" s="132"/>
      <c r="T110" s="132"/>
      <c r="U110" s="132"/>
    </row>
    <row r="111" s="126" customFormat="true" ht="23.85" customHeight="true" x14ac:dyDescent="0.35">
      <c r="A111" s="122"/>
      <c r="B111" s="128"/>
      <c r="C111" s="132"/>
      <c r="D111" s="132"/>
      <c r="E111" s="132"/>
      <c r="F111" s="132"/>
      <c r="G111" s="132"/>
      <c r="H111" s="132"/>
      <c r="I111" s="132"/>
      <c r="J111" s="132"/>
      <c r="K111" s="132"/>
      <c r="L111" s="132"/>
      <c r="M111" s="132"/>
      <c r="N111" s="132"/>
      <c r="O111" s="132"/>
      <c r="P111" s="132"/>
      <c r="Q111" s="132"/>
      <c r="R111" s="132"/>
      <c r="S111" s="132"/>
      <c r="T111" s="132"/>
      <c r="U111" s="132"/>
    </row>
    <row r="112" s="126" customFormat="true" ht="15" customHeight="true" x14ac:dyDescent="0.2">
      <c r="A112" s="130"/>
      <c r="B112" s="128"/>
      <c r="C112" s="132"/>
      <c r="D112" s="132"/>
      <c r="E112" s="132"/>
      <c r="F112" s="132"/>
      <c r="G112" s="132"/>
      <c r="H112" s="132"/>
      <c r="I112" s="132"/>
      <c r="J112" s="132"/>
      <c r="K112" s="132"/>
      <c r="L112" s="132"/>
      <c r="M112" s="132"/>
      <c r="N112" s="132"/>
      <c r="O112" s="132"/>
      <c r="P112" s="132"/>
      <c r="Q112" s="132"/>
      <c r="R112" s="132"/>
      <c r="S112" s="132"/>
      <c r="T112" s="132"/>
      <c r="U112" s="132"/>
    </row>
    <row r="113" s="126" customFormat="true" ht="15" customHeight="true" x14ac:dyDescent="0.2">
      <c r="A113" s="1737"/>
      <c r="B113" s="1738"/>
      <c r="C113" s="132"/>
      <c r="D113" s="132"/>
      <c r="E113" s="132"/>
      <c r="F113" s="132"/>
      <c r="G113" s="132"/>
      <c r="H113" s="132"/>
      <c r="I113" s="132"/>
      <c r="J113" s="132"/>
      <c r="K113" s="132"/>
      <c r="L113" s="132"/>
      <c r="M113" s="132"/>
      <c r="N113" s="132"/>
      <c r="O113" s="132"/>
      <c r="P113" s="132"/>
      <c r="Q113" s="132"/>
      <c r="R113" s="132"/>
      <c r="S113" s="132"/>
      <c r="T113" s="132"/>
      <c r="U113" s="132"/>
    </row>
    <row r="114" s="126" customFormat="true" ht="15" customHeight="true" x14ac:dyDescent="0.2">
      <c r="A114" s="1739"/>
      <c r="B114" s="1740"/>
      <c r="C114" s="132"/>
      <c r="D114" s="132"/>
      <c r="E114" s="132"/>
      <c r="F114" s="132"/>
      <c r="G114" s="132"/>
      <c r="H114" s="132"/>
      <c r="I114" s="132"/>
      <c r="J114" s="132"/>
      <c r="K114" s="132"/>
      <c r="L114" s="132"/>
      <c r="M114" s="132"/>
      <c r="N114" s="132"/>
      <c r="O114" s="132"/>
      <c r="P114" s="132"/>
      <c r="Q114" s="132"/>
      <c r="R114" s="132"/>
      <c r="S114" s="132"/>
      <c r="T114" s="132"/>
      <c r="U114" s="132"/>
    </row>
    <row r="115" s="126" customFormat="true" ht="15" customHeight="true" x14ac:dyDescent="0.2">
      <c r="A115" s="128"/>
      <c r="B115" s="131"/>
      <c r="C115" s="132"/>
      <c r="D115" s="132"/>
      <c r="E115" s="132"/>
      <c r="F115" s="132"/>
      <c r="G115" s="132"/>
      <c r="H115" s="132"/>
      <c r="I115" s="132"/>
      <c r="J115" s="132"/>
      <c r="K115" s="132"/>
      <c r="L115" s="132"/>
      <c r="M115" s="132"/>
      <c r="N115" s="132"/>
      <c r="O115" s="132"/>
      <c r="P115" s="132"/>
      <c r="Q115" s="132"/>
      <c r="R115" s="132"/>
      <c r="S115" s="132"/>
      <c r="T115" s="132"/>
      <c r="U115" s="132"/>
    </row>
    <row r="116" s="125" customFormat="true" x14ac:dyDescent="0.2"/>
    <row r="117" s="125" customFormat="true" x14ac:dyDescent="0.2"/>
    <row r="207" s="125" customFormat="true" x14ac:dyDescent="0.2"/>
    <row r="208" s="126" customFormat="true" ht="22.5" customHeight="true" x14ac:dyDescent="0.35">
      <c r="A208" s="1733"/>
      <c r="B208" s="1734"/>
    </row>
    <row r="209" s="126" customFormat="true" ht="22.5" customHeight="true" x14ac:dyDescent="0.35">
      <c r="A209" s="127"/>
      <c r="B209" s="128"/>
    </row>
    <row r="210" s="126" customFormat="true" ht="22.5" customHeight="true" x14ac:dyDescent="0.35">
      <c r="A210" s="123"/>
      <c r="B210" s="129"/>
    </row>
    <row r="211" s="126" customFormat="true" ht="22.5" customHeight="true" x14ac:dyDescent="0.35">
      <c r="A211" s="122"/>
      <c r="B211" s="128"/>
    </row>
    <row r="212" s="126" customFormat="true" ht="15" customHeight="true" x14ac:dyDescent="0.2">
      <c r="A212" s="130"/>
      <c r="B212" s="128"/>
    </row>
    <row r="213" s="126" customFormat="true" ht="15" customHeight="true" x14ac:dyDescent="0.2">
      <c r="A213" s="1737"/>
      <c r="B213" s="1738"/>
    </row>
    <row r="214" s="126" customFormat="true" ht="15" customHeight="true" x14ac:dyDescent="0.2">
      <c r="A214" s="1735"/>
      <c r="B214" s="1741"/>
    </row>
    <row r="215" s="126" customFormat="true" ht="15" customHeight="true" x14ac:dyDescent="0.2">
      <c r="A215" s="128"/>
      <c r="B215" s="131"/>
    </row>
    <row r="216" s="125" customFormat="true" x14ac:dyDescent="0.2"/>
    <row r="217" s="125"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9" customWidth="true"/>
    <col min="6" max="7" width="9" style="42" customWidth="true"/>
    <col min="8" max="38" width="9" style="39" customWidth="true"/>
    <col min="39" max="261" width="9.140625" style="39"/>
    <col min="262" max="262" width="5" style="39" customWidth="true"/>
    <col min="263" max="263" width="13.85546875" style="39" customWidth="true"/>
    <col min="264" max="265" width="6.28515625" style="39" customWidth="true"/>
    <col min="266" max="267" width="7" style="39" customWidth="true"/>
    <col min="268" max="274" width="6.28515625" style="39" customWidth="true"/>
    <col min="275" max="517" width="9.140625" style="39"/>
    <col min="518" max="518" width="5" style="39" customWidth="true"/>
    <col min="519" max="519" width="13.85546875" style="39" customWidth="true"/>
    <col min="520" max="521" width="6.28515625" style="39" customWidth="true"/>
    <col min="522" max="523" width="7" style="39" customWidth="true"/>
    <col min="524" max="530" width="6.28515625" style="39" customWidth="true"/>
    <col min="531" max="773" width="9.140625" style="39"/>
    <col min="774" max="774" width="5" style="39" customWidth="true"/>
    <col min="775" max="775" width="13.85546875" style="39" customWidth="true"/>
    <col min="776" max="777" width="6.28515625" style="39" customWidth="true"/>
    <col min="778" max="779" width="7" style="39" customWidth="true"/>
    <col min="780" max="786" width="6.28515625" style="39" customWidth="true"/>
    <col min="787" max="1029" width="9.140625" style="39"/>
    <col min="1030" max="1030" width="5" style="39" customWidth="true"/>
    <col min="1031" max="1031" width="13.85546875" style="39" customWidth="true"/>
    <col min="1032" max="1033" width="6.28515625" style="39" customWidth="true"/>
    <col min="1034" max="1035" width="7" style="39" customWidth="true"/>
    <col min="1036" max="1042" width="6.28515625" style="39" customWidth="true"/>
    <col min="1043" max="1285" width="9.140625" style="39"/>
    <col min="1286" max="1286" width="5" style="39" customWidth="true"/>
    <col min="1287" max="1287" width="13.85546875" style="39" customWidth="true"/>
    <col min="1288" max="1289" width="6.28515625" style="39" customWidth="true"/>
    <col min="1290" max="1291" width="7" style="39" customWidth="true"/>
    <col min="1292" max="1298" width="6.28515625" style="39" customWidth="true"/>
    <col min="1299" max="1541" width="9.140625" style="39"/>
    <col min="1542" max="1542" width="5" style="39" customWidth="true"/>
    <col min="1543" max="1543" width="13.85546875" style="39" customWidth="true"/>
    <col min="1544" max="1545" width="6.28515625" style="39" customWidth="true"/>
    <col min="1546" max="1547" width="7" style="39" customWidth="true"/>
    <col min="1548" max="1554" width="6.28515625" style="39" customWidth="true"/>
    <col min="1555" max="1797" width="9.140625" style="39"/>
    <col min="1798" max="1798" width="5" style="39" customWidth="true"/>
    <col min="1799" max="1799" width="13.85546875" style="39" customWidth="true"/>
    <col min="1800" max="1801" width="6.28515625" style="39" customWidth="true"/>
    <col min="1802" max="1803" width="7" style="39" customWidth="true"/>
    <col min="1804" max="1810" width="6.28515625" style="39" customWidth="true"/>
    <col min="1811" max="2053" width="9.140625" style="39"/>
    <col min="2054" max="2054" width="5" style="39" customWidth="true"/>
    <col min="2055" max="2055" width="13.85546875" style="39" customWidth="true"/>
    <col min="2056" max="2057" width="6.28515625" style="39" customWidth="true"/>
    <col min="2058" max="2059" width="7" style="39" customWidth="true"/>
    <col min="2060" max="2066" width="6.28515625" style="39" customWidth="true"/>
    <col min="2067" max="2309" width="9.140625" style="39"/>
    <col min="2310" max="2310" width="5" style="39" customWidth="true"/>
    <col min="2311" max="2311" width="13.85546875" style="39" customWidth="true"/>
    <col min="2312" max="2313" width="6.28515625" style="39" customWidth="true"/>
    <col min="2314" max="2315" width="7" style="39" customWidth="true"/>
    <col min="2316" max="2322" width="6.28515625" style="39" customWidth="true"/>
    <col min="2323" max="2565" width="9.140625" style="39"/>
    <col min="2566" max="2566" width="5" style="39" customWidth="true"/>
    <col min="2567" max="2567" width="13.85546875" style="39" customWidth="true"/>
    <col min="2568" max="2569" width="6.28515625" style="39" customWidth="true"/>
    <col min="2570" max="2571" width="7" style="39" customWidth="true"/>
    <col min="2572" max="2578" width="6.28515625" style="39" customWidth="true"/>
    <col min="2579" max="2821" width="9.140625" style="39"/>
    <col min="2822" max="2822" width="5" style="39" customWidth="true"/>
    <col min="2823" max="2823" width="13.85546875" style="39" customWidth="true"/>
    <col min="2824" max="2825" width="6.28515625" style="39" customWidth="true"/>
    <col min="2826" max="2827" width="7" style="39" customWidth="true"/>
    <col min="2828" max="2834" width="6.28515625" style="39" customWidth="true"/>
    <col min="2835" max="3077" width="9.140625" style="39"/>
    <col min="3078" max="3078" width="5" style="39" customWidth="true"/>
    <col min="3079" max="3079" width="13.85546875" style="39" customWidth="true"/>
    <col min="3080" max="3081" width="6.28515625" style="39" customWidth="true"/>
    <col min="3082" max="3083" width="7" style="39" customWidth="true"/>
    <col min="3084" max="3090" width="6.28515625" style="39" customWidth="true"/>
    <col min="3091" max="3333" width="9.140625" style="39"/>
    <col min="3334" max="3334" width="5" style="39" customWidth="true"/>
    <col min="3335" max="3335" width="13.85546875" style="39" customWidth="true"/>
    <col min="3336" max="3337" width="6.28515625" style="39" customWidth="true"/>
    <col min="3338" max="3339" width="7" style="39" customWidth="true"/>
    <col min="3340" max="3346" width="6.28515625" style="39" customWidth="true"/>
    <col min="3347" max="3589" width="9.140625" style="39"/>
    <col min="3590" max="3590" width="5" style="39" customWidth="true"/>
    <col min="3591" max="3591" width="13.85546875" style="39" customWidth="true"/>
    <col min="3592" max="3593" width="6.28515625" style="39" customWidth="true"/>
    <col min="3594" max="3595" width="7" style="39" customWidth="true"/>
    <col min="3596" max="3602" width="6.28515625" style="39" customWidth="true"/>
    <col min="3603" max="3845" width="9.140625" style="39"/>
    <col min="3846" max="3846" width="5" style="39" customWidth="true"/>
    <col min="3847" max="3847" width="13.85546875" style="39" customWidth="true"/>
    <col min="3848" max="3849" width="6.28515625" style="39" customWidth="true"/>
    <col min="3850" max="3851" width="7" style="39" customWidth="true"/>
    <col min="3852" max="3858" width="6.28515625" style="39" customWidth="true"/>
    <col min="3859" max="4101" width="9.140625" style="39"/>
    <col min="4102" max="4102" width="5" style="39" customWidth="true"/>
    <col min="4103" max="4103" width="13.85546875" style="39" customWidth="true"/>
    <col min="4104" max="4105" width="6.28515625" style="39" customWidth="true"/>
    <col min="4106" max="4107" width="7" style="39" customWidth="true"/>
    <col min="4108" max="4114" width="6.28515625" style="39" customWidth="true"/>
    <col min="4115" max="4357" width="9.140625" style="39"/>
    <col min="4358" max="4358" width="5" style="39" customWidth="true"/>
    <col min="4359" max="4359" width="13.85546875" style="39" customWidth="true"/>
    <col min="4360" max="4361" width="6.28515625" style="39" customWidth="true"/>
    <col min="4362" max="4363" width="7" style="39" customWidth="true"/>
    <col min="4364" max="4370" width="6.28515625" style="39" customWidth="true"/>
    <col min="4371" max="4613" width="9.140625" style="39"/>
    <col min="4614" max="4614" width="5" style="39" customWidth="true"/>
    <col min="4615" max="4615" width="13.85546875" style="39" customWidth="true"/>
    <col min="4616" max="4617" width="6.28515625" style="39" customWidth="true"/>
    <col min="4618" max="4619" width="7" style="39" customWidth="true"/>
    <col min="4620" max="4626" width="6.28515625" style="39" customWidth="true"/>
    <col min="4627" max="4869" width="9.140625" style="39"/>
    <col min="4870" max="4870" width="5" style="39" customWidth="true"/>
    <col min="4871" max="4871" width="13.85546875" style="39" customWidth="true"/>
    <col min="4872" max="4873" width="6.28515625" style="39" customWidth="true"/>
    <col min="4874" max="4875" width="7" style="39" customWidth="true"/>
    <col min="4876" max="4882" width="6.28515625" style="39" customWidth="true"/>
    <col min="4883" max="5125" width="9.140625" style="39"/>
    <col min="5126" max="5126" width="5" style="39" customWidth="true"/>
    <col min="5127" max="5127" width="13.85546875" style="39" customWidth="true"/>
    <col min="5128" max="5129" width="6.28515625" style="39" customWidth="true"/>
    <col min="5130" max="5131" width="7" style="39" customWidth="true"/>
    <col min="5132" max="5138" width="6.28515625" style="39" customWidth="true"/>
    <col min="5139" max="5381" width="9.140625" style="39"/>
    <col min="5382" max="5382" width="5" style="39" customWidth="true"/>
    <col min="5383" max="5383" width="13.85546875" style="39" customWidth="true"/>
    <col min="5384" max="5385" width="6.28515625" style="39" customWidth="true"/>
    <col min="5386" max="5387" width="7" style="39" customWidth="true"/>
    <col min="5388" max="5394" width="6.28515625" style="39" customWidth="true"/>
    <col min="5395" max="5637" width="9.140625" style="39"/>
    <col min="5638" max="5638" width="5" style="39" customWidth="true"/>
    <col min="5639" max="5639" width="13.85546875" style="39" customWidth="true"/>
    <col min="5640" max="5641" width="6.28515625" style="39" customWidth="true"/>
    <col min="5642" max="5643" width="7" style="39" customWidth="true"/>
    <col min="5644" max="5650" width="6.28515625" style="39" customWidth="true"/>
    <col min="5651" max="5893" width="9.140625" style="39"/>
    <col min="5894" max="5894" width="5" style="39" customWidth="true"/>
    <col min="5895" max="5895" width="13.85546875" style="39" customWidth="true"/>
    <col min="5896" max="5897" width="6.28515625" style="39" customWidth="true"/>
    <col min="5898" max="5899" width="7" style="39" customWidth="true"/>
    <col min="5900" max="5906" width="6.28515625" style="39" customWidth="true"/>
    <col min="5907" max="6149" width="9.140625" style="39"/>
    <col min="6150" max="6150" width="5" style="39" customWidth="true"/>
    <col min="6151" max="6151" width="13.85546875" style="39" customWidth="true"/>
    <col min="6152" max="6153" width="6.28515625" style="39" customWidth="true"/>
    <col min="6154" max="6155" width="7" style="39" customWidth="true"/>
    <col min="6156" max="6162" width="6.28515625" style="39" customWidth="true"/>
    <col min="6163" max="6405" width="9.140625" style="39"/>
    <col min="6406" max="6406" width="5" style="39" customWidth="true"/>
    <col min="6407" max="6407" width="13.85546875" style="39" customWidth="true"/>
    <col min="6408" max="6409" width="6.28515625" style="39" customWidth="true"/>
    <col min="6410" max="6411" width="7" style="39" customWidth="true"/>
    <col min="6412" max="6418" width="6.28515625" style="39" customWidth="true"/>
    <col min="6419" max="6661" width="9.140625" style="39"/>
    <col min="6662" max="6662" width="5" style="39" customWidth="true"/>
    <col min="6663" max="6663" width="13.85546875" style="39" customWidth="true"/>
    <col min="6664" max="6665" width="6.28515625" style="39" customWidth="true"/>
    <col min="6666" max="6667" width="7" style="39" customWidth="true"/>
    <col min="6668" max="6674" width="6.28515625" style="39" customWidth="true"/>
    <col min="6675" max="6917" width="9.140625" style="39"/>
    <col min="6918" max="6918" width="5" style="39" customWidth="true"/>
    <col min="6919" max="6919" width="13.85546875" style="39" customWidth="true"/>
    <col min="6920" max="6921" width="6.28515625" style="39" customWidth="true"/>
    <col min="6922" max="6923" width="7" style="39" customWidth="true"/>
    <col min="6924" max="6930" width="6.28515625" style="39" customWidth="true"/>
    <col min="6931" max="7173" width="9.140625" style="39"/>
    <col min="7174" max="7174" width="5" style="39" customWidth="true"/>
    <col min="7175" max="7175" width="13.85546875" style="39" customWidth="true"/>
    <col min="7176" max="7177" width="6.28515625" style="39" customWidth="true"/>
    <col min="7178" max="7179" width="7" style="39" customWidth="true"/>
    <col min="7180" max="7186" width="6.28515625" style="39" customWidth="true"/>
    <col min="7187" max="7429" width="9.140625" style="39"/>
    <col min="7430" max="7430" width="5" style="39" customWidth="true"/>
    <col min="7431" max="7431" width="13.85546875" style="39" customWidth="true"/>
    <col min="7432" max="7433" width="6.28515625" style="39" customWidth="true"/>
    <col min="7434" max="7435" width="7" style="39" customWidth="true"/>
    <col min="7436" max="7442" width="6.28515625" style="39" customWidth="true"/>
    <col min="7443" max="7685" width="9.140625" style="39"/>
    <col min="7686" max="7686" width="5" style="39" customWidth="true"/>
    <col min="7687" max="7687" width="13.85546875" style="39" customWidth="true"/>
    <col min="7688" max="7689" width="6.28515625" style="39" customWidth="true"/>
    <col min="7690" max="7691" width="7" style="39" customWidth="true"/>
    <col min="7692" max="7698" width="6.28515625" style="39" customWidth="true"/>
    <col min="7699" max="7941" width="9.140625" style="39"/>
    <col min="7942" max="7942" width="5" style="39" customWidth="true"/>
    <col min="7943" max="7943" width="13.85546875" style="39" customWidth="true"/>
    <col min="7944" max="7945" width="6.28515625" style="39" customWidth="true"/>
    <col min="7946" max="7947" width="7" style="39" customWidth="true"/>
    <col min="7948" max="7954" width="6.28515625" style="39" customWidth="true"/>
    <col min="7955" max="8197" width="9.140625" style="39"/>
    <col min="8198" max="8198" width="5" style="39" customWidth="true"/>
    <col min="8199" max="8199" width="13.85546875" style="39" customWidth="true"/>
    <col min="8200" max="8201" width="6.28515625" style="39" customWidth="true"/>
    <col min="8202" max="8203" width="7" style="39" customWidth="true"/>
    <col min="8204" max="8210" width="6.28515625" style="39" customWidth="true"/>
    <col min="8211" max="8453" width="9.140625" style="39"/>
    <col min="8454" max="8454" width="5" style="39" customWidth="true"/>
    <col min="8455" max="8455" width="13.85546875" style="39" customWidth="true"/>
    <col min="8456" max="8457" width="6.28515625" style="39" customWidth="true"/>
    <col min="8458" max="8459" width="7" style="39" customWidth="true"/>
    <col min="8460" max="8466" width="6.28515625" style="39" customWidth="true"/>
    <col min="8467" max="8709" width="9.140625" style="39"/>
    <col min="8710" max="8710" width="5" style="39" customWidth="true"/>
    <col min="8711" max="8711" width="13.85546875" style="39" customWidth="true"/>
    <col min="8712" max="8713" width="6.28515625" style="39" customWidth="true"/>
    <col min="8714" max="8715" width="7" style="39" customWidth="true"/>
    <col min="8716" max="8722" width="6.28515625" style="39" customWidth="true"/>
    <col min="8723" max="8965" width="9.140625" style="39"/>
    <col min="8966" max="8966" width="5" style="39" customWidth="true"/>
    <col min="8967" max="8967" width="13.85546875" style="39" customWidth="true"/>
    <col min="8968" max="8969" width="6.28515625" style="39" customWidth="true"/>
    <col min="8970" max="8971" width="7" style="39" customWidth="true"/>
    <col min="8972" max="8978" width="6.28515625" style="39" customWidth="true"/>
    <col min="8979" max="9221" width="9.140625" style="39"/>
    <col min="9222" max="9222" width="5" style="39" customWidth="true"/>
    <col min="9223" max="9223" width="13.85546875" style="39" customWidth="true"/>
    <col min="9224" max="9225" width="6.28515625" style="39" customWidth="true"/>
    <col min="9226" max="9227" width="7" style="39" customWidth="true"/>
    <col min="9228" max="9234" width="6.28515625" style="39" customWidth="true"/>
    <col min="9235" max="9477" width="9.140625" style="39"/>
    <col min="9478" max="9478" width="5" style="39" customWidth="true"/>
    <col min="9479" max="9479" width="13.85546875" style="39" customWidth="true"/>
    <col min="9480" max="9481" width="6.28515625" style="39" customWidth="true"/>
    <col min="9482" max="9483" width="7" style="39" customWidth="true"/>
    <col min="9484" max="9490" width="6.28515625" style="39" customWidth="true"/>
    <col min="9491" max="9733" width="9.140625" style="39"/>
    <col min="9734" max="9734" width="5" style="39" customWidth="true"/>
    <col min="9735" max="9735" width="13.85546875" style="39" customWidth="true"/>
    <col min="9736" max="9737" width="6.28515625" style="39" customWidth="true"/>
    <col min="9738" max="9739" width="7" style="39" customWidth="true"/>
    <col min="9740" max="9746" width="6.28515625" style="39" customWidth="true"/>
    <col min="9747" max="9989" width="9.140625" style="39"/>
    <col min="9990" max="9990" width="5" style="39" customWidth="true"/>
    <col min="9991" max="9991" width="13.85546875" style="39" customWidth="true"/>
    <col min="9992" max="9993" width="6.28515625" style="39" customWidth="true"/>
    <col min="9994" max="9995" width="7" style="39" customWidth="true"/>
    <col min="9996" max="10002" width="6.28515625" style="39" customWidth="true"/>
    <col min="10003" max="10245" width="9.140625" style="39"/>
    <col min="10246" max="10246" width="5" style="39" customWidth="true"/>
    <col min="10247" max="10247" width="13.85546875" style="39" customWidth="true"/>
    <col min="10248" max="10249" width="6.28515625" style="39" customWidth="true"/>
    <col min="10250" max="10251" width="7" style="39" customWidth="true"/>
    <col min="10252" max="10258" width="6.28515625" style="39" customWidth="true"/>
    <col min="10259" max="10501" width="9.140625" style="39"/>
    <col min="10502" max="10502" width="5" style="39" customWidth="true"/>
    <col min="10503" max="10503" width="13.85546875" style="39" customWidth="true"/>
    <col min="10504" max="10505" width="6.28515625" style="39" customWidth="true"/>
    <col min="10506" max="10507" width="7" style="39" customWidth="true"/>
    <col min="10508" max="10514" width="6.28515625" style="39" customWidth="true"/>
    <col min="10515" max="10757" width="9.140625" style="39"/>
    <col min="10758" max="10758" width="5" style="39" customWidth="true"/>
    <col min="10759" max="10759" width="13.85546875" style="39" customWidth="true"/>
    <col min="10760" max="10761" width="6.28515625" style="39" customWidth="true"/>
    <col min="10762" max="10763" width="7" style="39" customWidth="true"/>
    <col min="10764" max="10770" width="6.28515625" style="39" customWidth="true"/>
    <col min="10771" max="11013" width="9.140625" style="39"/>
    <col min="11014" max="11014" width="5" style="39" customWidth="true"/>
    <col min="11015" max="11015" width="13.85546875" style="39" customWidth="true"/>
    <col min="11016" max="11017" width="6.28515625" style="39" customWidth="true"/>
    <col min="11018" max="11019" width="7" style="39" customWidth="true"/>
    <col min="11020" max="11026" width="6.28515625" style="39" customWidth="true"/>
    <col min="11027" max="11269" width="9.140625" style="39"/>
    <col min="11270" max="11270" width="5" style="39" customWidth="true"/>
    <col min="11271" max="11271" width="13.85546875" style="39" customWidth="true"/>
    <col min="11272" max="11273" width="6.28515625" style="39" customWidth="true"/>
    <col min="11274" max="11275" width="7" style="39" customWidth="true"/>
    <col min="11276" max="11282" width="6.28515625" style="39" customWidth="true"/>
    <col min="11283" max="11525" width="9.140625" style="39"/>
    <col min="11526" max="11526" width="5" style="39" customWidth="true"/>
    <col min="11527" max="11527" width="13.85546875" style="39" customWidth="true"/>
    <col min="11528" max="11529" width="6.28515625" style="39" customWidth="true"/>
    <col min="11530" max="11531" width="7" style="39" customWidth="true"/>
    <col min="11532" max="11538" width="6.28515625" style="39" customWidth="true"/>
    <col min="11539" max="11781" width="9.140625" style="39"/>
    <col min="11782" max="11782" width="5" style="39" customWidth="true"/>
    <col min="11783" max="11783" width="13.85546875" style="39" customWidth="true"/>
    <col min="11784" max="11785" width="6.28515625" style="39" customWidth="true"/>
    <col min="11786" max="11787" width="7" style="39" customWidth="true"/>
    <col min="11788" max="11794" width="6.28515625" style="39" customWidth="true"/>
    <col min="11795" max="12037" width="9.140625" style="39"/>
    <col min="12038" max="12038" width="5" style="39" customWidth="true"/>
    <col min="12039" max="12039" width="13.85546875" style="39" customWidth="true"/>
    <col min="12040" max="12041" width="6.28515625" style="39" customWidth="true"/>
    <col min="12042" max="12043" width="7" style="39" customWidth="true"/>
    <col min="12044" max="12050" width="6.28515625" style="39" customWidth="true"/>
    <col min="12051" max="12293" width="9.140625" style="39"/>
    <col min="12294" max="12294" width="5" style="39" customWidth="true"/>
    <col min="12295" max="12295" width="13.85546875" style="39" customWidth="true"/>
    <col min="12296" max="12297" width="6.28515625" style="39" customWidth="true"/>
    <col min="12298" max="12299" width="7" style="39" customWidth="true"/>
    <col min="12300" max="12306" width="6.28515625" style="39" customWidth="true"/>
    <col min="12307" max="12549" width="9.140625" style="39"/>
    <col min="12550" max="12550" width="5" style="39" customWidth="true"/>
    <col min="12551" max="12551" width="13.85546875" style="39" customWidth="true"/>
    <col min="12552" max="12553" width="6.28515625" style="39" customWidth="true"/>
    <col min="12554" max="12555" width="7" style="39" customWidth="true"/>
    <col min="12556" max="12562" width="6.28515625" style="39" customWidth="true"/>
    <col min="12563" max="12805" width="9.140625" style="39"/>
    <col min="12806" max="12806" width="5" style="39" customWidth="true"/>
    <col min="12807" max="12807" width="13.85546875" style="39" customWidth="true"/>
    <col min="12808" max="12809" width="6.28515625" style="39" customWidth="true"/>
    <col min="12810" max="12811" width="7" style="39" customWidth="true"/>
    <col min="12812" max="12818" width="6.28515625" style="39" customWidth="true"/>
    <col min="12819" max="13061" width="9.140625" style="39"/>
    <col min="13062" max="13062" width="5" style="39" customWidth="true"/>
    <col min="13063" max="13063" width="13.85546875" style="39" customWidth="true"/>
    <col min="13064" max="13065" width="6.28515625" style="39" customWidth="true"/>
    <col min="13066" max="13067" width="7" style="39" customWidth="true"/>
    <col min="13068" max="13074" width="6.28515625" style="39" customWidth="true"/>
    <col min="13075" max="13317" width="9.140625" style="39"/>
    <col min="13318" max="13318" width="5" style="39" customWidth="true"/>
    <col min="13319" max="13319" width="13.85546875" style="39" customWidth="true"/>
    <col min="13320" max="13321" width="6.28515625" style="39" customWidth="true"/>
    <col min="13322" max="13323" width="7" style="39" customWidth="true"/>
    <col min="13324" max="13330" width="6.28515625" style="39" customWidth="true"/>
    <col min="13331" max="13573" width="9.140625" style="39"/>
    <col min="13574" max="13574" width="5" style="39" customWidth="true"/>
    <col min="13575" max="13575" width="13.85546875" style="39" customWidth="true"/>
    <col min="13576" max="13577" width="6.28515625" style="39" customWidth="true"/>
    <col min="13578" max="13579" width="7" style="39" customWidth="true"/>
    <col min="13580" max="13586" width="6.28515625" style="39" customWidth="true"/>
    <col min="13587" max="13829" width="9.140625" style="39"/>
    <col min="13830" max="13830" width="5" style="39" customWidth="true"/>
    <col min="13831" max="13831" width="13.85546875" style="39" customWidth="true"/>
    <col min="13832" max="13833" width="6.28515625" style="39" customWidth="true"/>
    <col min="13834" max="13835" width="7" style="39" customWidth="true"/>
    <col min="13836" max="13842" width="6.28515625" style="39" customWidth="true"/>
    <col min="13843" max="14085" width="9.140625" style="39"/>
    <col min="14086" max="14086" width="5" style="39" customWidth="true"/>
    <col min="14087" max="14087" width="13.85546875" style="39" customWidth="true"/>
    <col min="14088" max="14089" width="6.28515625" style="39" customWidth="true"/>
    <col min="14090" max="14091" width="7" style="39" customWidth="true"/>
    <col min="14092" max="14098" width="6.28515625" style="39" customWidth="true"/>
    <col min="14099" max="14341" width="9.140625" style="39"/>
    <col min="14342" max="14342" width="5" style="39" customWidth="true"/>
    <col min="14343" max="14343" width="13.85546875" style="39" customWidth="true"/>
    <col min="14344" max="14345" width="6.28515625" style="39" customWidth="true"/>
    <col min="14346" max="14347" width="7" style="39" customWidth="true"/>
    <col min="14348" max="14354" width="6.28515625" style="39" customWidth="true"/>
    <col min="14355" max="14597" width="9.140625" style="39"/>
    <col min="14598" max="14598" width="5" style="39" customWidth="true"/>
    <col min="14599" max="14599" width="13.85546875" style="39" customWidth="true"/>
    <col min="14600" max="14601" width="6.28515625" style="39" customWidth="true"/>
    <col min="14602" max="14603" width="7" style="39" customWidth="true"/>
    <col min="14604" max="14610" width="6.28515625" style="39" customWidth="true"/>
    <col min="14611" max="14853" width="9.140625" style="39"/>
    <col min="14854" max="14854" width="5" style="39" customWidth="true"/>
    <col min="14855" max="14855" width="13.85546875" style="39" customWidth="true"/>
    <col min="14856" max="14857" width="6.28515625" style="39" customWidth="true"/>
    <col min="14858" max="14859" width="7" style="39" customWidth="true"/>
    <col min="14860" max="14866" width="6.28515625" style="39" customWidth="true"/>
    <col min="14867" max="15109" width="9.140625" style="39"/>
    <col min="15110" max="15110" width="5" style="39" customWidth="true"/>
    <col min="15111" max="15111" width="13.85546875" style="39" customWidth="true"/>
    <col min="15112" max="15113" width="6.28515625" style="39" customWidth="true"/>
    <col min="15114" max="15115" width="7" style="39" customWidth="true"/>
    <col min="15116" max="15122" width="6.28515625" style="39" customWidth="true"/>
    <col min="15123" max="15365" width="9.140625" style="39"/>
    <col min="15366" max="15366" width="5" style="39" customWidth="true"/>
    <col min="15367" max="15367" width="13.85546875" style="39" customWidth="true"/>
    <col min="15368" max="15369" width="6.28515625" style="39" customWidth="true"/>
    <col min="15370" max="15371" width="7" style="39" customWidth="true"/>
    <col min="15372" max="15378" width="6.28515625" style="39" customWidth="true"/>
    <col min="15379" max="15621" width="9.140625" style="39"/>
    <col min="15622" max="15622" width="5" style="39" customWidth="true"/>
    <col min="15623" max="15623" width="13.85546875" style="39" customWidth="true"/>
    <col min="15624" max="15625" width="6.28515625" style="39" customWidth="true"/>
    <col min="15626" max="15627" width="7" style="39" customWidth="true"/>
    <col min="15628" max="15634" width="6.28515625" style="39" customWidth="true"/>
    <col min="15635" max="15877" width="9.140625" style="39"/>
    <col min="15878" max="15878" width="5" style="39" customWidth="true"/>
    <col min="15879" max="15879" width="13.85546875" style="39" customWidth="true"/>
    <col min="15880" max="15881" width="6.28515625" style="39" customWidth="true"/>
    <col min="15882" max="15883" width="7" style="39" customWidth="true"/>
    <col min="15884" max="15890" width="6.28515625" style="39" customWidth="true"/>
    <col min="15891" max="16133" width="9.140625" style="39"/>
    <col min="16134" max="16134" width="5" style="39" customWidth="true"/>
    <col min="16135" max="16135" width="13.85546875" style="39" customWidth="true"/>
    <col min="16136" max="16137" width="6.28515625" style="39" customWidth="true"/>
    <col min="16138" max="16139" width="7" style="39" customWidth="true"/>
    <col min="16140" max="16146" width="6.28515625" style="39" customWidth="true"/>
    <col min="16147" max="16384" width="9.140625" style="39"/>
  </cols>
  <sheetData>
    <row r="1" x14ac:dyDescent="0.2">
      <c r="A1" s="7" t="s">
        <v>63</v>
      </c>
    </row>
    <row r="4" ht="29.1" customHeight="true" x14ac:dyDescent="0.4">
      <c r="A4" s="38"/>
      <c r="B4" s="1742" t="s">
        <v>124</v>
      </c>
      <c r="C4" s="1742"/>
      <c r="D4" s="1742"/>
      <c r="E4" s="1742"/>
      <c r="F4" s="1742"/>
      <c r="G4" s="1742"/>
      <c r="H4" s="1742"/>
      <c r="I4" s="1742"/>
      <c r="J4" s="1742"/>
      <c r="K4" s="1742"/>
      <c r="L4" s="1742"/>
      <c r="M4" s="1742"/>
      <c r="N4" s="1742"/>
      <c r="O4" s="1742"/>
      <c r="P4" s="1742"/>
      <c r="Q4" s="1742"/>
      <c r="R4" s="1742"/>
      <c r="S4" s="1742"/>
      <c r="T4" s="1742"/>
      <c r="U4" s="1742"/>
      <c r="V4" s="1742"/>
      <c r="W4" s="1742"/>
      <c r="X4" s="1742"/>
      <c r="Y4" s="1742"/>
    </row>
    <row r="5" ht="29.1" customHeight="true" x14ac:dyDescent="0.4">
      <c r="A5" s="38"/>
      <c r="B5" s="1769" t="str">
        <f ca="true">IF(ISERROR(INDIRECT(CONCATENATE($B105,"!A2"))),"",INDIRECT(CONCATENATE($B105,"!A2")))</f>
        <v>Timor Leste</v>
      </c>
      <c r="C5" s="1769"/>
      <c r="D5" s="1769"/>
      <c r="E5" s="1769"/>
      <c r="F5" s="1769"/>
      <c r="G5" s="1769"/>
      <c r="H5" s="1769"/>
      <c r="I5" s="1769"/>
      <c r="J5" s="1769"/>
      <c r="K5" s="1769"/>
      <c r="L5" s="1769"/>
      <c r="M5" s="1769"/>
      <c r="N5" s="1769"/>
      <c r="O5" s="1769"/>
      <c r="P5" s="1769"/>
      <c r="Q5" s="1769"/>
      <c r="R5" s="1769"/>
      <c r="S5" s="1769"/>
      <c r="T5" s="1769"/>
      <c r="U5" s="1769"/>
      <c r="V5" s="1769"/>
      <c r="W5" s="1769"/>
      <c r="X5" s="1769"/>
      <c r="Y5" s="1769"/>
    </row>
    <row r="6" x14ac:dyDescent="0.2">
      <c r="F6" s="39"/>
      <c r="G6" s="39"/>
      <c r="J6" s="40"/>
      <c r="K6" s="40"/>
      <c r="L6" s="40"/>
      <c r="M6" s="40"/>
      <c r="N6" s="40"/>
      <c r="O6" s="40"/>
      <c r="P6" s="40"/>
    </row>
    <row r="7" s="41" customFormat="true" ht="18" x14ac:dyDescent="0.25">
      <c r="B7" s="1760" t="str">
        <f>B118</f>
        <v>National use of drinking water sources, 2004–2020</v>
      </c>
      <c r="C7" s="1760"/>
      <c r="D7" s="1760"/>
      <c r="E7" s="1760"/>
      <c r="F7" s="1760"/>
      <c r="G7" s="1760"/>
      <c r="H7" s="1760"/>
      <c r="I7" s="1760"/>
      <c r="J7" s="1760" t="str">
        <f>B218</f>
        <v>Urban use of drinking water sources,  2004–2020</v>
      </c>
      <c r="K7" s="1760"/>
      <c r="L7" s="1760"/>
      <c r="M7" s="1760"/>
      <c r="N7" s="1760"/>
      <c r="O7" s="1760"/>
      <c r="P7" s="1760"/>
      <c r="Q7" s="1760"/>
      <c r="R7" s="1760" t="str">
        <f>B318</f>
        <v>Rural use of drinking water sources, 2004–2020</v>
      </c>
      <c r="S7" s="1760"/>
      <c r="T7" s="1760"/>
      <c r="U7" s="1760"/>
      <c r="V7" s="1760"/>
      <c r="W7" s="1760"/>
      <c r="X7" s="1760"/>
      <c r="Y7" s="1760"/>
    </row>
    <row r="8" s="41" customFormat="true" x14ac:dyDescent="0.2"/>
    <row r="17" x14ac:dyDescent="0.2">
      <c r="Q17" s="40"/>
      <c r="R17" s="40"/>
      <c r="S17" s="40"/>
      <c r="T17" s="40"/>
      <c r="U17" s="40"/>
      <c r="V17" s="40"/>
    </row>
    <row r="18" x14ac:dyDescent="0.2">
      <c r="Q18" s="40"/>
      <c r="R18" s="40"/>
      <c r="S18" s="40"/>
      <c r="T18" s="40"/>
      <c r="U18" s="40"/>
      <c r="V18" s="40"/>
    </row>
    <row r="19" x14ac:dyDescent="0.2">
      <c r="Q19" s="40"/>
      <c r="R19" s="40"/>
      <c r="S19" s="40"/>
      <c r="T19" s="40"/>
      <c r="U19" s="40"/>
      <c r="V19" s="40"/>
    </row>
    <row r="20" x14ac:dyDescent="0.2">
      <c r="Q20" s="40"/>
      <c r="R20" s="40"/>
      <c r="S20" s="40"/>
      <c r="T20" s="40"/>
      <c r="U20" s="40"/>
      <c r="V20" s="40"/>
    </row>
    <row r="21" x14ac:dyDescent="0.2">
      <c r="Q21" s="40"/>
      <c r="R21" s="40"/>
      <c r="S21" s="40"/>
      <c r="T21" s="40"/>
      <c r="U21" s="40"/>
      <c r="V21" s="40"/>
    </row>
    <row r="22" x14ac:dyDescent="0.2">
      <c r="Q22" s="40"/>
      <c r="R22" s="40"/>
      <c r="S22" s="40"/>
      <c r="T22" s="40"/>
      <c r="U22" s="40"/>
      <c r="V22" s="40"/>
    </row>
    <row r="23" x14ac:dyDescent="0.2">
      <c r="Q23" s="40"/>
      <c r="R23" s="40"/>
      <c r="S23" s="40"/>
      <c r="T23" s="40"/>
      <c r="U23" s="40"/>
      <c r="V23" s="40"/>
    </row>
    <row r="31" s="43" customFormat="true" x14ac:dyDescent="0.2">
      <c r="B31" s="1773" t="str">
        <f ca="true">IF(ISERROR(INDIRECT(CONCATENATE($B105,"!A2"))),"",INDIRECT(CONCATENATE($B105,"!A2")))</f>
        <v>Timor Leste</v>
      </c>
      <c r="C31" s="1774"/>
      <c r="D31" s="1774"/>
      <c r="E31" s="1775"/>
      <c r="F31" s="1771" t="s">
        <v>0</v>
      </c>
      <c r="G31" s="1771"/>
      <c r="H31" s="1771"/>
      <c r="I31" s="1772"/>
      <c r="J31" s="1770" t="s">
        <v>1</v>
      </c>
      <c r="K31" s="1771"/>
      <c r="L31" s="1771"/>
      <c r="M31" s="1772"/>
      <c r="N31" s="1770" t="s">
        <v>2</v>
      </c>
      <c r="O31" s="1771"/>
      <c r="P31" s="1771"/>
      <c r="Q31" s="1772"/>
      <c r="R31" s="1770" t="s">
        <v>3</v>
      </c>
      <c r="S31" s="1771"/>
      <c r="T31" s="1771"/>
      <c r="U31" s="1772"/>
      <c r="V31" s="1770" t="s">
        <v>4</v>
      </c>
      <c r="W31" s="1771"/>
      <c r="X31" s="1771"/>
      <c r="Y31" s="1772"/>
    </row>
    <row r="32" s="47" customFormat="true" ht="22.5" customHeight="true" x14ac:dyDescent="0.2">
      <c r="B32" s="1776"/>
      <c r="C32" s="1777"/>
      <c r="D32" s="1777"/>
      <c r="E32" s="1778"/>
      <c r="F32" s="44" t="s">
        <v>15</v>
      </c>
      <c r="G32" s="45" t="s">
        <v>16</v>
      </c>
      <c r="H32" s="45" t="s">
        <v>22</v>
      </c>
      <c r="I32" s="46" t="s">
        <v>24</v>
      </c>
      <c r="J32" s="44" t="s">
        <v>15</v>
      </c>
      <c r="K32" s="45" t="s">
        <v>16</v>
      </c>
      <c r="L32" s="45" t="s">
        <v>22</v>
      </c>
      <c r="M32" s="46" t="s">
        <v>23</v>
      </c>
      <c r="N32" s="44" t="s">
        <v>15</v>
      </c>
      <c r="O32" s="45" t="s">
        <v>16</v>
      </c>
      <c r="P32" s="45" t="s">
        <v>22</v>
      </c>
      <c r="Q32" s="46" t="s">
        <v>23</v>
      </c>
      <c r="R32" s="44" t="s">
        <v>15</v>
      </c>
      <c r="S32" s="45" t="s">
        <v>16</v>
      </c>
      <c r="T32" s="45" t="s">
        <v>22</v>
      </c>
      <c r="U32" s="46" t="s">
        <v>23</v>
      </c>
      <c r="V32" s="44" t="s">
        <v>15</v>
      </c>
      <c r="W32" s="45" t="s">
        <v>16</v>
      </c>
      <c r="X32" s="45" t="s">
        <v>22</v>
      </c>
      <c r="Y32" s="46" t="s">
        <v>23</v>
      </c>
    </row>
    <row r="33" x14ac:dyDescent="0.2">
      <c r="B33" s="1764" t="s">
        <v>5</v>
      </c>
      <c r="C33" s="1765"/>
      <c r="D33" s="1762" t="s">
        <v>25</v>
      </c>
      <c r="E33" s="36">
        <f>C99</f>
        <v>2004</v>
      </c>
      <c r="F33" s="48">
        <f ca="true">E99</f>
        <v>34.835154746959162</v>
      </c>
      <c r="G33" s="49">
        <f t="shared" ref="G33:I34" ca="true" si="0">F99</f>
        <v>4.1029002570804343</v>
      </c>
      <c r="H33" s="50">
        <f t="shared" ca="true" si="0"/>
        <v>58.0338206873339</v>
      </c>
      <c r="I33" s="51">
        <f t="shared" ca="true" si="0"/>
        <v>3.0281243086265022</v>
      </c>
      <c r="J33" s="48">
        <f ca="true">J99</f>
        <v>39.575643224928122</v>
      </c>
      <c r="K33" s="49">
        <f t="shared" ref="K33:M34" ca="true" si="1">K99</f>
        <v>4.2768979054981671</v>
      </c>
      <c r="L33" s="50">
        <f t="shared" ca="true" si="1"/>
        <v>52.843331971931491</v>
      </c>
      <c r="M33" s="51">
        <f t="shared" ca="true" si="1"/>
        <v>3.3041268976422202</v>
      </c>
      <c r="N33" s="48">
        <f ca="true">O99</f>
        <v>49.888628182198978</v>
      </c>
      <c r="O33" s="49">
        <f t="shared" ref="O33:Q34" ca="true" si="2">P99</f>
        <v>4.0383177636438408</v>
      </c>
      <c r="P33" s="50">
        <f t="shared" ca="true" si="2"/>
        <v>43.152298124127391</v>
      </c>
      <c r="Q33" s="51">
        <f t="shared" ca="true" si="2"/>
        <v>2.9207559300297885</v>
      </c>
      <c r="R33" s="48">
        <f ca="true">T99</f>
        <v>63.781014524123741</v>
      </c>
      <c r="S33" s="49">
        <f t="shared" ref="S33:U34" ca="true" si="3">U99</f>
        <v>3.5526461937552161</v>
      </c>
      <c r="T33" s="50">
        <f t="shared" ca="true" si="3"/>
        <v>30.867822023565651</v>
      </c>
      <c r="U33" s="51">
        <f t="shared" ca="true" si="3"/>
        <v>1.7985172585553926</v>
      </c>
      <c r="V33" s="48">
        <f ca="true">Y99</f>
        <v>89.517020023947794</v>
      </c>
      <c r="W33" s="49">
        <f t="shared" ref="W33:Y34" ca="true" si="4">Z99</f>
        <v>0.78983697416186671</v>
      </c>
      <c r="X33" s="50">
        <f t="shared" ca="true" si="4"/>
        <v>9.2460874781633606</v>
      </c>
      <c r="Y33" s="51">
        <f t="shared" ca="true" si="4"/>
        <v>0.4470555237269771</v>
      </c>
    </row>
    <row r="34" x14ac:dyDescent="0.2">
      <c r="B34" s="1766"/>
      <c r="C34" s="1767"/>
      <c r="D34" s="1763"/>
      <c r="E34" s="37">
        <f>C100</f>
        <v>2020</v>
      </c>
      <c r="F34" s="53">
        <f ca="true">E100</f>
        <v>64.390276015005313</v>
      </c>
      <c r="G34" s="54">
        <f t="shared" ca="true" si="0"/>
        <v>7.5839157866381184</v>
      </c>
      <c r="H34" s="55">
        <f t="shared" ca="true" si="0"/>
        <v>18.643555490230028</v>
      </c>
      <c r="I34" s="56">
        <f t="shared" ca="true" si="0"/>
        <v>9.3822527081265434</v>
      </c>
      <c r="J34" s="53">
        <f ca="true">J100</f>
        <v>74.492594566167867</v>
      </c>
      <c r="K34" s="54">
        <f t="shared" ca="true" si="1"/>
        <v>8.0503359064670299</v>
      </c>
      <c r="L34" s="55">
        <f t="shared" ca="true" si="1"/>
        <v>12.419959724477465</v>
      </c>
      <c r="M34" s="56">
        <f t="shared" ca="true" si="1"/>
        <v>5.0371098028876418</v>
      </c>
      <c r="N34" s="53">
        <f ca="true">O100</f>
        <v>82.803820729700021</v>
      </c>
      <c r="O34" s="54">
        <f t="shared" ca="true" si="2"/>
        <v>6.7026926242410187</v>
      </c>
      <c r="P34" s="55">
        <f t="shared" ca="true" si="2"/>
        <v>7.5731430535282414</v>
      </c>
      <c r="Q34" s="56">
        <f t="shared" ca="true" si="2"/>
        <v>2.9203435925307097</v>
      </c>
      <c r="R34" s="53">
        <f ca="true">T100</f>
        <v>90.07030269659262</v>
      </c>
      <c r="S34" s="54">
        <f t="shared" ca="true" si="3"/>
        <v>5.0169775509670158</v>
      </c>
      <c r="T34" s="55">
        <f t="shared" ca="true" si="3"/>
        <v>4.07611004931438</v>
      </c>
      <c r="U34" s="56">
        <f t="shared" ca="true" si="3"/>
        <v>0.83660970312598693</v>
      </c>
      <c r="V34" s="53">
        <f ca="true">Y100</f>
        <v>97.115076560774327</v>
      </c>
      <c r="W34" s="54">
        <f t="shared" ca="true" si="4"/>
        <v>0.85687702959436873</v>
      </c>
      <c r="X34" s="55">
        <f t="shared" ca="true" si="4"/>
        <v>1.7210225943634896</v>
      </c>
      <c r="Y34" s="56">
        <f t="shared" ca="true" si="4"/>
        <v>0.30702381526780442</v>
      </c>
    </row>
    <row r="35" x14ac:dyDescent="0.2">
      <c r="F35" s="39"/>
      <c r="H35" s="42"/>
    </row>
    <row r="36" x14ac:dyDescent="0.2">
      <c r="B36" s="1764" t="s">
        <v>6</v>
      </c>
      <c r="C36" s="1765"/>
      <c r="D36" s="1762" t="s">
        <v>25</v>
      </c>
      <c r="E36" s="36">
        <f>C199</f>
        <v>2004</v>
      </c>
      <c r="F36" s="48">
        <f ca="true">E199</f>
        <v>59.675141729926608</v>
      </c>
      <c r="G36" s="49">
        <f t="shared" ref="G36:I37" ca="true" si="5">F199</f>
        <v>3.9144563490307394</v>
      </c>
      <c r="H36" s="50">
        <f t="shared" ca="true" si="5"/>
        <v>34.625576461884819</v>
      </c>
      <c r="I36" s="51">
        <f t="shared" ca="true" si="5"/>
        <v>1.7848254591578367</v>
      </c>
      <c r="J36" s="48">
        <f ca="true">J199</f>
        <v>76.760400030463472</v>
      </c>
      <c r="K36" s="49">
        <f t="shared" ref="K36:M37" ca="true" si="6">K199</f>
        <v>2.8614957203619116</v>
      </c>
      <c r="L36" s="50">
        <f t="shared" ca="true" si="6"/>
        <v>19.971016521799015</v>
      </c>
      <c r="M36" s="51">
        <f t="shared" ca="true" si="6"/>
        <v>0.40708772737558974</v>
      </c>
      <c r="N36" s="48">
        <f ca="true">O199</f>
        <v>88.825285722270706</v>
      </c>
      <c r="O36" s="49">
        <f t="shared" ref="O36:Q37" ca="true" si="7">P199</f>
        <v>1.1581048654046213</v>
      </c>
      <c r="P36" s="50">
        <f t="shared" ca="true" si="7"/>
        <v>8.9448491786726265</v>
      </c>
      <c r="Q36" s="51">
        <f t="shared" ca="true" si="7"/>
        <v>1.0717602336520429</v>
      </c>
      <c r="R36" s="48">
        <f ca="true">T199</f>
        <v>95.608355625103499</v>
      </c>
      <c r="S36" s="49">
        <f t="shared" ref="S36:U37" ca="true" si="8">U199</f>
        <v>0.5102982745039546</v>
      </c>
      <c r="T36" s="50">
        <f t="shared" ca="true" si="8"/>
        <v>3.275553512920041</v>
      </c>
      <c r="U36" s="51">
        <f t="shared" ca="true" si="8"/>
        <v>0.60579258747250719</v>
      </c>
      <c r="V36" s="48">
        <f ca="true">Y199</f>
        <v>99.334993356628317</v>
      </c>
      <c r="W36" s="49">
        <f t="shared" ref="W36:Y37" ca="true" si="9">Z199</f>
        <v>4.9692342849736199E-2</v>
      </c>
      <c r="X36" s="50">
        <f t="shared" ca="true" si="9"/>
        <v>0.6153143005219448</v>
      </c>
      <c r="Y36" s="51">
        <f t="shared" ca="true" si="9"/>
        <v>0</v>
      </c>
    </row>
    <row r="37" x14ac:dyDescent="0.2">
      <c r="B37" s="1766"/>
      <c r="C37" s="1767"/>
      <c r="D37" s="1763"/>
      <c r="E37" s="37">
        <f>C200</f>
        <v>2020</v>
      </c>
      <c r="F37" s="53">
        <f ca="true">E200</f>
        <v>92.480246079776535</v>
      </c>
      <c r="G37" s="54">
        <f t="shared" ca="true" si="5"/>
        <v>6.0663431360626543</v>
      </c>
      <c r="H37" s="55">
        <f t="shared" ca="true" si="5"/>
        <v>0</v>
      </c>
      <c r="I37" s="56">
        <f t="shared" ca="true" si="5"/>
        <v>1.4534107841608082</v>
      </c>
      <c r="J37" s="53">
        <f ca="true">J200</f>
        <v>96.27759367081849</v>
      </c>
      <c r="K37" s="54">
        <f t="shared" ca="true" si="6"/>
        <v>3.5890631386294864</v>
      </c>
      <c r="L37" s="55">
        <f t="shared" ca="true" si="6"/>
        <v>0</v>
      </c>
      <c r="M37" s="56">
        <f t="shared" ca="true" si="6"/>
        <v>0.13334319055202834</v>
      </c>
      <c r="N37" s="53">
        <f ca="true">O200</f>
        <v>98.335543150826183</v>
      </c>
      <c r="O37" s="54">
        <f t="shared" ca="true" si="7"/>
        <v>1.2820996863579421</v>
      </c>
      <c r="P37" s="55">
        <f t="shared" ca="true" si="7"/>
        <v>0.27194995662389942</v>
      </c>
      <c r="Q37" s="56">
        <f t="shared" ca="true" si="7"/>
        <v>0.11040720619197941</v>
      </c>
      <c r="R37" s="53">
        <f ca="true">T200</f>
        <v>98.423349872431643</v>
      </c>
      <c r="S37" s="54">
        <f t="shared" ca="true" si="8"/>
        <v>0.5253229728972918</v>
      </c>
      <c r="T37" s="55">
        <f t="shared" ca="true" si="8"/>
        <v>1.0513271546710712</v>
      </c>
      <c r="U37" s="56">
        <f t="shared" ca="true" si="8"/>
        <v>0</v>
      </c>
      <c r="V37" s="53">
        <f ca="true">Y200</f>
        <v>98.666882643333153</v>
      </c>
      <c r="W37" s="54">
        <f t="shared" ca="true" si="9"/>
        <v>4.9358120381854699E-2</v>
      </c>
      <c r="X37" s="55">
        <f t="shared" ca="true" si="9"/>
        <v>1.2837592362849932</v>
      </c>
      <c r="Y37" s="56">
        <f t="shared" ca="true" si="9"/>
        <v>0</v>
      </c>
    </row>
    <row r="38" x14ac:dyDescent="0.2">
      <c r="F38" s="39"/>
      <c r="G38" s="39"/>
      <c r="H38" s="42"/>
      <c r="I38" s="42"/>
    </row>
    <row r="39" x14ac:dyDescent="0.2">
      <c r="B39" s="1764" t="s">
        <v>7</v>
      </c>
      <c r="C39" s="1765"/>
      <c r="D39" s="1762" t="s">
        <v>25</v>
      </c>
      <c r="E39" s="36">
        <f>C299</f>
        <v>2004</v>
      </c>
      <c r="F39" s="48">
        <f ca="true">E299</f>
        <v>31.530052162492829</v>
      </c>
      <c r="G39" s="49">
        <f t="shared" ref="G39:I40" ca="true" si="10">F299</f>
        <v>4.113205194032453</v>
      </c>
      <c r="H39" s="50">
        <f t="shared" ca="true" si="10"/>
        <v>60.967476783346683</v>
      </c>
      <c r="I39" s="51">
        <f t="shared" ca="true" si="10"/>
        <v>3.3892658601280345</v>
      </c>
      <c r="J39" s="48">
        <f ca="true">J299</f>
        <v>38.184611020946079</v>
      </c>
      <c r="K39" s="49">
        <f t="shared" ref="K39:M40" ca="true" si="11">K299</f>
        <v>3.9926026690884013</v>
      </c>
      <c r="L39" s="50">
        <f t="shared" ca="true" si="11"/>
        <v>53.791870094968601</v>
      </c>
      <c r="M39" s="51">
        <f t="shared" ca="true" si="11"/>
        <v>4.0309162149969211</v>
      </c>
      <c r="N39" s="48">
        <f ca="true">O299</f>
        <v>43.220116745582118</v>
      </c>
      <c r="O39" s="49">
        <f t="shared" ref="O39:Q40" ca="true" si="12">P299</f>
        <v>4.5078146029202308</v>
      </c>
      <c r="P39" s="50">
        <f t="shared" ca="true" si="12"/>
        <v>50.664270803242289</v>
      </c>
      <c r="Q39" s="51">
        <f t="shared" ca="true" si="12"/>
        <v>1.607797848255359</v>
      </c>
      <c r="R39" s="48">
        <f ca="true">T299</f>
        <v>52.523380432326569</v>
      </c>
      <c r="S39" s="49">
        <f t="shared" ref="S39:U40" ca="true" si="13">U299</f>
        <v>3.9590111574166378</v>
      </c>
      <c r="T39" s="50">
        <f t="shared" ca="true" si="13"/>
        <v>39.872753039904289</v>
      </c>
      <c r="U39" s="51">
        <f t="shared" ca="true" si="13"/>
        <v>3.6448553703525022</v>
      </c>
      <c r="V39" s="48">
        <f ca="true">Y299</f>
        <v>69.299010845462021</v>
      </c>
      <c r="W39" s="49">
        <f t="shared" ref="W39:Y40" ca="true" si="14">Z299</f>
        <v>3.0211444594345886</v>
      </c>
      <c r="X39" s="50">
        <f t="shared" ca="true" si="14"/>
        <v>26.827612535464993</v>
      </c>
      <c r="Y39" s="51">
        <f t="shared" ca="true" si="14"/>
        <v>0.85223215963839039</v>
      </c>
    </row>
    <row r="40" x14ac:dyDescent="0.2">
      <c r="B40" s="1766"/>
      <c r="C40" s="1767"/>
      <c r="D40" s="1763"/>
      <c r="E40" s="37">
        <f>C300</f>
        <v>2020</v>
      </c>
      <c r="F40" s="53">
        <f ca="true">E300</f>
        <v>63.839774911287961</v>
      </c>
      <c r="G40" s="54">
        <f t="shared" ca="true" si="10"/>
        <v>8.3281211333781613</v>
      </c>
      <c r="H40" s="55">
        <f t="shared" ca="true" si="10"/>
        <v>18.018461673726733</v>
      </c>
      <c r="I40" s="56">
        <f t="shared" ca="true" si="10"/>
        <v>9.8136422816071445</v>
      </c>
      <c r="J40" s="53">
        <f ca="true">J300</f>
        <v>69.321413793940991</v>
      </c>
      <c r="K40" s="54">
        <f t="shared" ca="true" si="11"/>
        <v>7.2482828641844028</v>
      </c>
      <c r="L40" s="55">
        <f t="shared" ca="true" si="11"/>
        <v>18.08199256492486</v>
      </c>
      <c r="M40" s="56">
        <f t="shared" ca="true" si="11"/>
        <v>5.3483107769497451</v>
      </c>
      <c r="N40" s="53">
        <f ca="true">O300</f>
        <v>76.470725526251542</v>
      </c>
      <c r="O40" s="54">
        <f t="shared" ca="true" si="12"/>
        <v>7.9758195761555353</v>
      </c>
      <c r="P40" s="55">
        <f t="shared" ca="true" si="12"/>
        <v>9.5992140005865849</v>
      </c>
      <c r="Q40" s="56">
        <f t="shared" ca="true" si="12"/>
        <v>5.9542408970063434</v>
      </c>
      <c r="R40" s="53">
        <f ca="true">T300</f>
        <v>80.392877180939138</v>
      </c>
      <c r="S40" s="54">
        <f t="shared" ca="true" si="13"/>
        <v>6.0597070317331285</v>
      </c>
      <c r="T40" s="55">
        <f t="shared" ca="true" si="13"/>
        <v>10.937191810602229</v>
      </c>
      <c r="U40" s="56">
        <f t="shared" ca="true" si="13"/>
        <v>2.6102239767255071</v>
      </c>
      <c r="V40" s="53">
        <f ca="true">Y300</f>
        <v>87.547428062302188</v>
      </c>
      <c r="W40" s="54">
        <f t="shared" ca="true" si="14"/>
        <v>3.8166984492462284</v>
      </c>
      <c r="X40" s="55">
        <f t="shared" ca="true" si="14"/>
        <v>7.2636270145857509</v>
      </c>
      <c r="Y40" s="56">
        <f t="shared" ca="true" si="14"/>
        <v>1.3722464738658289</v>
      </c>
    </row>
    <row r="97" s="43" customFormat="true" ht="16.5" customHeight="true" x14ac:dyDescent="0.2">
      <c r="A97" s="1757" t="s">
        <v>5</v>
      </c>
      <c r="B97" s="1757"/>
      <c r="C97" s="1757"/>
      <c r="D97" s="1746" t="s">
        <v>0</v>
      </c>
      <c r="E97" s="1747"/>
      <c r="F97" s="1747"/>
      <c r="G97" s="1747"/>
      <c r="H97" s="1748"/>
      <c r="I97" s="1746" t="s">
        <v>1</v>
      </c>
      <c r="J97" s="1747"/>
      <c r="K97" s="1747"/>
      <c r="L97" s="1747"/>
      <c r="M97" s="1748"/>
      <c r="N97" s="1746" t="s">
        <v>2</v>
      </c>
      <c r="O97" s="1747"/>
      <c r="P97" s="1747"/>
      <c r="Q97" s="1747"/>
      <c r="R97" s="1748"/>
      <c r="S97" s="1746" t="s">
        <v>3</v>
      </c>
      <c r="T97" s="1747"/>
      <c r="U97" s="1747"/>
      <c r="V97" s="1747"/>
      <c r="W97" s="1748"/>
      <c r="X97" s="1746" t="s">
        <v>4</v>
      </c>
      <c r="Y97" s="1747"/>
      <c r="Z97" s="1747"/>
      <c r="AA97" s="1747"/>
      <c r="AB97" s="1748"/>
    </row>
    <row r="98" s="47" customFormat="true" ht="22.5" customHeight="true" x14ac:dyDescent="0.2">
      <c r="A98" s="1758"/>
      <c r="B98" s="1758"/>
      <c r="C98" s="1758"/>
      <c r="D98" s="57" t="s">
        <v>14</v>
      </c>
      <c r="E98" s="58" t="s">
        <v>15</v>
      </c>
      <c r="F98" s="45" t="s">
        <v>16</v>
      </c>
      <c r="G98" s="45" t="s">
        <v>22</v>
      </c>
      <c r="H98" s="46" t="s">
        <v>17</v>
      </c>
      <c r="I98" s="57" t="s">
        <v>14</v>
      </c>
      <c r="J98" s="58" t="s">
        <v>15</v>
      </c>
      <c r="K98" s="45" t="s">
        <v>16</v>
      </c>
      <c r="L98" s="45" t="s">
        <v>22</v>
      </c>
      <c r="M98" s="46" t="s">
        <v>17</v>
      </c>
      <c r="N98" s="57" t="s">
        <v>14</v>
      </c>
      <c r="O98" s="58" t="s">
        <v>15</v>
      </c>
      <c r="P98" s="45" t="s">
        <v>16</v>
      </c>
      <c r="Q98" s="45" t="s">
        <v>22</v>
      </c>
      <c r="R98" s="46" t="s">
        <v>17</v>
      </c>
      <c r="S98" s="57" t="s">
        <v>14</v>
      </c>
      <c r="T98" s="58" t="s">
        <v>15</v>
      </c>
      <c r="U98" s="45" t="s">
        <v>16</v>
      </c>
      <c r="V98" s="45" t="s">
        <v>22</v>
      </c>
      <c r="W98" s="46" t="s">
        <v>17</v>
      </c>
      <c r="X98" s="57" t="s">
        <v>14</v>
      </c>
      <c r="Y98" s="58" t="s">
        <v>15</v>
      </c>
      <c r="Z98" s="45" t="s">
        <v>16</v>
      </c>
      <c r="AA98" s="45" t="s">
        <v>22</v>
      </c>
      <c r="AB98" s="46" t="s">
        <v>17</v>
      </c>
    </row>
    <row r="99" s="67" customFormat="true" ht="15" customHeight="true" x14ac:dyDescent="0.2">
      <c r="A99" s="1749" t="s">
        <v>10</v>
      </c>
      <c r="B99" s="1750"/>
      <c r="C99" s="236">
        <f>MinBase(C105:C116)</f>
        <v>2004</v>
      </c>
      <c r="D99" s="59">
        <f ca="true">IF((D101+H101)&gt;100,D101*100/(D101+H101),D101)</f>
        <v>38.938055004039597</v>
      </c>
      <c r="E99" s="60">
        <f ca="true">D99*AVERAGEIF(E105:E116,"&gt;0")/100</f>
        <v>34.835154746959162</v>
      </c>
      <c r="F99" s="61">
        <f ca="true">D99*(100-AVERAGEIF(E105:E116,"&gt;0"))/100</f>
        <v>4.1029002570804343</v>
      </c>
      <c r="G99" s="62">
        <f ca="true">100-(E99+F99+H99)</f>
        <v>58.0338206873339</v>
      </c>
      <c r="H99" s="63">
        <f ca="true">IF((D101+H101)&gt;100,H101*100/(D101+H101),H101)</f>
        <v>3.0281243086265022</v>
      </c>
      <c r="I99" s="59">
        <f ca="true">IF((I101+M101)&gt;100,I101*100/(I101+M101),I101)</f>
        <v>43.852541130426289</v>
      </c>
      <c r="J99" s="60">
        <f ca="true">I99*AVERAGEIF(J105:J116,"&gt;0")/100</f>
        <v>39.575643224928122</v>
      </c>
      <c r="K99" s="64">
        <f ca="true">I99*(100-AVERAGEIF(J105:J116,"&gt;0"))/100</f>
        <v>4.2768979054981671</v>
      </c>
      <c r="L99" s="65">
        <f ca="true">100-(J99+K99+M99)</f>
        <v>52.843331971931491</v>
      </c>
      <c r="M99" s="66">
        <f ca="true">IF((I101+M101)&gt;100,M101*100/(I101+M101),M101)</f>
        <v>3.3041268976422202</v>
      </c>
      <c r="N99" s="59">
        <f ca="true">IF((N101+R101)&gt;100,N101*100/(N101+R101),N101)</f>
        <v>53.926945945842817</v>
      </c>
      <c r="O99" s="60">
        <f ca="true">N99*AVERAGEIF(O105:O116,"&gt;0")/100</f>
        <v>49.888628182198978</v>
      </c>
      <c r="P99" s="64">
        <f ca="true">N99*(100-AVERAGEIF(O105:O116,"&gt;0"))/100</f>
        <v>4.0383177636438408</v>
      </c>
      <c r="Q99" s="65">
        <f ca="true">100-(O99+P99+R99)</f>
        <v>43.152298124127391</v>
      </c>
      <c r="R99" s="66">
        <f ca="true">IF((N101+R101)&gt;100,R101*100/(N101+R101),R101)</f>
        <v>2.9207559300297885</v>
      </c>
      <c r="S99" s="59">
        <f ca="true">IF((S101+W101)&gt;100,S101*100/(S101+W101),S101)</f>
        <v>67.333660717878956</v>
      </c>
      <c r="T99" s="60">
        <f ca="true">S99*AVERAGEIF(T105:T116,"&gt;0")/100</f>
        <v>63.781014524123741</v>
      </c>
      <c r="U99" s="64">
        <f ca="true">S99*(100-AVERAGEIF(T105:T116,"&gt;0"))/100</f>
        <v>3.5526461937552161</v>
      </c>
      <c r="V99" s="65">
        <f ca="true">100-(T99+U99+W99)</f>
        <v>30.867822023565651</v>
      </c>
      <c r="W99" s="66">
        <f ca="true">IF((S101+W101)&gt;100,W101*100/(S101+W101),W101)</f>
        <v>1.7985172585553926</v>
      </c>
      <c r="X99" s="59">
        <f ca="true">IF((X101+AB101)&gt;100,X101*100/(X101+AB101),X101)</f>
        <v>90.306856998109652</v>
      </c>
      <c r="Y99" s="60">
        <f ca="true">X99*AVERAGEIF(Y105:Y116,"&gt;0")/100</f>
        <v>89.517020023947794</v>
      </c>
      <c r="Z99" s="64">
        <f ca="true">X99*(100-AVERAGEIF(Y105:Y116,"&gt;0"))/100</f>
        <v>0.78983697416186671</v>
      </c>
      <c r="AA99" s="65">
        <f ca="true">100-(Y99+Z99+AB99)</f>
        <v>9.2460874781633606</v>
      </c>
      <c r="AB99" s="66">
        <f ca="true">IF((X101+AB101)&gt;100,AB101*100/(X101+AB101),AB101)</f>
        <v>0.4470555237269771</v>
      </c>
    </row>
    <row r="100" s="67" customFormat="true" ht="15" customHeight="true" x14ac:dyDescent="0.2">
      <c r="A100" s="1751"/>
      <c r="B100" s="1752"/>
      <c r="C100" s="237">
        <f>MaxTarget(C105:C116)</f>
        <v>2020</v>
      </c>
      <c r="D100" s="68">
        <f ca="true">IF((D102+H102)&gt;100,D102*100/(D102+H102),D102)</f>
        <v>71.974191801643428</v>
      </c>
      <c r="E100" s="69">
        <f ca="true">D100*AVERAGEIF(E105:E116,"&gt;0")/100</f>
        <v>64.390276015005313</v>
      </c>
      <c r="F100" s="70">
        <f ca="true">D100*(100-AVERAGEIF(E105:E116,"&gt;0"))/100</f>
        <v>7.5839157866381184</v>
      </c>
      <c r="G100" s="71">
        <f ca="true">100-(E100+F100+H100)</f>
        <v>18.643555490230028</v>
      </c>
      <c r="H100" s="72">
        <f ca="true">IF((D102+H102)&gt;100,H102*100/(D102+H102),H102)</f>
        <v>9.3822527081265434</v>
      </c>
      <c r="I100" s="68">
        <f ca="true">IF((I102+M102)&gt;100,I102*100/(I102+M102),I102)</f>
        <v>82.542930472634907</v>
      </c>
      <c r="J100" s="69">
        <f ca="true">I100*AVERAGEIF(J105:J116,"&gt;0")/100</f>
        <v>74.492594566167867</v>
      </c>
      <c r="K100" s="70">
        <f ca="true">I100*(100-AVERAGEIF(J105:J116,"&gt;0"))/100</f>
        <v>8.0503359064670299</v>
      </c>
      <c r="L100" s="71">
        <f ca="true">100-(J100+K100+M100)</f>
        <v>12.419959724477465</v>
      </c>
      <c r="M100" s="72">
        <f ca="true">IF((I102+M102)&gt;100,M102*100/(I102+M102),M102)</f>
        <v>5.0371098028876418</v>
      </c>
      <c r="N100" s="68">
        <f ca="true">IF((N102+R102)&gt;100,N102*100/(N102+R102),N102)</f>
        <v>89.506513353941045</v>
      </c>
      <c r="O100" s="69">
        <f ca="true">N100*AVERAGEIF(O105:O116,"&gt;0")/100</f>
        <v>82.803820729700021</v>
      </c>
      <c r="P100" s="70">
        <f ca="true">N100*(100-AVERAGEIF(O105:O116,"&gt;0"))/100</f>
        <v>6.7026926242410187</v>
      </c>
      <c r="Q100" s="71">
        <f ca="true">100-(O100+P100+R100)</f>
        <v>7.5731430535282414</v>
      </c>
      <c r="R100" s="72">
        <f ca="true">IF((N102+R102)&gt;100,R102*100/(N102+R102),R102)</f>
        <v>2.9203435925307097</v>
      </c>
      <c r="S100" s="68">
        <f ca="true">IF((S102+W102)&gt;100,S102*100/(S102+W102),S102)</f>
        <v>95.087280247559647</v>
      </c>
      <c r="T100" s="69">
        <f ca="true">S100*AVERAGEIF(T105:T116,"&gt;0")/100</f>
        <v>90.07030269659262</v>
      </c>
      <c r="U100" s="70">
        <f ca="true">S100*(100-AVERAGEIF(T105:T116,"&gt;0"))/100</f>
        <v>5.0169775509670158</v>
      </c>
      <c r="V100" s="71">
        <f ca="true">100-(T100+U100+W100)</f>
        <v>4.07611004931438</v>
      </c>
      <c r="W100" s="72">
        <f ca="true">IF((S102+W102)&gt;100,W102*100/(S102+W102),W102)</f>
        <v>0.83660970312598693</v>
      </c>
      <c r="X100" s="68">
        <f ca="true">IF((X102+AB102)&gt;100,X102*100/(X102+AB102),X102)</f>
        <v>97.971953590368685</v>
      </c>
      <c r="Y100" s="69">
        <f ca="true">X100*AVERAGEIF(Y105:Y116,"&gt;0")/100</f>
        <v>97.115076560774327</v>
      </c>
      <c r="Z100" s="70">
        <f ca="true">X100*(100-AVERAGEIF(Y105:Y116,"&gt;0"))/100</f>
        <v>0.85687702959436873</v>
      </c>
      <c r="AA100" s="71">
        <f ca="true">100-(Y100+Z100+AB100)</f>
        <v>1.7210225943634896</v>
      </c>
      <c r="AB100" s="72">
        <f ca="true">IF((X102+AB102)&gt;100,AB102*100/(X102+AB102),AB102)</f>
        <v>0.30702381526780442</v>
      </c>
    </row>
    <row r="101" hidden="true" x14ac:dyDescent="0.2">
      <c r="A101" s="1753" t="s">
        <v>12</v>
      </c>
      <c r="B101" s="1754"/>
      <c r="C101" s="73">
        <f>MinRegYear(C99,C105:C116)</f>
        <v>2008</v>
      </c>
      <c r="D101" s="74">
        <f ca="true">IF(MAX(C105:C116)-MIN(C105:C116)&lt;5,AVERAGEIF(C105:C116,"&gt;0",D105:D116),
IF(FORECAST($C101,D$105:D$116,$C$105:$C$116)&lt;0,0,
IF(FORECAST($C101,D$105:D$116,$C$105:$C$116)&gt;100,100,
FORECAST($C101,D$105:D$116,$C$105:$C$116))))</f>
        <v>38.938055004039597</v>
      </c>
      <c r="E101" s="75"/>
      <c r="F101" s="76"/>
      <c r="G101" s="76"/>
      <c r="H101" s="77">
        <f ca="true">IF(MAX(C105:C116)-MIN(C105:C116)&lt;5,AVERAGEIF(C105:C116,"&gt;0",H105:H116),
IF(FORECAST($C101,H$105:H$116,$C$105:$C$116)&lt;0,0,
IF(FORECAST($C101,H$105:H$116,$C$105:$C$116)&gt;100,100,
FORECAST($C101,H$105:H$116,$C$105:$C$116))))</f>
        <v>3.0281243086265022</v>
      </c>
      <c r="I101" s="74">
        <f ca="true">IF(MAX(C105:C116)-MIN(C105:C116)&lt;5,AVERAGEIF(C105:C116,"&gt;0",I105:I116),
IF(FORECAST($C101,I$105:I$116,$C$105:$C$116)&lt;0,0,
IF(FORECAST($C101,I$105:I$116,$C$105:$C$116)&gt;100,100,
FORECAST($C101,I$105:I$116,$C$105:$C$116))))</f>
        <v>43.852541130426289</v>
      </c>
      <c r="J101" s="75"/>
      <c r="K101" s="76"/>
      <c r="L101" s="76"/>
      <c r="M101" s="77">
        <f ca="true">IF(MAX(C105:C116)-MIN(C105:C116)&lt;5,AVERAGEIF(C105:C116,"&gt;0",M105:M116),
IF(FORECAST($C101,M$105:M$116,$C$105:$C$116)&lt;0,0,
IF(FORECAST($C101,M$105:M$116,$C$105:$C$116)&gt;100,100,
FORECAST($C101,M$105:M$116,$C$105:$C$116))))</f>
        <v>3.3041268976422202</v>
      </c>
      <c r="N101" s="74">
        <f ca="true">IF(MAX(C105:C116)-MIN(C105:C116)&lt;5,AVERAGEIF(C105:C116,"&gt;0",N105:N116),
IF(FORECAST($C101,N$105:N$116,$C$105:$C$116)&lt;0,0,
IF(FORECAST($C101,N$105:N$116,$C$105:$C$116)&gt;100,100,
FORECAST($C101,N$105:N$116,$C$105:$C$116))))</f>
        <v>53.926945945842817</v>
      </c>
      <c r="O101" s="75"/>
      <c r="P101" s="76"/>
      <c r="Q101" s="76"/>
      <c r="R101" s="77">
        <f ca="true">IF(MAX(C105:C116)-MIN(C105:C116)&lt;5,AVERAGEIF(C105:C116,"&gt;0",R105:R116),
IF(FORECAST($C101,R$105:R$116,$C$105:$C$116)&lt;0,0,
IF(FORECAST($C101,R$105:R$116,$C$105:$C$116)&gt;100,100,
FORECAST($C101,R$105:R$116,$C$105:$C$116))))</f>
        <v>2.9207559300297885</v>
      </c>
      <c r="S101" s="74">
        <f ca="true">IF(MAX(C105:C116)-MIN(C105:C116)&lt;5,AVERAGEIF(C105:C116,"&gt;0",S105:S116),
IF(FORECAST($C101,S$105:S$116,$C$105:$C$116)&lt;0,0,
IF(FORECAST($C101,S$105:S$116,$C$105:$C$116)&gt;100,100,
FORECAST($C101,S$105:S$116,$C$105:$C$116))))</f>
        <v>67.333660717878956</v>
      </c>
      <c r="T101" s="75"/>
      <c r="U101" s="76"/>
      <c r="V101" s="76"/>
      <c r="W101" s="77">
        <f ca="true">IF(MAX(C105:C116)-MIN(C105:C116)&lt;5,AVERAGEIF(C105:C116,"&gt;0",W105:W116),
IF(FORECAST($C101,W$105:W$116,$C$105:$C$116)&lt;0,0,
IF(FORECAST($C101,W$105:W$116,$C$105:$C$116)&gt;100,100,
FORECAST($C101,W$105:W$116,$C$105:$C$116))))</f>
        <v>1.7985172585553926</v>
      </c>
      <c r="X101" s="74">
        <f ca="true">IF(MAX(C105:C116)-MIN(C105:C116)&lt;5,AVERAGEIF(C105:C116,"&gt;0",X105:X116),
IF(FORECAST($C101,X$105:X$116,$C$105:$C$116)&lt;0,0,
IF(FORECAST($C101,X$105:X$116,$C$105:$C$116)&gt;100,100,
FORECAST($C101,X$105:X$116,$C$105:$C$116))))</f>
        <v>90.306856998109652</v>
      </c>
      <c r="Y101" s="75"/>
      <c r="Z101" s="76"/>
      <c r="AA101" s="76"/>
      <c r="AB101" s="77">
        <f ca="true">IF(MAX(C105:C116)-MIN(C105:C116)&lt;5,AVERAGEIF(C105:C116,"&gt;0",AB105:AB116),
IF(FORECAST($C101,AB$105:AB$116,$C$105:$C$116)&lt;0,0,
IF(FORECAST($C101,AB$105:AB$116,$C$105:$C$116)&gt;100,100,
FORECAST($C101,AB$105:AB$116,$C$105:$C$116))))</f>
        <v>0.4470555237269771</v>
      </c>
    </row>
    <row r="102" hidden="true" x14ac:dyDescent="0.2">
      <c r="A102" s="1755"/>
      <c r="B102" s="1756"/>
      <c r="C102" s="52">
        <f>MaxRegYear(C100,C105:C116)</f>
        <v>2018</v>
      </c>
      <c r="D102" s="78">
        <f ca="true">IF(MAX(C105:C116)-MIN(C105:C116)&lt;5,AVERAGEIF(C105:C116,"&gt;0",D105:D116),
IF(FORECAST($C102,D$105:D$116,$C$105:$C$116)&lt;0,0,
IF(FORECAST($C102,D$105:D$116,$C$105:$C$116)&gt;100,100,
FORECAST($C102,D$105:D$116,$C$105:$C$116))))</f>
        <v>71.974191801643428</v>
      </c>
      <c r="E102" s="79"/>
      <c r="F102" s="80"/>
      <c r="G102" s="80"/>
      <c r="H102" s="81">
        <f ca="true">IF(MAX(C105:C116)-MIN(C105:C116)&lt;5,AVERAGEIF(C105:C116,"&gt;0",H105:H116),
IF(FORECAST($C102,H$105:H$116,$C$105:$C$116)&lt;0,0,
IF(FORECAST($C102,H$105:H$116,$C$105:$C$116)&gt;100,100,
FORECAST($C102,H$105:H$116,$C$105:$C$116))))</f>
        <v>9.3822527081265434</v>
      </c>
      <c r="I102" s="78">
        <f ca="true">IF(MAX(C105:C116)-MIN(C105:C116)&lt;5,AVERAGEIF(C105:C116,"&gt;0",I105:I116),
IF(FORECAST($C102,I$105:I$116,$C$105:$C$116)&lt;0,0,
IF(FORECAST($C102,I$105:I$116,$C$105:$C$116)&gt;100,100,
FORECAST($C102,I$105:I$116,$C$105:$C$116))))</f>
        <v>82.542930472634907</v>
      </c>
      <c r="J102" s="79"/>
      <c r="K102" s="80"/>
      <c r="L102" s="80"/>
      <c r="M102" s="81">
        <f ca="true">IF(MAX(C105:C116)-MIN(C105:C116)&lt;5,AVERAGEIF(C105:C116,"&gt;0",M105:M116),
IF(FORECAST($C102,M$105:M$116,$C$105:$C$116)&lt;0,0,
IF(FORECAST($C102,M$105:M$116,$C$105:$C$116)&gt;100,100,
FORECAST($C102,M$105:M$116,$C$105:$C$116))))</f>
        <v>5.0371098028876418</v>
      </c>
      <c r="N102" s="78">
        <f ca="true">IF(MAX(C105:C116)-MIN(C105:C116)&lt;5,AVERAGEIF(C105:C116,"&gt;0",N105:N116),
IF(FORECAST($C102,N$105:N$116,$C$105:$C$116)&lt;0,0,
IF(FORECAST($C102,N$105:N$116,$C$105:$C$116)&gt;100,100,
FORECAST($C102,N$105:N$116,$C$105:$C$116))))</f>
        <v>89.506513353941045</v>
      </c>
      <c r="O102" s="79"/>
      <c r="P102" s="80"/>
      <c r="Q102" s="80"/>
      <c r="R102" s="81">
        <f ca="true">IF(MAX(C105:C116)-MIN(C105:C116)&lt;5,AVERAGEIF(C105:C116,"&gt;0",R105:R116),
IF(FORECAST($C102,R$105:R$116,$C$105:$C$116)&lt;0,0,
IF(FORECAST($C102,R$105:R$116,$C$105:$C$116)&gt;100,100,
FORECAST($C102,R$105:R$116,$C$105:$C$116))))</f>
        <v>2.9203435925307097</v>
      </c>
      <c r="S102" s="78">
        <f ca="true">IF(MAX(C105:C116)-MIN(C105:C116)&lt;5,AVERAGEIF(C105:C116,"&gt;0",S105:S116),
IF(FORECAST($C102,S$105:S$116,$C$105:$C$116)&lt;0,0,
IF(FORECAST($C102,S$105:S$116,$C$105:$C$116)&gt;100,100,
FORECAST($C102,S$105:S$116,$C$105:$C$116))))</f>
        <v>95.087280247559647</v>
      </c>
      <c r="T102" s="79"/>
      <c r="U102" s="80"/>
      <c r="V102" s="80"/>
      <c r="W102" s="81">
        <f ca="true">IF(MAX(C105:C116)-MIN(C105:C116)&lt;5,AVERAGEIF(C105:C116,"&gt;0",W105:W116),
IF(FORECAST($C102,W$105:W$116,$C$105:$C$116)&lt;0,0,
IF(FORECAST($C102,W$105:W$116,$C$105:$C$116)&gt;100,100,
FORECAST($C102,W$105:W$116,$C$105:$C$116))))</f>
        <v>0.83660970312598693</v>
      </c>
      <c r="X102" s="78">
        <f ca="true">IF(MAX(C105:C116)-MIN(C105:C116)&lt;5,AVERAGEIF(C105:C116,"&gt;0",X105:X116),
IF(FORECAST($C102,X$105:X$116,$C$105:$C$116)&lt;0,0,
IF(FORECAST($C102,X$105:X$116,$C$105:$C$116)&gt;100,100,
FORECAST($C102,X$105:X$116,$C$105:$C$116))))</f>
        <v>97.971953590368685</v>
      </c>
      <c r="Y102" s="79"/>
      <c r="Z102" s="80"/>
      <c r="AA102" s="80"/>
      <c r="AB102" s="81">
        <f ca="true">IF(MAX(C105:C116)-MIN(C105:C116)&lt;5,AVERAGEIF(C105:C116,"&gt;0",AB105:AB116),
IF(FORECAST($C102,AB$105:AB$116,$C$105:$C$116)&lt;0,0,
IF(FORECAST($C102,AB$105:AB$116,$C$105:$C$116)&gt;100,100,
FORECAST($C102,AB$105:AB$116,$C$105:$C$116))))</f>
        <v>0.30702381526780442</v>
      </c>
    </row>
    <row r="103" ht="9" customHeight="true" x14ac:dyDescent="0.2">
      <c r="D103" s="82"/>
      <c r="I103" s="82"/>
      <c r="K103" s="42"/>
      <c r="L103" s="42"/>
      <c r="N103" s="82"/>
      <c r="P103" s="42"/>
      <c r="Q103" s="42"/>
      <c r="S103" s="82"/>
      <c r="U103" s="42"/>
      <c r="V103" s="42"/>
      <c r="X103" s="82"/>
      <c r="Z103" s="42"/>
      <c r="AA103" s="42"/>
      <c r="AB103" s="83"/>
    </row>
    <row r="104" s="111" customFormat="true" ht="22.5" customHeight="true" x14ac:dyDescent="0.2">
      <c r="B104" s="84" t="s">
        <v>8</v>
      </c>
      <c r="C104" s="85" t="s">
        <v>9</v>
      </c>
      <c r="D104" s="86" t="s">
        <v>14</v>
      </c>
      <c r="E104" s="1732" t="s">
        <v>404</v>
      </c>
      <c r="F104" s="246"/>
      <c r="G104" s="246"/>
      <c r="H104" s="88" t="s">
        <v>17</v>
      </c>
      <c r="I104" s="85" t="s">
        <v>14</v>
      </c>
      <c r="J104" s="1732" t="s">
        <v>404</v>
      </c>
      <c r="K104" s="246"/>
      <c r="L104" s="246"/>
      <c r="M104" s="88" t="s">
        <v>17</v>
      </c>
      <c r="N104" s="86" t="s">
        <v>14</v>
      </c>
      <c r="O104" s="1732" t="s">
        <v>404</v>
      </c>
      <c r="P104" s="246"/>
      <c r="Q104" s="246"/>
      <c r="R104" s="88" t="s">
        <v>17</v>
      </c>
      <c r="S104" s="86" t="s">
        <v>14</v>
      </c>
      <c r="T104" s="1732" t="s">
        <v>404</v>
      </c>
      <c r="U104" s="246"/>
      <c r="V104" s="246"/>
      <c r="W104" s="88" t="s">
        <v>17</v>
      </c>
      <c r="X104" s="86" t="s">
        <v>14</v>
      </c>
      <c r="Y104" s="1732" t="s">
        <v>404</v>
      </c>
      <c r="Z104" s="246"/>
      <c r="AA104" s="246"/>
      <c r="AB104" s="88" t="s">
        <v>17</v>
      </c>
      <c r="AD104" s="247"/>
    </row>
    <row r="105" x14ac:dyDescent="0.2">
      <c r="A105" s="90"/>
      <c r="B105" s="1" t="s">
        <v>199</v>
      </c>
      <c r="C105" s="2">
        <v>2010</v>
      </c>
      <c r="D105" s="1">
        <f t="shared" ref="D105:D116" ca="true" si="15">IF(ISERROR(INDIRECT(CONCATENATE($B105,"!C16"))),"",INDIRECT(CONCATENATE($B105,"!C16")))</f>
        <v>45.545282363560226</v>
      </c>
      <c r="E105" s="91">
        <f t="shared" ref="E105:E116" ca="true" si="16">IF(ISERROR(INDIRECT(CONCATENATE($B105,"!C23"))),"",INDIRECT(CONCATENATE($B105,"!C23")))</f>
        <v>84.9</v>
      </c>
      <c r="F105" s="92"/>
      <c r="G105" s="92"/>
      <c r="H105" s="93">
        <f t="shared" ref="H105:H116" ca="true" si="17">IF(ISERROR(INDIRECT(CONCATENATE($B105,"!C21"))),"",INDIRECT(CONCATENATE($B105,"!C21")))</f>
        <v>4.2989499885265774</v>
      </c>
      <c r="I105" s="1">
        <f t="shared" ref="I105:I116" ca="true" si="18">IF(ISERROR(INDIRECT(CONCATENATE($B105,"!D16"))),"",INDIRECT(CONCATENATE($B105,"!D16")))</f>
        <v>51.590618998867889</v>
      </c>
      <c r="J105" s="91">
        <f t="shared" ref="J105:J116" ca="true" si="19">IF(ISERROR(INDIRECT(CONCATENATE($B105,"!D23"))),"",INDIRECT(CONCATENATE($B105,"!D23")))</f>
        <v>86</v>
      </c>
      <c r="K105" s="92"/>
      <c r="L105" s="92"/>
      <c r="M105" s="93">
        <f t="shared" ref="M105:M116" ca="true" si="20">IF(ISERROR(INDIRECT(CONCATENATE($B105,"!D21"))),"",INDIRECT(CONCATENATE($B105,"!D21")))</f>
        <v>3.6507234786912832</v>
      </c>
      <c r="N105" s="1">
        <f t="shared" ref="N105:N116" ca="true" si="21">IF(ISERROR(INDIRECT(CONCATENATE($B105,"!E16"))),"",INDIRECT(CONCATENATE($B105,"!E16")))</f>
        <v>61.042859427462105</v>
      </c>
      <c r="O105" s="91">
        <f t="shared" ref="O105:O116" ca="true" si="22">IF(ISERROR(INDIRECT(CONCATENATE($B105,"!E23"))),"",INDIRECT(CONCATENATE($B105,"!E23")))</f>
        <v>89.5</v>
      </c>
      <c r="P105" s="92"/>
      <c r="Q105" s="92"/>
      <c r="R105" s="93">
        <f t="shared" ref="R105:R116" ca="true" si="23">IF(ISERROR(INDIRECT(CONCATENATE($B105,"!E21"))),"",INDIRECT(CONCATENATE($B105,"!E21")))</f>
        <v>2.9206734625299728</v>
      </c>
      <c r="S105" s="1">
        <f t="shared" ref="S105:S116" ca="true" si="24">IF(ISERROR(INDIRECT(CONCATENATE($B105,"!F16"))),"",INDIRECT(CONCATENATE($B105,"!F16")))</f>
        <v>72.88438462381437</v>
      </c>
      <c r="T105" s="91">
        <f t="shared" ref="T105:T116" ca="true" si="25">IF(ISERROR(INDIRECT(CONCATENATE($B105,"!F23"))),"",INDIRECT(CONCATENATE($B105,"!F23")))</f>
        <v>92.7</v>
      </c>
      <c r="U105" s="92"/>
      <c r="V105" s="92"/>
      <c r="W105" s="93">
        <f t="shared" ref="W105:W116" ca="true" si="26">IF(ISERROR(INDIRECT(CONCATENATE($B105,"!F21"))),"",INDIRECT(CONCATENATE($B105,"!F21")))</f>
        <v>1.6061357474695059</v>
      </c>
      <c r="X105" s="1">
        <f t="shared" ref="X105:X116" ca="true" si="27">IF(ISERROR(INDIRECT(CONCATENATE($B105,"!G16"))),"",INDIRECT(CONCATENATE($B105,"!G16")))</f>
        <v>91.839876316561401</v>
      </c>
      <c r="Y105" s="91">
        <f t="shared" ref="Y105:Y116" ca="true" si="28">IF(ISERROR(INDIRECT(CONCATENATE($B105,"!G23"))),"",INDIRECT(CONCATENATE($B105,"!G23")))</f>
        <v>99</v>
      </c>
      <c r="Z105" s="92"/>
      <c r="AA105" s="92"/>
      <c r="AB105" s="93">
        <f t="shared" ref="AB105:AB116" ca="true" si="29">IF(ISERROR(INDIRECT(CONCATENATE($B105,"!G221"))),"",INDIRECT(CONCATENATE($B105,"!G21")))</f>
        <v>0.41904918203514069</v>
      </c>
    </row>
    <row r="106" x14ac:dyDescent="0.2">
      <c r="A106" s="90"/>
      <c r="B106" s="3" t="s">
        <v>401</v>
      </c>
      <c r="C106" s="4">
        <v>2016</v>
      </c>
      <c r="D106" s="3">
        <f t="shared" ca="true" si="15"/>
        <v>65.366964442122509</v>
      </c>
      <c r="E106" s="94">
        <f t="shared" ca="true" si="16"/>
        <v>94.026013347842948</v>
      </c>
      <c r="F106" s="92"/>
      <c r="G106" s="92"/>
      <c r="H106" s="95">
        <f t="shared" ca="true" si="17"/>
        <v>8.1114270282265561</v>
      </c>
      <c r="I106" s="3">
        <f t="shared" ca="true" si="18"/>
        <v>74.804852604193215</v>
      </c>
      <c r="J106" s="94">
        <f t="shared" ca="true" si="19"/>
        <v>94.494184395025997</v>
      </c>
      <c r="K106" s="92"/>
      <c r="L106" s="92"/>
      <c r="M106" s="95">
        <f t="shared" ca="true" si="20"/>
        <v>4.6905132218385548</v>
      </c>
      <c r="N106" s="3">
        <f t="shared" ca="true" si="21"/>
        <v>82.390599872321346</v>
      </c>
      <c r="O106" s="94">
        <f t="shared" ca="true" si="22"/>
        <v>95.523005872799089</v>
      </c>
      <c r="P106" s="92"/>
      <c r="Q106" s="92"/>
      <c r="R106" s="95">
        <f t="shared" ca="true" si="23"/>
        <v>2.9204260600305254</v>
      </c>
      <c r="S106" s="3">
        <f t="shared" ca="true" si="24"/>
        <v>89.536556341622969</v>
      </c>
      <c r="T106" s="94">
        <f t="shared" ca="true" si="25"/>
        <v>96.747636870241067</v>
      </c>
      <c r="U106" s="92"/>
      <c r="V106" s="92"/>
      <c r="W106" s="95">
        <f t="shared" ca="true" si="26"/>
        <v>1.0289912142118627</v>
      </c>
      <c r="X106" s="3">
        <f t="shared" ca="true" si="27"/>
        <v>96.438934271916892</v>
      </c>
      <c r="Y106" s="94">
        <f t="shared" ca="true" si="28"/>
        <v>99.250770760013509</v>
      </c>
      <c r="Z106" s="92"/>
      <c r="AA106" s="92"/>
      <c r="AB106" s="95">
        <f t="shared" ca="true" si="29"/>
        <v>0.33503015695963717</v>
      </c>
    </row>
    <row r="107" x14ac:dyDescent="0.2">
      <c r="A107" s="90"/>
      <c r="B107" s="3"/>
      <c r="C107" s="4"/>
      <c r="D107" s="3" t="str">
        <f t="shared" ca="true" si="15"/>
        <v/>
      </c>
      <c r="E107" s="94" t="str">
        <f t="shared" ca="true" si="16"/>
        <v/>
      </c>
      <c r="F107" s="92"/>
      <c r="G107" s="92"/>
      <c r="H107" s="95" t="str">
        <f t="shared" ca="true" si="17"/>
        <v/>
      </c>
      <c r="I107" s="3" t="str">
        <f t="shared" ca="true" si="18"/>
        <v/>
      </c>
      <c r="J107" s="94" t="str">
        <f t="shared" ca="true" si="19"/>
        <v/>
      </c>
      <c r="K107" s="92"/>
      <c r="L107" s="92"/>
      <c r="M107" s="95" t="str">
        <f t="shared" ca="true" si="20"/>
        <v/>
      </c>
      <c r="N107" s="3" t="str">
        <f t="shared" ca="true" si="21"/>
        <v/>
      </c>
      <c r="O107" s="94" t="str">
        <f t="shared" ca="true" si="22"/>
        <v/>
      </c>
      <c r="P107" s="92"/>
      <c r="Q107" s="92"/>
      <c r="R107" s="95" t="str">
        <f t="shared" ca="true" si="23"/>
        <v/>
      </c>
      <c r="S107" s="3" t="str">
        <f t="shared" ca="true" si="24"/>
        <v/>
      </c>
      <c r="T107" s="94" t="str">
        <f t="shared" ca="true" si="25"/>
        <v/>
      </c>
      <c r="U107" s="92"/>
      <c r="V107" s="92"/>
      <c r="W107" s="95" t="str">
        <f t="shared" ca="true" si="26"/>
        <v/>
      </c>
      <c r="X107" s="3" t="str">
        <f t="shared" ca="true" si="27"/>
        <v/>
      </c>
      <c r="Y107" s="94" t="str">
        <f t="shared" ca="true" si="28"/>
        <v/>
      </c>
      <c r="Z107" s="92"/>
      <c r="AA107" s="92"/>
      <c r="AB107" s="95" t="str">
        <f t="shared" ca="true" si="29"/>
        <v/>
      </c>
      <c r="AD107" s="96"/>
    </row>
    <row r="108" x14ac:dyDescent="0.2">
      <c r="A108" s="90"/>
      <c r="B108" s="3"/>
      <c r="C108" s="4"/>
      <c r="D108" s="3" t="str">
        <f t="shared" ca="true" si="15"/>
        <v/>
      </c>
      <c r="E108" s="94" t="str">
        <f t="shared" ca="true" si="16"/>
        <v/>
      </c>
      <c r="F108" s="92"/>
      <c r="G108" s="92"/>
      <c r="H108" s="95" t="str">
        <f t="shared" ca="true" si="17"/>
        <v/>
      </c>
      <c r="I108" s="3" t="str">
        <f t="shared" ca="true" si="18"/>
        <v/>
      </c>
      <c r="J108" s="94" t="str">
        <f t="shared" ca="true" si="19"/>
        <v/>
      </c>
      <c r="K108" s="92"/>
      <c r="L108" s="92"/>
      <c r="M108" s="95" t="str">
        <f t="shared" ca="true" si="20"/>
        <v/>
      </c>
      <c r="N108" s="3" t="str">
        <f t="shared" ca="true" si="21"/>
        <v/>
      </c>
      <c r="O108" s="94" t="str">
        <f t="shared" ca="true" si="22"/>
        <v/>
      </c>
      <c r="P108" s="92"/>
      <c r="Q108" s="92"/>
      <c r="R108" s="95" t="str">
        <f t="shared" ca="true" si="23"/>
        <v/>
      </c>
      <c r="S108" s="3" t="str">
        <f t="shared" ca="true" si="24"/>
        <v/>
      </c>
      <c r="T108" s="94" t="str">
        <f t="shared" ca="true" si="25"/>
        <v/>
      </c>
      <c r="U108" s="92"/>
      <c r="V108" s="92"/>
      <c r="W108" s="95" t="str">
        <f t="shared" ca="true" si="26"/>
        <v/>
      </c>
      <c r="X108" s="3" t="str">
        <f t="shared" ca="true" si="27"/>
        <v/>
      </c>
      <c r="Y108" s="94" t="str">
        <f t="shared" ca="true" si="28"/>
        <v/>
      </c>
      <c r="Z108" s="92"/>
      <c r="AA108" s="92"/>
      <c r="AB108" s="95" t="str">
        <f t="shared" ca="true" si="29"/>
        <v/>
      </c>
    </row>
    <row r="109" x14ac:dyDescent="0.2">
      <c r="A109" s="90"/>
      <c r="B109" s="3"/>
      <c r="C109" s="4"/>
      <c r="D109" s="3" t="str">
        <f t="shared" ca="true" si="15"/>
        <v/>
      </c>
      <c r="E109" s="94" t="str">
        <f t="shared" ca="true" si="16"/>
        <v/>
      </c>
      <c r="F109" s="92"/>
      <c r="G109" s="92"/>
      <c r="H109" s="95" t="str">
        <f t="shared" ca="true" si="17"/>
        <v/>
      </c>
      <c r="I109" s="3" t="str">
        <f t="shared" ca="true" si="18"/>
        <v/>
      </c>
      <c r="J109" s="94" t="str">
        <f t="shared" ca="true" si="19"/>
        <v/>
      </c>
      <c r="K109" s="92"/>
      <c r="L109" s="92"/>
      <c r="M109" s="95" t="str">
        <f t="shared" ca="true" si="20"/>
        <v/>
      </c>
      <c r="N109" s="3" t="str">
        <f t="shared" ca="true" si="21"/>
        <v/>
      </c>
      <c r="O109" s="94" t="str">
        <f t="shared" ca="true" si="22"/>
        <v/>
      </c>
      <c r="P109" s="92"/>
      <c r="Q109" s="92"/>
      <c r="R109" s="95" t="str">
        <f t="shared" ca="true" si="23"/>
        <v/>
      </c>
      <c r="S109" s="3" t="str">
        <f t="shared" ca="true" si="24"/>
        <v/>
      </c>
      <c r="T109" s="94" t="str">
        <f t="shared" ca="true" si="25"/>
        <v/>
      </c>
      <c r="U109" s="92"/>
      <c r="V109" s="92"/>
      <c r="W109" s="95" t="str">
        <f t="shared" ca="true" si="26"/>
        <v/>
      </c>
      <c r="X109" s="3" t="str">
        <f t="shared" ca="true" si="27"/>
        <v/>
      </c>
      <c r="Y109" s="94" t="str">
        <f t="shared" ca="true" si="28"/>
        <v/>
      </c>
      <c r="Z109" s="92"/>
      <c r="AA109" s="92"/>
      <c r="AB109" s="95" t="str">
        <f t="shared" ca="true" si="29"/>
        <v/>
      </c>
    </row>
    <row r="110" x14ac:dyDescent="0.2">
      <c r="A110" s="90"/>
      <c r="B110" s="3"/>
      <c r="C110" s="4"/>
      <c r="D110" s="3" t="str">
        <f t="shared" ca="true" si="15"/>
        <v/>
      </c>
      <c r="E110" s="94" t="str">
        <f t="shared" ca="true" si="16"/>
        <v/>
      </c>
      <c r="F110" s="92"/>
      <c r="G110" s="92"/>
      <c r="H110" s="95" t="str">
        <f t="shared" ca="true" si="17"/>
        <v/>
      </c>
      <c r="I110" s="3" t="str">
        <f t="shared" ca="true" si="18"/>
        <v/>
      </c>
      <c r="J110" s="94" t="str">
        <f t="shared" ca="true" si="19"/>
        <v/>
      </c>
      <c r="K110" s="92"/>
      <c r="L110" s="92"/>
      <c r="M110" s="95" t="str">
        <f t="shared" ca="true" si="20"/>
        <v/>
      </c>
      <c r="N110" s="3" t="str">
        <f t="shared" ca="true" si="21"/>
        <v/>
      </c>
      <c r="O110" s="94" t="str">
        <f t="shared" ca="true" si="22"/>
        <v/>
      </c>
      <c r="P110" s="92"/>
      <c r="Q110" s="92"/>
      <c r="R110" s="95" t="str">
        <f t="shared" ca="true" si="23"/>
        <v/>
      </c>
      <c r="S110" s="3" t="str">
        <f t="shared" ca="true" si="24"/>
        <v/>
      </c>
      <c r="T110" s="94" t="str">
        <f t="shared" ca="true" si="25"/>
        <v/>
      </c>
      <c r="U110" s="92"/>
      <c r="V110" s="92"/>
      <c r="W110" s="95" t="str">
        <f t="shared" ca="true" si="26"/>
        <v/>
      </c>
      <c r="X110" s="3" t="str">
        <f t="shared" ca="true" si="27"/>
        <v/>
      </c>
      <c r="Y110" s="94" t="str">
        <f t="shared" ca="true" si="28"/>
        <v/>
      </c>
      <c r="Z110" s="92"/>
      <c r="AA110" s="92"/>
      <c r="AB110" s="95" t="str">
        <f t="shared" ca="true" si="29"/>
        <v/>
      </c>
    </row>
    <row r="111" x14ac:dyDescent="0.2">
      <c r="A111" s="90"/>
      <c r="B111" s="3"/>
      <c r="C111" s="4"/>
      <c r="D111" s="3" t="str">
        <f ca="true">IF(ISERROR(INDIRECT(CONCATENATE($B111,"!C16"))),"",INDIRECT(CONCATENATE($B111,"!C16")))</f>
        <v/>
      </c>
      <c r="E111" s="94" t="str">
        <f ca="true">IF(ISERROR(INDIRECT(CONCATENATE($B111,"!C23"))),"",INDIRECT(CONCATENATE($B111,"!C23")))</f>
        <v/>
      </c>
      <c r="F111" s="92"/>
      <c r="G111" s="92"/>
      <c r="H111" s="95" t="str">
        <f ca="true">IF(ISERROR(INDIRECT(CONCATENATE($B111,"!C21"))),"",INDIRECT(CONCATENATE($B111,"!C21")))</f>
        <v/>
      </c>
      <c r="I111" s="3" t="str">
        <f ca="true">IF(ISERROR(INDIRECT(CONCATENATE($B111,"!D16"))),"",INDIRECT(CONCATENATE($B111,"!D16")))</f>
        <v/>
      </c>
      <c r="J111" s="94" t="str">
        <f ca="true">IF(ISERROR(INDIRECT(CONCATENATE($B111,"!D23"))),"",INDIRECT(CONCATENATE($B111,"!D23")))</f>
        <v/>
      </c>
      <c r="K111" s="92"/>
      <c r="L111" s="92"/>
      <c r="M111" s="95" t="str">
        <f ca="true">IF(ISERROR(INDIRECT(CONCATENATE($B111,"!D21"))),"",INDIRECT(CONCATENATE($B111,"!D21")))</f>
        <v/>
      </c>
      <c r="N111" s="3" t="str">
        <f ca="true">IF(ISERROR(INDIRECT(CONCATENATE($B111,"!E16"))),"",INDIRECT(CONCATENATE($B111,"!E16")))</f>
        <v/>
      </c>
      <c r="O111" s="94" t="str">
        <f ca="true">IF(ISERROR(INDIRECT(CONCATENATE($B111,"!E23"))),"",INDIRECT(CONCATENATE($B111,"!E23")))</f>
        <v/>
      </c>
      <c r="P111" s="92"/>
      <c r="Q111" s="92"/>
      <c r="R111" s="95" t="str">
        <f ca="true">IF(ISERROR(INDIRECT(CONCATENATE($B111,"!E21"))),"",INDIRECT(CONCATENATE($B111,"!E21")))</f>
        <v/>
      </c>
      <c r="S111" s="3" t="str">
        <f ca="true">IF(ISERROR(INDIRECT(CONCATENATE($B111,"!F16"))),"",INDIRECT(CONCATENATE($B111,"!F16")))</f>
        <v/>
      </c>
      <c r="T111" s="94" t="str">
        <f ca="true">IF(ISERROR(INDIRECT(CONCATENATE($B111,"!F23"))),"",INDIRECT(CONCATENATE($B111,"!F23")))</f>
        <v/>
      </c>
      <c r="U111" s="92"/>
      <c r="V111" s="92"/>
      <c r="W111" s="95" t="str">
        <f ca="true">IF(ISERROR(INDIRECT(CONCATENATE($B111,"!F21"))),"",INDIRECT(CONCATENATE($B111,"!F21")))</f>
        <v/>
      </c>
      <c r="X111" s="3" t="str">
        <f ca="true">IF(ISERROR(INDIRECT(CONCATENATE($B111,"!G16"))),"",INDIRECT(CONCATENATE($B111,"!G16")))</f>
        <v/>
      </c>
      <c r="Y111" s="94" t="str">
        <f ca="true">IF(ISERROR(INDIRECT(CONCATENATE($B111,"!G23"))),"",INDIRECT(CONCATENATE($B111,"!G23")))</f>
        <v/>
      </c>
      <c r="Z111" s="92"/>
      <c r="AA111" s="92"/>
      <c r="AB111" s="95" t="str">
        <f ca="true">IF(ISERROR(INDIRECT(CONCATENATE($B111,"!G221"))),"",INDIRECT(CONCATENATE($B111,"!G21")))</f>
        <v/>
      </c>
    </row>
    <row r="112" x14ac:dyDescent="0.2">
      <c r="A112" s="90"/>
      <c r="B112" s="3"/>
      <c r="C112" s="4"/>
      <c r="D112" s="3" t="str">
        <f ca="true">IF(ISERROR(INDIRECT(CONCATENATE($B112,"!C16"))),"",INDIRECT(CONCATENATE($B112,"!C16")))</f>
        <v/>
      </c>
      <c r="E112" s="94" t="str">
        <f ca="true">IF(ISERROR(INDIRECT(CONCATENATE($B112,"!C23"))),"",INDIRECT(CONCATENATE($B112,"!C23")))</f>
        <v/>
      </c>
      <c r="F112" s="92"/>
      <c r="G112" s="92"/>
      <c r="H112" s="95" t="str">
        <f ca="true">IF(ISERROR(INDIRECT(CONCATENATE($B112,"!C21"))),"",INDIRECT(CONCATENATE($B112,"!C21")))</f>
        <v/>
      </c>
      <c r="I112" s="3" t="str">
        <f ca="true">IF(ISERROR(INDIRECT(CONCATENATE($B112,"!D16"))),"",INDIRECT(CONCATENATE($B112,"!D16")))</f>
        <v/>
      </c>
      <c r="J112" s="94" t="str">
        <f ca="true">IF(ISERROR(INDIRECT(CONCATENATE($B112,"!D23"))),"",INDIRECT(CONCATENATE($B112,"!D23")))</f>
        <v/>
      </c>
      <c r="K112" s="92"/>
      <c r="L112" s="92"/>
      <c r="M112" s="95" t="str">
        <f ca="true">IF(ISERROR(INDIRECT(CONCATENATE($B112,"!D21"))),"",INDIRECT(CONCATENATE($B112,"!D21")))</f>
        <v/>
      </c>
      <c r="N112" s="3" t="str">
        <f ca="true">IF(ISERROR(INDIRECT(CONCATENATE($B112,"!E16"))),"",INDIRECT(CONCATENATE($B112,"!E16")))</f>
        <v/>
      </c>
      <c r="O112" s="94" t="str">
        <f ca="true">IF(ISERROR(INDIRECT(CONCATENATE($B112,"!E23"))),"",INDIRECT(CONCATENATE($B112,"!E23")))</f>
        <v/>
      </c>
      <c r="P112" s="92"/>
      <c r="Q112" s="92"/>
      <c r="R112" s="95" t="str">
        <f ca="true">IF(ISERROR(INDIRECT(CONCATENATE($B112,"!E21"))),"",INDIRECT(CONCATENATE($B112,"!E21")))</f>
        <v/>
      </c>
      <c r="S112" s="3" t="str">
        <f ca="true">IF(ISERROR(INDIRECT(CONCATENATE($B112,"!F16"))),"",INDIRECT(CONCATENATE($B112,"!F16")))</f>
        <v/>
      </c>
      <c r="T112" s="94" t="str">
        <f ca="true">IF(ISERROR(INDIRECT(CONCATENATE($B112,"!F23"))),"",INDIRECT(CONCATENATE($B112,"!F23")))</f>
        <v/>
      </c>
      <c r="U112" s="92"/>
      <c r="V112" s="92"/>
      <c r="W112" s="95" t="str">
        <f ca="true">IF(ISERROR(INDIRECT(CONCATENATE($B112,"!F21"))),"",INDIRECT(CONCATENATE($B112,"!F21")))</f>
        <v/>
      </c>
      <c r="X112" s="3" t="str">
        <f ca="true">IF(ISERROR(INDIRECT(CONCATENATE($B112,"!G16"))),"",INDIRECT(CONCATENATE($B112,"!G16")))</f>
        <v/>
      </c>
      <c r="Y112" s="94" t="str">
        <f ca="true">IF(ISERROR(INDIRECT(CONCATENATE($B112,"!G23"))),"",INDIRECT(CONCATENATE($B112,"!G23")))</f>
        <v/>
      </c>
      <c r="Z112" s="92"/>
      <c r="AA112" s="92"/>
      <c r="AB112" s="95" t="str">
        <f ca="true">IF(ISERROR(INDIRECT(CONCATENATE($B112,"!G221"))),"",INDIRECT(CONCATENATE($B112,"!G21")))</f>
        <v/>
      </c>
    </row>
    <row r="113" x14ac:dyDescent="0.2">
      <c r="A113" s="90"/>
      <c r="B113" s="3"/>
      <c r="C113" s="4"/>
      <c r="D113" s="3" t="str">
        <f t="shared" ca="true" si="15"/>
        <v/>
      </c>
      <c r="E113" s="94" t="str">
        <f t="shared" ca="true" si="16"/>
        <v/>
      </c>
      <c r="F113" s="92"/>
      <c r="G113" s="92"/>
      <c r="H113" s="95" t="str">
        <f t="shared" ca="true" si="17"/>
        <v/>
      </c>
      <c r="I113" s="3" t="str">
        <f t="shared" ca="true" si="18"/>
        <v/>
      </c>
      <c r="J113" s="94" t="str">
        <f t="shared" ca="true" si="19"/>
        <v/>
      </c>
      <c r="K113" s="92"/>
      <c r="L113" s="92"/>
      <c r="M113" s="95" t="str">
        <f t="shared" ca="true" si="20"/>
        <v/>
      </c>
      <c r="N113" s="3" t="str">
        <f t="shared" ca="true" si="21"/>
        <v/>
      </c>
      <c r="O113" s="94" t="str">
        <f t="shared" ca="true" si="22"/>
        <v/>
      </c>
      <c r="P113" s="92"/>
      <c r="Q113" s="92"/>
      <c r="R113" s="95" t="str">
        <f t="shared" ca="true" si="23"/>
        <v/>
      </c>
      <c r="S113" s="3" t="str">
        <f t="shared" ca="true" si="24"/>
        <v/>
      </c>
      <c r="T113" s="94" t="str">
        <f t="shared" ca="true" si="25"/>
        <v/>
      </c>
      <c r="U113" s="92"/>
      <c r="V113" s="92"/>
      <c r="W113" s="95" t="str">
        <f t="shared" ca="true" si="26"/>
        <v/>
      </c>
      <c r="X113" s="3" t="str">
        <f t="shared" ca="true" si="27"/>
        <v/>
      </c>
      <c r="Y113" s="94" t="str">
        <f t="shared" ca="true" si="28"/>
        <v/>
      </c>
      <c r="Z113" s="92"/>
      <c r="AA113" s="92"/>
      <c r="AB113" s="95" t="str">
        <f t="shared" ca="true" si="29"/>
        <v/>
      </c>
    </row>
    <row r="114" x14ac:dyDescent="0.2">
      <c r="A114" s="90"/>
      <c r="B114" s="3"/>
      <c r="C114" s="4"/>
      <c r="D114" s="3" t="str">
        <f t="shared" ca="true" si="15"/>
        <v/>
      </c>
      <c r="E114" s="94" t="str">
        <f t="shared" ca="true" si="16"/>
        <v/>
      </c>
      <c r="F114" s="92"/>
      <c r="G114" s="92"/>
      <c r="H114" s="95" t="str">
        <f t="shared" ca="true" si="17"/>
        <v/>
      </c>
      <c r="I114" s="3" t="str">
        <f t="shared" ca="true" si="18"/>
        <v/>
      </c>
      <c r="J114" s="94" t="str">
        <f t="shared" ca="true" si="19"/>
        <v/>
      </c>
      <c r="K114" s="92"/>
      <c r="L114" s="92"/>
      <c r="M114" s="95" t="str">
        <f t="shared" ca="true" si="20"/>
        <v/>
      </c>
      <c r="N114" s="3" t="str">
        <f t="shared" ca="true" si="21"/>
        <v/>
      </c>
      <c r="O114" s="94" t="str">
        <f t="shared" ca="true" si="22"/>
        <v/>
      </c>
      <c r="P114" s="92"/>
      <c r="Q114" s="92"/>
      <c r="R114" s="95" t="str">
        <f t="shared" ca="true" si="23"/>
        <v/>
      </c>
      <c r="S114" s="3" t="str">
        <f t="shared" ca="true" si="24"/>
        <v/>
      </c>
      <c r="T114" s="94" t="str">
        <f t="shared" ca="true" si="25"/>
        <v/>
      </c>
      <c r="U114" s="92"/>
      <c r="V114" s="92"/>
      <c r="W114" s="95" t="str">
        <f t="shared" ca="true" si="26"/>
        <v/>
      </c>
      <c r="X114" s="3" t="str">
        <f t="shared" ca="true" si="27"/>
        <v/>
      </c>
      <c r="Y114" s="94" t="str">
        <f t="shared" ca="true" si="28"/>
        <v/>
      </c>
      <c r="Z114" s="92"/>
      <c r="AA114" s="92"/>
      <c r="AB114" s="95" t="str">
        <f t="shared" ca="true" si="29"/>
        <v/>
      </c>
    </row>
    <row r="115" x14ac:dyDescent="0.2">
      <c r="A115" s="90"/>
      <c r="B115" s="3"/>
      <c r="C115" s="4"/>
      <c r="D115" s="3" t="str">
        <f t="shared" ca="true" si="15"/>
        <v/>
      </c>
      <c r="E115" s="94" t="str">
        <f t="shared" ca="true" si="16"/>
        <v/>
      </c>
      <c r="F115" s="92"/>
      <c r="G115" s="92"/>
      <c r="H115" s="95" t="str">
        <f t="shared" ca="true" si="17"/>
        <v/>
      </c>
      <c r="I115" s="3" t="str">
        <f t="shared" ca="true" si="18"/>
        <v/>
      </c>
      <c r="J115" s="94" t="str">
        <f t="shared" ca="true" si="19"/>
        <v/>
      </c>
      <c r="K115" s="92"/>
      <c r="L115" s="92"/>
      <c r="M115" s="95" t="str">
        <f t="shared" ca="true" si="20"/>
        <v/>
      </c>
      <c r="N115" s="3" t="str">
        <f t="shared" ca="true" si="21"/>
        <v/>
      </c>
      <c r="O115" s="94" t="str">
        <f t="shared" ca="true" si="22"/>
        <v/>
      </c>
      <c r="P115" s="92"/>
      <c r="Q115" s="92"/>
      <c r="R115" s="95" t="str">
        <f t="shared" ca="true" si="23"/>
        <v/>
      </c>
      <c r="S115" s="3" t="str">
        <f t="shared" ca="true" si="24"/>
        <v/>
      </c>
      <c r="T115" s="94" t="str">
        <f t="shared" ca="true" si="25"/>
        <v/>
      </c>
      <c r="U115" s="92"/>
      <c r="V115" s="92"/>
      <c r="W115" s="95" t="str">
        <f t="shared" ca="true" si="26"/>
        <v/>
      </c>
      <c r="X115" s="3" t="str">
        <f t="shared" ca="true" si="27"/>
        <v/>
      </c>
      <c r="Y115" s="94" t="str">
        <f t="shared" ca="true" si="28"/>
        <v/>
      </c>
      <c r="Z115" s="92"/>
      <c r="AA115" s="92"/>
      <c r="AB115" s="95" t="str">
        <f t="shared" ca="true" si="29"/>
        <v/>
      </c>
    </row>
    <row r="116" x14ac:dyDescent="0.2">
      <c r="A116" s="90"/>
      <c r="B116" s="5"/>
      <c r="C116" s="6"/>
      <c r="D116" s="5" t="str">
        <f t="shared" ca="true" si="15"/>
        <v/>
      </c>
      <c r="E116" s="97" t="str">
        <f t="shared" ca="true" si="16"/>
        <v/>
      </c>
      <c r="F116" s="98"/>
      <c r="G116" s="99"/>
      <c r="H116" s="100" t="str">
        <f t="shared" ca="true" si="17"/>
        <v/>
      </c>
      <c r="I116" s="5" t="str">
        <f t="shared" ca="true" si="18"/>
        <v/>
      </c>
      <c r="J116" s="97" t="str">
        <f t="shared" ca="true" si="19"/>
        <v/>
      </c>
      <c r="K116" s="98"/>
      <c r="L116" s="99"/>
      <c r="M116" s="100" t="str">
        <f t="shared" ca="true" si="20"/>
        <v/>
      </c>
      <c r="N116" s="5" t="str">
        <f t="shared" ca="true" si="21"/>
        <v/>
      </c>
      <c r="O116" s="97" t="str">
        <f t="shared" ca="true" si="22"/>
        <v/>
      </c>
      <c r="P116" s="98"/>
      <c r="Q116" s="99"/>
      <c r="R116" s="100" t="str">
        <f t="shared" ca="true" si="23"/>
        <v/>
      </c>
      <c r="S116" s="5" t="str">
        <f t="shared" ca="true" si="24"/>
        <v/>
      </c>
      <c r="T116" s="97" t="str">
        <f t="shared" ca="true" si="25"/>
        <v/>
      </c>
      <c r="U116" s="98"/>
      <c r="V116" s="99"/>
      <c r="W116" s="100" t="str">
        <f t="shared" ca="true" si="26"/>
        <v/>
      </c>
      <c r="X116" s="5" t="str">
        <f t="shared" ca="true" si="27"/>
        <v/>
      </c>
      <c r="Y116" s="97" t="str">
        <f t="shared" ca="true" si="28"/>
        <v/>
      </c>
      <c r="Z116" s="98"/>
      <c r="AA116" s="99"/>
      <c r="AB116" s="100" t="str">
        <f t="shared" ca="true" si="29"/>
        <v/>
      </c>
    </row>
    <row r="117" ht="11.25" customHeight="true" x14ac:dyDescent="0.2"/>
    <row r="118" ht="22.5" customHeight="true" x14ac:dyDescent="0.25">
      <c r="B118" s="1760" t="str">
        <f>CONCATENATE("National use of drinking water sources, ",C99,"–",C100)</f>
        <v>National use of drinking water sources, 2004–2020</v>
      </c>
      <c r="C118" s="1761"/>
      <c r="D118" s="1761"/>
      <c r="E118" s="1761"/>
      <c r="F118" s="1761"/>
      <c r="G118" s="1761"/>
      <c r="H118" s="1761"/>
      <c r="I118" s="1761"/>
      <c r="J118" s="1761"/>
      <c r="K118" s="1761"/>
      <c r="L118" s="1761"/>
      <c r="N118" s="101"/>
      <c r="O118" s="101"/>
      <c r="P118" s="101"/>
      <c r="Q118" s="101"/>
      <c r="R118" s="101"/>
      <c r="S118" s="1743" t="s">
        <v>11</v>
      </c>
      <c r="T118" s="1744"/>
      <c r="U118" s="1744"/>
      <c r="V118" s="1744"/>
      <c r="W118" s="1745"/>
      <c r="X118" s="101"/>
      <c r="Y118" s="101"/>
      <c r="Z118" s="101"/>
      <c r="AA118" s="101"/>
      <c r="AB118" s="102"/>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3"/>
      <c r="D153" s="103"/>
      <c r="E153" s="104" t="str">
        <f t="shared" ref="E153:E158" ca="true" si="30">IF(ISERROR(INDIRECT(CONCATENATE($B153,"!M18"))),"",INDIRECT(CONCATENATE($B153,"!M18")))</f>
        <v/>
      </c>
      <c r="F153" s="104" t="str">
        <f t="shared" ref="F153:F158" ca="true" si="31">IF(ISERROR(INDIRECT(CONCATENATE($B153,"!M19"))),"",INDIRECT(CONCATENATE($B153,"!M19")))</f>
        <v/>
      </c>
      <c r="G153" s="104" t="str">
        <f t="shared" ref="G153:G158" ca="true" si="32">IF(ISERROR(INDIRECT(CONCATENATE($B153,"!M20"))),"",INDIRECT(CONCATENATE($B153,"!M20")))</f>
        <v/>
      </c>
      <c r="H153" s="104" t="str">
        <f t="shared" ref="H153:H158" ca="true" si="33">IF(ISERROR(INDIRECT(CONCATENATE($B153,"!M21"))),"",INDIRECT(CONCATENATE($B153,"!M21")))</f>
        <v/>
      </c>
      <c r="I153" s="104"/>
      <c r="J153" s="104" t="str">
        <f t="shared" ref="J153:J158" ca="true" si="34">IF(ISERROR(INDIRECT(CONCATENATE($B153,"!N18"))),"",INDIRECT(CONCATENATE($B153,"!N18")))</f>
        <v/>
      </c>
      <c r="K153" s="104" t="str">
        <f t="shared" ref="K153:K158" ca="true" si="35">IF(ISERROR(INDIRECT(CONCATENATE($B153,"!N19"))),"",INDIRECT(CONCATENATE($B153,"!N19")))</f>
        <v/>
      </c>
      <c r="L153" s="104" t="str">
        <f t="shared" ref="L153:L158" ca="true" si="36">IF(ISERROR(INDIRECT(CONCATENATE($B153,"!N20"))),"",INDIRECT(CONCATENATE($B153,"!N20")))</f>
        <v/>
      </c>
      <c r="M153" s="104" t="str">
        <f t="shared" ref="M153:M158" ca="true" si="37">IF(ISERROR(INDIRECT(CONCATENATE($B153,"!N21"))),"",INDIRECT(CONCATENATE($B153,"!N21")))</f>
        <v/>
      </c>
      <c r="N153" s="104"/>
      <c r="O153" s="104" t="str">
        <f t="shared" ref="O153:O158" ca="true" si="38">IF(ISERROR(INDIRECT(CONCATENATE($B153,"!O18"))),"",INDIRECT(CONCATENATE($B153,"!O18")))</f>
        <v/>
      </c>
      <c r="P153" s="104" t="str">
        <f t="shared" ref="P153:P158" ca="true" si="39">IF(ISERROR(INDIRECT(CONCATENATE($B153,"!O19"))),"",INDIRECT(CONCATENATE($B153,"!O19")))</f>
        <v/>
      </c>
      <c r="Q153" s="104" t="str">
        <f t="shared" ref="Q153:Q158" ca="true" si="40">IF(ISERROR(INDIRECT(CONCATENATE($B153,"!O20"))),"",INDIRECT(CONCATENATE($B153,"!O20")))</f>
        <v/>
      </c>
      <c r="R153" s="104" t="str">
        <f t="shared" ref="R153:R158" ca="true" si="41">IF(ISERROR(INDIRECT(CONCATENATE($B153,"!O21"))),"",INDIRECT(CONCATENATE($B153,"!O21")))</f>
        <v/>
      </c>
      <c r="S153" s="104"/>
      <c r="T153" s="104" t="str">
        <f t="shared" ref="T153:T158" ca="true" si="42">IF(ISERROR(INDIRECT(CONCATENATE($B153,"!P18"))),"",INDIRECT(CONCATENATE($B153,"!P18")))</f>
        <v/>
      </c>
      <c r="U153" s="104" t="str">
        <f t="shared" ref="U153:U158" ca="true" si="43">IF(ISERROR(INDIRECT(CONCATENATE($B153,"!P19"))),"",INDIRECT(CONCATENATE($B153,"!P19")))</f>
        <v/>
      </c>
      <c r="V153" s="104" t="str">
        <f t="shared" ref="V153:V158" ca="true" si="44">IF(ISERROR(INDIRECT(CONCATENATE($B153,"!P20"))),"",INDIRECT(CONCATENATE($B153,"!P20")))</f>
        <v/>
      </c>
      <c r="W153" s="104" t="str">
        <f t="shared" ref="W153:W158" ca="true" si="45">IF(ISERROR(INDIRECT(CONCATENATE($B153,"!P21"))),"",INDIRECT(CONCATENATE($B153,"!P21")))</f>
        <v/>
      </c>
      <c r="X153" s="104"/>
      <c r="Y153" s="104" t="str">
        <f t="shared" ref="Y153:Y158" ca="true" si="46">IF(ISERROR(INDIRECT(CONCATENATE($B153,"!Q18"))),"",INDIRECT(CONCATENATE($B153,"!Q18")))</f>
        <v/>
      </c>
      <c r="Z153" s="104" t="str">
        <f t="shared" ref="Z153:Z158" ca="true" si="47">IF(ISERROR(INDIRECT(CONCATENATE($B153,"!Q19"))),"",INDIRECT(CONCATENATE($B153,"!Q19")))</f>
        <v/>
      </c>
      <c r="AA153" s="104" t="str">
        <f t="shared" ref="AA153:AA158" ca="true" si="48">IF(ISERROR(INDIRECT(CONCATENATE($B153,"!Q20"))),"",INDIRECT(CONCATENATE($B153,"!Q20")))</f>
        <v/>
      </c>
      <c r="AB153" s="104" t="str">
        <f t="shared" ref="AB153:AB158" ca="true" si="49">IF(ISERROR(INDIRECT(CONCATENATE($B153,"!Q21"))),"",INDIRECT(CONCATENATE($B153,"!Q1")))</f>
        <v/>
      </c>
    </row>
    <row r="154" x14ac:dyDescent="0.2">
      <c r="C154" s="103"/>
      <c r="D154" s="103"/>
      <c r="E154" s="104" t="str">
        <f t="shared" ca="true" si="30"/>
        <v/>
      </c>
      <c r="F154" s="104" t="str">
        <f t="shared" ca="true" si="31"/>
        <v/>
      </c>
      <c r="G154" s="104" t="str">
        <f t="shared" ca="true" si="32"/>
        <v/>
      </c>
      <c r="H154" s="104" t="str">
        <f t="shared" ca="true" si="33"/>
        <v/>
      </c>
      <c r="I154" s="104"/>
      <c r="J154" s="104" t="str">
        <f t="shared" ca="true" si="34"/>
        <v/>
      </c>
      <c r="K154" s="104" t="str">
        <f t="shared" ca="true" si="35"/>
        <v/>
      </c>
      <c r="L154" s="104" t="str">
        <f t="shared" ca="true" si="36"/>
        <v/>
      </c>
      <c r="M154" s="104" t="str">
        <f t="shared" ca="true" si="37"/>
        <v/>
      </c>
      <c r="N154" s="104"/>
      <c r="O154" s="104" t="str">
        <f t="shared" ca="true" si="38"/>
        <v/>
      </c>
      <c r="P154" s="104" t="str">
        <f t="shared" ca="true" si="39"/>
        <v/>
      </c>
      <c r="Q154" s="104" t="str">
        <f t="shared" ca="true" si="40"/>
        <v/>
      </c>
      <c r="R154" s="104" t="str">
        <f t="shared" ca="true" si="41"/>
        <v/>
      </c>
      <c r="S154" s="104"/>
      <c r="T154" s="104" t="str">
        <f t="shared" ca="true" si="42"/>
        <v/>
      </c>
      <c r="U154" s="104" t="str">
        <f t="shared" ca="true" si="43"/>
        <v/>
      </c>
      <c r="V154" s="104" t="str">
        <f t="shared" ca="true" si="44"/>
        <v/>
      </c>
      <c r="W154" s="104" t="str">
        <f t="shared" ca="true" si="45"/>
        <v/>
      </c>
      <c r="X154" s="104"/>
      <c r="Y154" s="104" t="str">
        <f t="shared" ca="true" si="46"/>
        <v/>
      </c>
      <c r="Z154" s="104" t="str">
        <f t="shared" ca="true" si="47"/>
        <v/>
      </c>
      <c r="AA154" s="104" t="str">
        <f t="shared" ca="true" si="48"/>
        <v/>
      </c>
      <c r="AB154" s="104" t="str">
        <f t="shared" ca="true" si="49"/>
        <v/>
      </c>
    </row>
    <row r="155" x14ac:dyDescent="0.2">
      <c r="C155" s="103"/>
      <c r="D155" s="103"/>
      <c r="E155" s="104" t="str">
        <f t="shared" ca="true" si="30"/>
        <v/>
      </c>
      <c r="F155" s="104" t="str">
        <f t="shared" ca="true" si="31"/>
        <v/>
      </c>
      <c r="G155" s="104" t="str">
        <f t="shared" ca="true" si="32"/>
        <v/>
      </c>
      <c r="H155" s="104" t="str">
        <f t="shared" ca="true" si="33"/>
        <v/>
      </c>
      <c r="I155" s="104"/>
      <c r="J155" s="104" t="str">
        <f t="shared" ca="true" si="34"/>
        <v/>
      </c>
      <c r="K155" s="104" t="str">
        <f t="shared" ca="true" si="35"/>
        <v/>
      </c>
      <c r="L155" s="104" t="str">
        <f t="shared" ca="true" si="36"/>
        <v/>
      </c>
      <c r="M155" s="104" t="str">
        <f t="shared" ca="true" si="37"/>
        <v/>
      </c>
      <c r="N155" s="104"/>
      <c r="O155" s="104" t="str">
        <f t="shared" ca="true" si="38"/>
        <v/>
      </c>
      <c r="P155" s="104" t="str">
        <f t="shared" ca="true" si="39"/>
        <v/>
      </c>
      <c r="Q155" s="104" t="str">
        <f t="shared" ca="true" si="40"/>
        <v/>
      </c>
      <c r="R155" s="104" t="str">
        <f t="shared" ca="true" si="41"/>
        <v/>
      </c>
      <c r="S155" s="104"/>
      <c r="T155" s="104" t="str">
        <f t="shared" ca="true" si="42"/>
        <v/>
      </c>
      <c r="U155" s="104" t="str">
        <f t="shared" ca="true" si="43"/>
        <v/>
      </c>
      <c r="V155" s="104" t="str">
        <f t="shared" ca="true" si="44"/>
        <v/>
      </c>
      <c r="W155" s="104" t="str">
        <f t="shared" ca="true" si="45"/>
        <v/>
      </c>
      <c r="X155" s="104"/>
      <c r="Y155" s="104" t="str">
        <f t="shared" ca="true" si="46"/>
        <v/>
      </c>
      <c r="Z155" s="104" t="str">
        <f t="shared" ca="true" si="47"/>
        <v/>
      </c>
      <c r="AA155" s="104" t="str">
        <f t="shared" ca="true" si="48"/>
        <v/>
      </c>
      <c r="AB155" s="104" t="str">
        <f t="shared" ca="true" si="49"/>
        <v/>
      </c>
    </row>
    <row r="156" x14ac:dyDescent="0.2">
      <c r="C156" s="103"/>
      <c r="D156" s="103"/>
      <c r="E156" s="104" t="str">
        <f t="shared" ca="true" si="30"/>
        <v/>
      </c>
      <c r="F156" s="104" t="str">
        <f t="shared" ca="true" si="31"/>
        <v/>
      </c>
      <c r="G156" s="104" t="str">
        <f t="shared" ca="true" si="32"/>
        <v/>
      </c>
      <c r="H156" s="104" t="str">
        <f t="shared" ca="true" si="33"/>
        <v/>
      </c>
      <c r="I156" s="104"/>
      <c r="J156" s="104" t="str">
        <f t="shared" ca="true" si="34"/>
        <v/>
      </c>
      <c r="K156" s="104" t="str">
        <f t="shared" ca="true" si="35"/>
        <v/>
      </c>
      <c r="L156" s="104" t="str">
        <f t="shared" ca="true" si="36"/>
        <v/>
      </c>
      <c r="M156" s="104" t="str">
        <f t="shared" ca="true" si="37"/>
        <v/>
      </c>
      <c r="N156" s="104"/>
      <c r="O156" s="104" t="str">
        <f t="shared" ca="true" si="38"/>
        <v/>
      </c>
      <c r="P156" s="104" t="str">
        <f t="shared" ca="true" si="39"/>
        <v/>
      </c>
      <c r="Q156" s="104" t="str">
        <f t="shared" ca="true" si="40"/>
        <v/>
      </c>
      <c r="R156" s="104" t="str">
        <f t="shared" ca="true" si="41"/>
        <v/>
      </c>
      <c r="S156" s="104"/>
      <c r="T156" s="104" t="str">
        <f t="shared" ca="true" si="42"/>
        <v/>
      </c>
      <c r="U156" s="104" t="str">
        <f t="shared" ca="true" si="43"/>
        <v/>
      </c>
      <c r="V156" s="104" t="str">
        <f t="shared" ca="true" si="44"/>
        <v/>
      </c>
      <c r="W156" s="104" t="str">
        <f t="shared" ca="true" si="45"/>
        <v/>
      </c>
      <c r="X156" s="104"/>
      <c r="Y156" s="104" t="str">
        <f t="shared" ca="true" si="46"/>
        <v/>
      </c>
      <c r="Z156" s="104" t="str">
        <f t="shared" ca="true" si="47"/>
        <v/>
      </c>
      <c r="AA156" s="104" t="str">
        <f t="shared" ca="true" si="48"/>
        <v/>
      </c>
      <c r="AB156" s="104" t="str">
        <f t="shared" ca="true" si="49"/>
        <v/>
      </c>
    </row>
    <row r="157" x14ac:dyDescent="0.2">
      <c r="B157" s="104"/>
      <c r="C157" s="103"/>
      <c r="D157" s="103"/>
      <c r="E157" s="104" t="str">
        <f t="shared" ca="true" si="30"/>
        <v/>
      </c>
      <c r="F157" s="104" t="str">
        <f t="shared" ca="true" si="31"/>
        <v/>
      </c>
      <c r="G157" s="104" t="str">
        <f t="shared" ca="true" si="32"/>
        <v/>
      </c>
      <c r="H157" s="104" t="str">
        <f t="shared" ca="true" si="33"/>
        <v/>
      </c>
      <c r="I157" s="104"/>
      <c r="J157" s="104" t="str">
        <f t="shared" ca="true" si="34"/>
        <v/>
      </c>
      <c r="K157" s="104" t="str">
        <f t="shared" ca="true" si="35"/>
        <v/>
      </c>
      <c r="L157" s="104" t="str">
        <f t="shared" ca="true" si="36"/>
        <v/>
      </c>
      <c r="M157" s="104" t="str">
        <f t="shared" ca="true" si="37"/>
        <v/>
      </c>
      <c r="N157" s="104"/>
      <c r="O157" s="104" t="str">
        <f t="shared" ca="true" si="38"/>
        <v/>
      </c>
      <c r="P157" s="104" t="str">
        <f t="shared" ca="true" si="39"/>
        <v/>
      </c>
      <c r="Q157" s="104" t="str">
        <f t="shared" ca="true" si="40"/>
        <v/>
      </c>
      <c r="R157" s="104" t="str">
        <f t="shared" ca="true" si="41"/>
        <v/>
      </c>
      <c r="S157" s="104"/>
      <c r="T157" s="104" t="str">
        <f t="shared" ca="true" si="42"/>
        <v/>
      </c>
      <c r="U157" s="104" t="str">
        <f t="shared" ca="true" si="43"/>
        <v/>
      </c>
      <c r="V157" s="104" t="str">
        <f t="shared" ca="true" si="44"/>
        <v/>
      </c>
      <c r="W157" s="104" t="str">
        <f t="shared" ca="true" si="45"/>
        <v/>
      </c>
      <c r="X157" s="104"/>
      <c r="Y157" s="104" t="str">
        <f t="shared" ca="true" si="46"/>
        <v/>
      </c>
      <c r="Z157" s="104" t="str">
        <f t="shared" ca="true" si="47"/>
        <v/>
      </c>
      <c r="AA157" s="104" t="str">
        <f t="shared" ca="true" si="48"/>
        <v/>
      </c>
      <c r="AB157" s="104" t="str">
        <f t="shared" ca="true" si="49"/>
        <v/>
      </c>
    </row>
    <row r="158" x14ac:dyDescent="0.2">
      <c r="B158" s="104"/>
      <c r="C158" s="103"/>
      <c r="D158" s="103"/>
      <c r="E158" s="104" t="str">
        <f t="shared" ca="true" si="30"/>
        <v/>
      </c>
      <c r="F158" s="104" t="str">
        <f t="shared" ca="true" si="31"/>
        <v/>
      </c>
      <c r="G158" s="104" t="str">
        <f t="shared" ca="true" si="32"/>
        <v/>
      </c>
      <c r="H158" s="104" t="str">
        <f t="shared" ca="true" si="33"/>
        <v/>
      </c>
      <c r="I158" s="104"/>
      <c r="J158" s="104" t="str">
        <f t="shared" ca="true" si="34"/>
        <v/>
      </c>
      <c r="K158" s="104" t="str">
        <f t="shared" ca="true" si="35"/>
        <v/>
      </c>
      <c r="L158" s="104" t="str">
        <f t="shared" ca="true" si="36"/>
        <v/>
      </c>
      <c r="M158" s="104" t="str">
        <f t="shared" ca="true" si="37"/>
        <v/>
      </c>
      <c r="N158" s="104"/>
      <c r="O158" s="104" t="str">
        <f t="shared" ca="true" si="38"/>
        <v/>
      </c>
      <c r="P158" s="104" t="str">
        <f t="shared" ca="true" si="39"/>
        <v/>
      </c>
      <c r="Q158" s="104" t="str">
        <f t="shared" ca="true" si="40"/>
        <v/>
      </c>
      <c r="R158" s="104" t="str">
        <f t="shared" ca="true" si="41"/>
        <v/>
      </c>
      <c r="S158" s="104"/>
      <c r="T158" s="104" t="str">
        <f t="shared" ca="true" si="42"/>
        <v/>
      </c>
      <c r="U158" s="104" t="str">
        <f t="shared" ca="true" si="43"/>
        <v/>
      </c>
      <c r="V158" s="104" t="str">
        <f t="shared" ca="true" si="44"/>
        <v/>
      </c>
      <c r="W158" s="104" t="str">
        <f t="shared" ca="true" si="45"/>
        <v/>
      </c>
      <c r="X158" s="104"/>
      <c r="Y158" s="104" t="str">
        <f t="shared" ca="true" si="46"/>
        <v/>
      </c>
      <c r="Z158" s="104" t="str">
        <f t="shared" ca="true" si="47"/>
        <v/>
      </c>
      <c r="AA158" s="104" t="str">
        <f t="shared" ca="true" si="48"/>
        <v/>
      </c>
      <c r="AB158" s="104" t="str">
        <f t="shared" ca="true" si="49"/>
        <v/>
      </c>
    </row>
    <row r="197" s="43" customFormat="true" ht="16.5" customHeight="true" x14ac:dyDescent="0.2">
      <c r="A197" s="1757" t="s">
        <v>6</v>
      </c>
      <c r="B197" s="1757"/>
      <c r="C197" s="1757"/>
      <c r="D197" s="1746" t="s">
        <v>0</v>
      </c>
      <c r="E197" s="1747"/>
      <c r="F197" s="1747"/>
      <c r="G197" s="1747"/>
      <c r="H197" s="1748"/>
      <c r="I197" s="1746" t="s">
        <v>1</v>
      </c>
      <c r="J197" s="1747"/>
      <c r="K197" s="1747"/>
      <c r="L197" s="1747"/>
      <c r="M197" s="1748"/>
      <c r="N197" s="1746" t="s">
        <v>2</v>
      </c>
      <c r="O197" s="1747"/>
      <c r="P197" s="1747"/>
      <c r="Q197" s="1747"/>
      <c r="R197" s="1748"/>
      <c r="S197" s="1746" t="s">
        <v>3</v>
      </c>
      <c r="T197" s="1747"/>
      <c r="U197" s="1747"/>
      <c r="V197" s="1747"/>
      <c r="W197" s="1748"/>
      <c r="X197" s="1746" t="s">
        <v>4</v>
      </c>
      <c r="Y197" s="1747"/>
      <c r="Z197" s="1747"/>
      <c r="AA197" s="1747"/>
      <c r="AB197" s="1748"/>
    </row>
    <row r="198" s="47" customFormat="true" ht="22.5" customHeight="true" x14ac:dyDescent="0.2">
      <c r="A198" s="1759"/>
      <c r="B198" s="1759"/>
      <c r="C198" s="1759"/>
      <c r="D198" s="57" t="s">
        <v>14</v>
      </c>
      <c r="E198" s="58" t="s">
        <v>15</v>
      </c>
      <c r="F198" s="45" t="s">
        <v>16</v>
      </c>
      <c r="G198" s="45" t="s">
        <v>22</v>
      </c>
      <c r="H198" s="46" t="s">
        <v>17</v>
      </c>
      <c r="I198" s="57" t="s">
        <v>14</v>
      </c>
      <c r="J198" s="58" t="s">
        <v>15</v>
      </c>
      <c r="K198" s="45" t="s">
        <v>16</v>
      </c>
      <c r="L198" s="45" t="s">
        <v>22</v>
      </c>
      <c r="M198" s="46" t="s">
        <v>17</v>
      </c>
      <c r="N198" s="57" t="s">
        <v>14</v>
      </c>
      <c r="O198" s="58" t="s">
        <v>15</v>
      </c>
      <c r="P198" s="45" t="s">
        <v>16</v>
      </c>
      <c r="Q198" s="45" t="s">
        <v>22</v>
      </c>
      <c r="R198" s="46" t="s">
        <v>17</v>
      </c>
      <c r="S198" s="57" t="s">
        <v>14</v>
      </c>
      <c r="T198" s="58" t="s">
        <v>15</v>
      </c>
      <c r="U198" s="45" t="s">
        <v>16</v>
      </c>
      <c r="V198" s="45" t="s">
        <v>22</v>
      </c>
      <c r="W198" s="46" t="s">
        <v>17</v>
      </c>
      <c r="X198" s="57" t="s">
        <v>14</v>
      </c>
      <c r="Y198" s="58" t="s">
        <v>15</v>
      </c>
      <c r="Z198" s="45" t="s">
        <v>16</v>
      </c>
      <c r="AA198" s="45" t="s">
        <v>22</v>
      </c>
      <c r="AB198" s="46" t="s">
        <v>17</v>
      </c>
    </row>
    <row r="199" s="67" customFormat="true" ht="15" customHeight="true" x14ac:dyDescent="0.2">
      <c r="A199" s="1749" t="s">
        <v>10</v>
      </c>
      <c r="B199" s="1750"/>
      <c r="C199" s="236">
        <f>MinBase(C205:C216)</f>
        <v>2004</v>
      </c>
      <c r="D199" s="59">
        <f ca="true">IF((D201+H201)&gt;100,D201*100/(D201+H201),D201)</f>
        <v>63.589598078957351</v>
      </c>
      <c r="E199" s="60">
        <f ca="true">D199*AVERAGEIF(E205:E216,"&gt;0")/100</f>
        <v>59.675141729926608</v>
      </c>
      <c r="F199" s="61">
        <f ca="true">D199*(100-AVERAGEIF(E205:E216,"&gt;0"))/100</f>
        <v>3.9144563490307394</v>
      </c>
      <c r="G199" s="62">
        <f ca="true">100-(E199+F199+H199)</f>
        <v>34.625576461884819</v>
      </c>
      <c r="H199" s="63">
        <f ca="true">IF((D201+H201)&gt;100,H201*100/(D201+H201),H201)</f>
        <v>1.7848254591578367</v>
      </c>
      <c r="I199" s="59">
        <f ca="true">IF((I201+M201)&gt;100,I201*100/(I201+M201),I201)</f>
        <v>79.621895750825388</v>
      </c>
      <c r="J199" s="60">
        <f ca="true">I199*AVERAGEIF(J205:J216,"&gt;0")/100</f>
        <v>76.760400030463472</v>
      </c>
      <c r="K199" s="64">
        <f ca="true">I199*(100-AVERAGEIF(J205:J216,"&gt;0"))/100</f>
        <v>2.8614957203619116</v>
      </c>
      <c r="L199" s="65">
        <f ca="true">100-(J199+K199+M199)</f>
        <v>19.971016521799015</v>
      </c>
      <c r="M199" s="66">
        <f ca="true">IF((I201+M201)&gt;100,M201*100/(I201+M201),M201)</f>
        <v>0.40708772737558974</v>
      </c>
      <c r="N199" s="59">
        <f ca="true">IF((N201+R201)&gt;100,N201*100/(N201+R201),N201)</f>
        <v>89.983390587675331</v>
      </c>
      <c r="O199" s="60">
        <f ca="true">N199*AVERAGEIF(O205:O216,"&gt;0")/100</f>
        <v>88.825285722270706</v>
      </c>
      <c r="P199" s="64">
        <f ca="true">N199*(100-AVERAGEIF(O205:O216,"&gt;0"))/100</f>
        <v>1.1581048654046213</v>
      </c>
      <c r="Q199" s="65">
        <f ca="true">100-(O199+P199+R199)</f>
        <v>8.9448491786726265</v>
      </c>
      <c r="R199" s="66">
        <f ca="true">IF((N201+R201)&gt;100,R201*100/(N201+R201),R201)</f>
        <v>1.0717602336520429</v>
      </c>
      <c r="S199" s="59">
        <f ca="true">IF((S201+W201)&gt;100,S201*100/(S201+W201),S201)</f>
        <v>96.118653899607466</v>
      </c>
      <c r="T199" s="60">
        <f ca="true">S199*AVERAGEIF(T205:T216,"&gt;0")/100</f>
        <v>95.608355625103499</v>
      </c>
      <c r="U199" s="64">
        <f ca="true">S199*(100-AVERAGEIF(T205:T216,"&gt;0"))/100</f>
        <v>0.5102982745039546</v>
      </c>
      <c r="V199" s="65">
        <f ca="true">100-(T199+U199+W199)</f>
        <v>3.275553512920041</v>
      </c>
      <c r="W199" s="66">
        <f ca="true">IF((S201+W201)&gt;100,W201*100/(S201+W201),W201)</f>
        <v>0.60579258747250719</v>
      </c>
      <c r="X199" s="59">
        <f ca="true">IF((X201+AB201)&gt;100,X201*100/(X201+AB201),X201)</f>
        <v>99.384685699478041</v>
      </c>
      <c r="Y199" s="60">
        <f ca="true">X199*AVERAGEIF(Y205:Y216,"&gt;0")/100</f>
        <v>99.334993356628317</v>
      </c>
      <c r="Z199" s="64">
        <f ca="true">X199*(100-AVERAGEIF(Y205:Y216,"&gt;0"))/100</f>
        <v>4.9692342849736199E-2</v>
      </c>
      <c r="AA199" s="65">
        <f ca="true">100-(Y199+Z199+AB199)</f>
        <v>0.6153143005219448</v>
      </c>
      <c r="AB199" s="66">
        <f ca="true">IF((X201+AB201)&gt;100,AB201*100/(X201+AB201),AB201)</f>
        <v>0</v>
      </c>
    </row>
    <row r="200" s="67" customFormat="true" ht="15" customHeight="true" x14ac:dyDescent="0.2">
      <c r="A200" s="1751"/>
      <c r="B200" s="1752"/>
      <c r="C200" s="237">
        <f>MaxTarget(C205:C216)</f>
        <v>2020</v>
      </c>
      <c r="D200" s="68">
        <f ca="true">IF((D202+H202)&gt;100,D202*100/(D202+H202),D202)</f>
        <v>98.546589215839191</v>
      </c>
      <c r="E200" s="69">
        <f ca="true">D200*AVERAGEIF(E205:E216,"&gt;0")/100</f>
        <v>92.480246079776535</v>
      </c>
      <c r="F200" s="70">
        <f ca="true">D200*(100-AVERAGEIF(E205:E216,"&gt;0"))/100</f>
        <v>6.0663431360626543</v>
      </c>
      <c r="G200" s="71">
        <f ca="true">100-(E200+F200+H200)</f>
        <v>0</v>
      </c>
      <c r="H200" s="72">
        <f ca="true">IF((D202+H202)&gt;100,H202*100/(D202+H202),H202)</f>
        <v>1.4534107841608082</v>
      </c>
      <c r="I200" s="68">
        <f ca="true">IF((I202+M202)&gt;100,I202*100/(I202+M202),I202)</f>
        <v>99.866656809447974</v>
      </c>
      <c r="J200" s="69">
        <f ca="true">I200*AVERAGEIF(J205:J216,"&gt;0")/100</f>
        <v>96.27759367081849</v>
      </c>
      <c r="K200" s="70">
        <f ca="true">I200*(100-AVERAGEIF(J205:J216,"&gt;0"))/100</f>
        <v>3.5890631386294864</v>
      </c>
      <c r="L200" s="71">
        <f ca="true">100-(J200+K200+M200)</f>
        <v>0</v>
      </c>
      <c r="M200" s="72">
        <f ca="true">IF((I202+M202)&gt;100,M202*100/(I202+M202),M202)</f>
        <v>0.13334319055202834</v>
      </c>
      <c r="N200" s="68">
        <f ca="true">IF((N202+R202)&gt;100,N202*100/(N202+R202),N202)</f>
        <v>99.617642837184121</v>
      </c>
      <c r="O200" s="69">
        <f ca="true">N200*AVERAGEIF(O205:O216,"&gt;0")/100</f>
        <v>98.335543150826183</v>
      </c>
      <c r="P200" s="70">
        <f ca="true">N200*(100-AVERAGEIF(O205:O216,"&gt;0"))/100</f>
        <v>1.2820996863579421</v>
      </c>
      <c r="Q200" s="71">
        <f ca="true">100-(O200+P200+R200)</f>
        <v>0.27194995662389942</v>
      </c>
      <c r="R200" s="72">
        <f ca="true">IF((N202+R202)&gt;100,R202*100/(N202+R202),R202)</f>
        <v>0.11040720619197941</v>
      </c>
      <c r="S200" s="68">
        <f ca="true">IF((S202+W202)&gt;100,S202*100/(S202+W202),S202)</f>
        <v>98.948672845328929</v>
      </c>
      <c r="T200" s="69">
        <f ca="true">S200*AVERAGEIF(T205:T216,"&gt;0")/100</f>
        <v>98.423349872431643</v>
      </c>
      <c r="U200" s="70">
        <f ca="true">S200*(100-AVERAGEIF(T205:T216,"&gt;0"))/100</f>
        <v>0.5253229728972918</v>
      </c>
      <c r="V200" s="71">
        <f ca="true">100-(T200+U200+W200)</f>
        <v>1.0513271546710712</v>
      </c>
      <c r="W200" s="72">
        <f ca="true">IF((S202+W202)&gt;100,W202*100/(S202+W202),W202)</f>
        <v>0</v>
      </c>
      <c r="X200" s="68">
        <f ca="true">IF((X202+AB202)&gt;100,X202*100/(X202+AB202),X202)</f>
        <v>98.716240763715007</v>
      </c>
      <c r="Y200" s="69">
        <f ca="true">X200*AVERAGEIF(Y205:Y216,"&gt;0")/100</f>
        <v>98.666882643333153</v>
      </c>
      <c r="Z200" s="70">
        <f ca="true">X200*(100-AVERAGEIF(Y205:Y216,"&gt;0"))/100</f>
        <v>4.9358120381854699E-2</v>
      </c>
      <c r="AA200" s="71">
        <f ca="true">100-(Y200+Z200+AB200)</f>
        <v>1.2837592362849932</v>
      </c>
      <c r="AB200" s="72">
        <f ca="true">IF((X202+AB202)&gt;100,AB202*100/(X202+AB202),AB202)</f>
        <v>0</v>
      </c>
    </row>
    <row r="201" hidden="true" x14ac:dyDescent="0.2">
      <c r="A201" s="1753" t="s">
        <v>12</v>
      </c>
      <c r="B201" s="1754"/>
      <c r="C201" s="73">
        <f>MinRegYear(C199,C205:C216)</f>
        <v>2008</v>
      </c>
      <c r="D201" s="74">
        <f ca="true">IF(MAX(C205:C216)-MIN(C205:C216)&lt;5,AVERAGEIF(C205:C216,"&gt;0",D205:D216),
IF(FORECAST($C201,D$205:D$216,$C$205:$C$216)&lt;0,0,
IF(FORECAST($C201,D$205:D$216,$C$205:$C$216)&gt;100,100,
FORECAST($C201,D$205:D$216,$C$205:$C$216))))</f>
        <v>63.589598078957351</v>
      </c>
      <c r="E201" s="75"/>
      <c r="F201" s="76"/>
      <c r="G201" s="76"/>
      <c r="H201" s="77">
        <f ca="true">IF(MAX(C205:C216)-MIN(C205:C216)&lt;5,AVERAGEIF(C205:C216,"&gt;0",H205:H216),
IF(FORECAST($C201,H$205:H$216,$C$205:$C$216)&lt;0,0,
IF(FORECAST($C201,H$205:H$216,$C$205:$C$216)&gt;100,100,
FORECAST($C201,H$205:H$216,$C$205:$C$216))))</f>
        <v>1.7848254591578367</v>
      </c>
      <c r="I201" s="74">
        <f ca="true">IF(MAX(C205:C216)-MIN(C205:C216)&lt;5,AVERAGEIF(C205:C216,"&gt;0",I205:I216),
IF(FORECAST($C201,I$205:I$216,$C$205:$C$216)&lt;0,0,
IF(FORECAST($C201,I$205:I$216,$C$205:$C$216)&gt;100,100,
FORECAST($C201,I$205:I$216,$C$205:$C$216))))</f>
        <v>79.621895750825388</v>
      </c>
      <c r="J201" s="75"/>
      <c r="K201" s="76"/>
      <c r="L201" s="76"/>
      <c r="M201" s="77">
        <f ca="true">IF(MAX(C205:C216)-MIN(C205:C216)&lt;5,AVERAGEIF(C205:C216,"&gt;0",M205:M216),
IF(FORECAST($C201,M$205:M$216,$C$205:$C$216)&lt;0,0,
IF(FORECAST($C201,M$205:M$216,$C$205:$C$216)&gt;100,100,
FORECAST($C201,M$205:M$216,$C$205:$C$216))))</f>
        <v>0.40708772737558974</v>
      </c>
      <c r="N201" s="74">
        <f ca="true">IF(MAX(C205:C216)-MIN(C205:C216)&lt;5,AVERAGEIF(C205:C216,"&gt;0",N205:N216),
IF(FORECAST($C201,N$205:N$216,$C$205:$C$216)&lt;0,0,
IF(FORECAST($C201,N$205:N$216,$C$205:$C$216)&gt;100,100,
FORECAST($C201,N$205:N$216,$C$205:$C$216))))</f>
        <v>89.983390587675331</v>
      </c>
      <c r="O201" s="75"/>
      <c r="P201" s="76"/>
      <c r="Q201" s="76"/>
      <c r="R201" s="77">
        <f ca="true">IF(MAX(C205:C216)-MIN(C205:C216)&lt;5,AVERAGEIF(C205:C216,"&gt;0",R205:R216),
IF(FORECAST($C201,R$205:R$216,$C$205:$C$216)&lt;0,0,
IF(FORECAST($C201,R$205:R$216,$C$205:$C$216)&gt;100,100,
FORECAST($C201,R$205:R$216,$C$205:$C$216))))</f>
        <v>1.0717602336520429</v>
      </c>
      <c r="S201" s="74">
        <f ca="true">IF(MAX(C205:C216)-MIN(C205:C216)&lt;5,AVERAGEIF(C205:C216,"&gt;0",S205:S216),
IF(FORECAST($C201,S$205:S$216,$C$205:$C$216)&lt;0,0,
IF(FORECAST($C201,S$205:S$216,$C$205:$C$216)&gt;100,100,
FORECAST($C201,S$205:S$216,$C$205:$C$216))))</f>
        <v>96.118653899607466</v>
      </c>
      <c r="T201" s="75"/>
      <c r="U201" s="76"/>
      <c r="V201" s="76"/>
      <c r="W201" s="77">
        <f ca="true">IF(MAX(C205:C216)-MIN(C205:C216)&lt;5,AVERAGEIF(C205:C216,"&gt;0",W205:W216),
IF(FORECAST($C201,W$205:W$216,$C$205:$C$216)&lt;0,0,
IF(FORECAST($C201,W$205:W$216,$C$205:$C$216)&gt;100,100,
FORECAST($C201,W$205:W$216,$C$205:$C$216))))</f>
        <v>0.60579258747250719</v>
      </c>
      <c r="X201" s="74">
        <f ca="true">IF(MAX(C205:C216)-MIN(C205:C216)&lt;5,AVERAGEIF(C205:C216,"&gt;0",X205:X216),
IF(FORECAST($C201,X$205:X$216,$C$205:$C$216)&lt;0,0,
IF(FORECAST($C201,X$205:X$216,$C$205:$C$216)&gt;100,100,
FORECAST($C201,X$205:X$216,$C$205:$C$216))))</f>
        <v>99.384685699478041</v>
      </c>
      <c r="Y201" s="75"/>
      <c r="Z201" s="76"/>
      <c r="AA201" s="76"/>
      <c r="AB201" s="77">
        <f ca="true">IF(MAX(C205:C216)-MIN(C205:C216)&lt;5,AVERAGEIF(C205:C216,"&gt;0",AB205:AB216),
IF(FORECAST($C201,AB$205:AB$216,$C$205:$C$216)&lt;0,0,
IF(FORECAST($C201,AB$205:AB$216,$C$205:$C$216)&gt;100,100,
FORECAST($C201,AB$205:AB$216,$C$205:$C$216))))</f>
        <v>0</v>
      </c>
    </row>
    <row r="202" hidden="true" x14ac:dyDescent="0.2">
      <c r="A202" s="1755"/>
      <c r="B202" s="1756"/>
      <c r="C202" s="52">
        <f>MaxRegYear(C200,C205:C216)</f>
        <v>2018</v>
      </c>
      <c r="D202" s="78">
        <f ca="true">IF(MAX(C205:C216)-MIN(C205:C216)&lt;5,AVERAGEIF(C205:C216,"&gt;0",D205:D216),
IF(FORECAST($C202,D$205:D$216,$C$205:$C$216)&lt;0,0,
IF(FORECAST($C202,D$205:D$216,$C$205:$C$216)&gt;100,100,
FORECAST($C202,D$205:D$216,$C$205:$C$216))))</f>
        <v>100</v>
      </c>
      <c r="E202" s="79"/>
      <c r="F202" s="80"/>
      <c r="G202" s="80"/>
      <c r="H202" s="81">
        <f ca="true">IF(MAX(C205:C216)-MIN(C205:C216)&lt;5,AVERAGEIF(C205:C216,"&gt;0",H205:H216),
IF(FORECAST($C202,H$205:H$216,$C$205:$C$216)&lt;0,0,
IF(FORECAST($C202,H$205:H$216,$C$205:$C$216)&gt;100,100,
FORECAST($C202,H$205:H$216,$C$205:$C$216))))</f>
        <v>1.4748463602099022</v>
      </c>
      <c r="I202" s="78">
        <f ca="true">IF(MAX(C205:C216)-MIN(C205:C216)&lt;5,AVERAGEIF(C205:C216,"&gt;0",I205:I216),
IF(FORECAST($C202,I$205:I$216,$C$205:$C$216)&lt;0,0,
IF(FORECAST($C202,I$205:I$216,$C$205:$C$216)&gt;100,100,
FORECAST($C202,I$205:I$216,$C$205:$C$216))))</f>
        <v>100</v>
      </c>
      <c r="J202" s="79"/>
      <c r="K202" s="80"/>
      <c r="L202" s="80"/>
      <c r="M202" s="81">
        <f ca="true">IF(MAX(C205:C216)-MIN(C205:C216)&lt;5,AVERAGEIF(C205:C216,"&gt;0",M205:M216),
IF(FORECAST($C202,M$205:M$216,$C$205:$C$216)&lt;0,0,
IF(FORECAST($C202,M$205:M$216,$C$205:$C$216)&gt;100,100,
FORECAST($C202,M$205:M$216,$C$205:$C$216))))</f>
        <v>0.13352123202287203</v>
      </c>
      <c r="N202" s="78">
        <f ca="true">IF(MAX(C205:C216)-MIN(C205:C216)&lt;5,AVERAGEIF(C205:C216,"&gt;0",N205:N216),
IF(FORECAST($C202,N$205:N$216,$C$205:$C$216)&lt;0,0,
IF(FORECAST($C202,N$205:N$216,$C$205:$C$216)&gt;100,100,
FORECAST($C202,N$205:N$216,$C$205:$C$216))))</f>
        <v>99.617642837184121</v>
      </c>
      <c r="O202" s="79"/>
      <c r="P202" s="80"/>
      <c r="Q202" s="80"/>
      <c r="R202" s="81">
        <f ca="true">IF(MAX(C205:C216)-MIN(C205:C216)&lt;5,AVERAGEIF(C205:C216,"&gt;0",R205:R216),
IF(FORECAST($C202,R$205:R$216,$C$205:$C$216)&lt;0,0,
IF(FORECAST($C202,R$205:R$216,$C$205:$C$216)&gt;100,100,
FORECAST($C202,R$205:R$216,$C$205:$C$216))))</f>
        <v>0.11040720619197941</v>
      </c>
      <c r="S202" s="78">
        <f ca="true">IF(MAX(C205:C216)-MIN(C205:C216)&lt;5,AVERAGEIF(C205:C216,"&gt;0",S205:S216),
IF(FORECAST($C202,S$205:S$216,$C$205:$C$216)&lt;0,0,
IF(FORECAST($C202,S$205:S$216,$C$205:$C$216)&gt;100,100,
FORECAST($C202,S$205:S$216,$C$205:$C$216))))</f>
        <v>98.948672845328929</v>
      </c>
      <c r="T202" s="79"/>
      <c r="U202" s="80"/>
      <c r="V202" s="80"/>
      <c r="W202" s="81">
        <f ca="true">IF(MAX(C205:C216)-MIN(C205:C216)&lt;5,AVERAGEIF(C205:C216,"&gt;0",W205:W216),
IF(FORECAST($C202,W$205:W$216,$C$205:$C$216)&lt;0,0,
IF(FORECAST($C202,W$205:W$216,$C$205:$C$216)&gt;100,100,
FORECAST($C202,W$205:W$216,$C$205:$C$216))))</f>
        <v>0</v>
      </c>
      <c r="X202" s="78">
        <f ca="true">IF(MAX(C205:C216)-MIN(C205:C216)&lt;5,AVERAGEIF(C205:C216,"&gt;0",X205:X216),
IF(FORECAST($C202,X$205:X$216,$C$205:$C$216)&lt;0,0,
IF(FORECAST($C202,X$205:X$216,$C$205:$C$216)&gt;100,100,
FORECAST($C202,X$205:X$216,$C$205:$C$216))))</f>
        <v>98.716240763715007</v>
      </c>
      <c r="Y202" s="79"/>
      <c r="Z202" s="80"/>
      <c r="AA202" s="80"/>
      <c r="AB202" s="81">
        <f ca="true">IF(MAX(C205:C216)-MIN(C205:C216)&lt;5,AVERAGEIF(C205:C216,"&gt;0",AB205:AB216),
IF(FORECAST($C202,AB$205:AB$216,$C$205:$C$216)&lt;0,0,
IF(FORECAST($C202,AB$205:AB$216,$C$205:$C$216)&gt;100,100,
FORECAST($C202,AB$205:AB$216,$C$205:$C$216))))</f>
        <v>0</v>
      </c>
    </row>
    <row r="203" ht="9" customHeight="true" x14ac:dyDescent="0.2">
      <c r="D203" s="82"/>
      <c r="I203" s="82"/>
      <c r="K203" s="42"/>
      <c r="L203" s="42"/>
      <c r="N203" s="82"/>
      <c r="P203" s="42"/>
      <c r="Q203" s="42"/>
      <c r="S203" s="82"/>
      <c r="U203" s="42"/>
      <c r="V203" s="42"/>
      <c r="X203" s="82"/>
      <c r="Z203" s="42"/>
      <c r="AA203" s="42"/>
      <c r="AB203" s="83"/>
    </row>
    <row r="204" s="111" customFormat="true" ht="22.5" customHeight="true" x14ac:dyDescent="0.2">
      <c r="B204" s="84" t="s">
        <v>8</v>
      </c>
      <c r="C204" s="85" t="s">
        <v>9</v>
      </c>
      <c r="D204" s="86" t="s">
        <v>14</v>
      </c>
      <c r="E204" s="1732" t="s">
        <v>404</v>
      </c>
      <c r="F204" s="246"/>
      <c r="G204" s="246"/>
      <c r="H204" s="88" t="s">
        <v>17</v>
      </c>
      <c r="I204" s="86" t="s">
        <v>14</v>
      </c>
      <c r="J204" s="1732" t="s">
        <v>404</v>
      </c>
      <c r="K204" s="246"/>
      <c r="L204" s="246"/>
      <c r="M204" s="88" t="s">
        <v>17</v>
      </c>
      <c r="N204" s="86" t="s">
        <v>14</v>
      </c>
      <c r="O204" s="1732" t="s">
        <v>404</v>
      </c>
      <c r="P204" s="246"/>
      <c r="Q204" s="246"/>
      <c r="R204" s="88" t="s">
        <v>17</v>
      </c>
      <c r="S204" s="86" t="s">
        <v>14</v>
      </c>
      <c r="T204" s="1732" t="s">
        <v>404</v>
      </c>
      <c r="U204" s="246"/>
      <c r="V204" s="246"/>
      <c r="W204" s="88" t="s">
        <v>17</v>
      </c>
      <c r="X204" s="86" t="s">
        <v>14</v>
      </c>
      <c r="Y204" s="1732" t="s">
        <v>404</v>
      </c>
      <c r="Z204" s="246"/>
      <c r="AA204" s="246"/>
      <c r="AB204" s="88" t="s">
        <v>17</v>
      </c>
      <c r="AD204" s="247"/>
    </row>
    <row r="205" x14ac:dyDescent="0.2">
      <c r="A205" s="90"/>
      <c r="B205" s="1" t="s">
        <v>199</v>
      </c>
      <c r="C205" s="2">
        <v>2010</v>
      </c>
      <c r="D205" s="1">
        <f t="shared" ref="D205:D216" ca="true" si="50">IF(ISERROR(INDIRECT(CONCATENATE($B205,"!H16"))),"",INDIRECT(CONCATENATE($B205,"!H16")))</f>
        <v>70.905208987128461</v>
      </c>
      <c r="E205" s="94">
        <f t="shared" ref="E205:E216" ca="true" si="51">IF(ISERROR(INDIRECT(CONCATENATE($B205,"!H23"))),"",INDIRECT(CONCATENATE($B205,"!H23")))</f>
        <v>92.5</v>
      </c>
      <c r="F205" s="92"/>
      <c r="G205" s="92"/>
      <c r="H205" s="93">
        <f t="shared" ref="H205:H216" ca="true" si="52">IF(ISERROR(INDIRECT(CONCATENATE($B205,"!H21"))),"",INDIRECT(CONCATENATE($B205,"!H21")))</f>
        <v>1.7228296393682487</v>
      </c>
      <c r="I205" s="1">
        <f t="shared" ref="I205:I216" ca="true" si="53">IF(ISERROR(INDIRECT(CONCATENATE($B205,"!I16"))),"",INDIRECT(CONCATENATE($B205,"!I16")))</f>
        <v>84.078275273150496</v>
      </c>
      <c r="J205" s="94">
        <f t="shared" ref="J205:J216" ca="true" si="54">IF(ISERROR(INDIRECT(CONCATENATE($B205,"!I23"))),"",INDIRECT(CONCATENATE($B205,"!I23")))</f>
        <v>95.1</v>
      </c>
      <c r="K205" s="92"/>
      <c r="L205" s="92"/>
      <c r="M205" s="93">
        <f t="shared" ref="M205:M216" ca="true" si="55">IF(ISERROR(INDIRECT(CONCATENATE($B205,"!I21"))),"",INDIRECT(CONCATENATE($B205,"!I21")))</f>
        <v>0.35237442830504134</v>
      </c>
      <c r="N205" s="1">
        <f t="shared" ref="N205:N216" ca="true" si="56">IF(ISERROR(INDIRECT(CONCATENATE($B205,"!J16"))),"",INDIRECT(CONCATENATE($B205,"!J16")))</f>
        <v>91.910241037577137</v>
      </c>
      <c r="O205" s="94">
        <f t="shared" ref="O205:O216" ca="true" si="57">IF(ISERROR(INDIRECT(CONCATENATE($B205,"!J23"))),"",INDIRECT(CONCATENATE($B205,"!J23")))</f>
        <v>98.8</v>
      </c>
      <c r="P205" s="92"/>
      <c r="Q205" s="92"/>
      <c r="R205" s="93">
        <f t="shared" ref="R205:R216" ca="true" si="58">IF(ISERROR(INDIRECT(CONCATENATE($B205,"!J21"))),"",INDIRECT(CONCATENATE($B205,"!J21")))</f>
        <v>0.87948962816002274</v>
      </c>
      <c r="S205" s="1">
        <f t="shared" ref="S205:S216" ca="true" si="59">IF(ISERROR(INDIRECT(CONCATENATE($B205,"!K16"))),"",INDIRECT(CONCATENATE($B205,"!K16")))</f>
        <v>96.684657688751713</v>
      </c>
      <c r="T205" s="94">
        <f t="shared" ref="T205:T216" ca="true" si="60">IF(ISERROR(INDIRECT(CONCATENATE($B205,"!K23"))),"",INDIRECT(CONCATENATE($B205,"!K23")))</f>
        <v>99.6</v>
      </c>
      <c r="U205" s="92"/>
      <c r="V205" s="92"/>
      <c r="W205" s="93">
        <f t="shared" ref="W205:W216" ca="true" si="61">IF(ISERROR(INDIRECT(CONCATENATE($B205,"!K21"))),"",INDIRECT(CONCATENATE($B205,"!K21")))</f>
        <v>0.45434444060438339</v>
      </c>
      <c r="X205" s="1">
        <f t="shared" ref="X205:X216" ca="true" si="62">IF(ISERROR(INDIRECT(CONCATENATE($B205,"!L16"))),"",INDIRECT(CONCATENATE($B205,"!L16")))</f>
        <v>99.250996712325446</v>
      </c>
      <c r="Y205" s="94">
        <f t="shared" ref="Y205:Y216" ca="true" si="63">IF(ISERROR(INDIRECT(CONCATENATE($B205,"!L23"))),"",INDIRECT(CONCATENATE($B205,"!L23")))</f>
        <v>99.9</v>
      </c>
      <c r="Z205" s="92"/>
      <c r="AA205" s="92"/>
      <c r="AB205" s="93">
        <f t="shared" ref="AB205:AB216" ca="true" si="64">IF(ISERROR(INDIRECT(CONCATENATE($B205,"!L221"))),"",INDIRECT(CONCATENATE($B205,"!L21")))</f>
        <v>0</v>
      </c>
    </row>
    <row r="206" x14ac:dyDescent="0.2">
      <c r="A206" s="90"/>
      <c r="B206" s="3" t="s">
        <v>401</v>
      </c>
      <c r="C206" s="4">
        <v>2016</v>
      </c>
      <c r="D206" s="3">
        <f t="shared" ca="true" si="50"/>
        <v>92.852041711641135</v>
      </c>
      <c r="E206" s="94">
        <f t="shared" ca="true" si="51"/>
        <v>95.188375245994578</v>
      </c>
      <c r="F206" s="92"/>
      <c r="G206" s="92"/>
      <c r="H206" s="95">
        <f t="shared" ca="true" si="52"/>
        <v>1.5368421799994856</v>
      </c>
      <c r="I206" s="3">
        <f t="shared" ca="true" si="53"/>
        <v>97.447413840125634</v>
      </c>
      <c r="J206" s="94">
        <f t="shared" ca="true" si="54"/>
        <v>97.712289400099479</v>
      </c>
      <c r="K206" s="92"/>
      <c r="L206" s="92"/>
      <c r="M206" s="95">
        <f t="shared" ca="true" si="55"/>
        <v>0.18823453109340835</v>
      </c>
      <c r="N206" s="3">
        <f t="shared" ca="true" si="56"/>
        <v>97.690792387282485</v>
      </c>
      <c r="O206" s="94">
        <f t="shared" ca="true" si="57"/>
        <v>98.625958595600537</v>
      </c>
      <c r="P206" s="92"/>
      <c r="Q206" s="92"/>
      <c r="R206" s="95">
        <f t="shared" ca="true" si="58"/>
        <v>0.30267781168397512</v>
      </c>
      <c r="S206" s="3">
        <f t="shared" ca="true" si="59"/>
        <v>98.382669056184554</v>
      </c>
      <c r="T206" s="94">
        <f t="shared" ca="true" si="60"/>
        <v>99.338190967516184</v>
      </c>
      <c r="U206" s="92"/>
      <c r="V206" s="92"/>
      <c r="W206" s="95">
        <f t="shared" ca="true" si="61"/>
        <v>0</v>
      </c>
      <c r="X206" s="3">
        <f t="shared" ca="true" si="62"/>
        <v>98.849929750867631</v>
      </c>
      <c r="Y206" s="94">
        <f t="shared" ca="true" si="63"/>
        <v>100</v>
      </c>
      <c r="Z206" s="92"/>
      <c r="AA206" s="92"/>
      <c r="AB206" s="95">
        <f t="shared" ca="true" si="64"/>
        <v>0</v>
      </c>
    </row>
    <row r="207" x14ac:dyDescent="0.2">
      <c r="A207" s="90"/>
      <c r="B207" s="3"/>
      <c r="C207" s="4"/>
      <c r="D207" s="3" t="str">
        <f t="shared" ca="true" si="50"/>
        <v/>
      </c>
      <c r="E207" s="94" t="str">
        <f t="shared" ca="true" si="51"/>
        <v/>
      </c>
      <c r="F207" s="92"/>
      <c r="G207" s="92"/>
      <c r="H207" s="95" t="str">
        <f t="shared" ca="true" si="52"/>
        <v/>
      </c>
      <c r="I207" s="3" t="str">
        <f t="shared" ca="true" si="53"/>
        <v/>
      </c>
      <c r="J207" s="94" t="str">
        <f t="shared" ca="true" si="54"/>
        <v/>
      </c>
      <c r="K207" s="92"/>
      <c r="L207" s="92"/>
      <c r="M207" s="95" t="str">
        <f t="shared" ca="true" si="55"/>
        <v/>
      </c>
      <c r="N207" s="3" t="str">
        <f t="shared" ca="true" si="56"/>
        <v/>
      </c>
      <c r="O207" s="94" t="str">
        <f t="shared" ca="true" si="57"/>
        <v/>
      </c>
      <c r="P207" s="92"/>
      <c r="Q207" s="92"/>
      <c r="R207" s="95" t="str">
        <f t="shared" ca="true" si="58"/>
        <v/>
      </c>
      <c r="S207" s="3" t="str">
        <f t="shared" ca="true" si="59"/>
        <v/>
      </c>
      <c r="T207" s="94" t="str">
        <f t="shared" ca="true" si="60"/>
        <v/>
      </c>
      <c r="U207" s="92"/>
      <c r="V207" s="92"/>
      <c r="W207" s="95" t="str">
        <f t="shared" ca="true" si="61"/>
        <v/>
      </c>
      <c r="X207" s="3" t="str">
        <f t="shared" ca="true" si="62"/>
        <v/>
      </c>
      <c r="Y207" s="94" t="str">
        <f t="shared" ca="true" si="63"/>
        <v/>
      </c>
      <c r="Z207" s="92"/>
      <c r="AA207" s="92"/>
      <c r="AB207" s="95" t="str">
        <f t="shared" ca="true" si="64"/>
        <v/>
      </c>
      <c r="AD207" s="96"/>
    </row>
    <row r="208" x14ac:dyDescent="0.2">
      <c r="A208" s="90"/>
      <c r="B208" s="3"/>
      <c r="C208" s="4"/>
      <c r="D208" s="3" t="str">
        <f t="shared" ca="true" si="50"/>
        <v/>
      </c>
      <c r="E208" s="94" t="str">
        <f t="shared" ca="true" si="51"/>
        <v/>
      </c>
      <c r="F208" s="92"/>
      <c r="G208" s="92"/>
      <c r="H208" s="95" t="str">
        <f t="shared" ca="true" si="52"/>
        <v/>
      </c>
      <c r="I208" s="3" t="str">
        <f t="shared" ca="true" si="53"/>
        <v/>
      </c>
      <c r="J208" s="94" t="str">
        <f t="shared" ca="true" si="54"/>
        <v/>
      </c>
      <c r="K208" s="92"/>
      <c r="L208" s="92"/>
      <c r="M208" s="95" t="str">
        <f t="shared" ca="true" si="55"/>
        <v/>
      </c>
      <c r="N208" s="3" t="str">
        <f t="shared" ca="true" si="56"/>
        <v/>
      </c>
      <c r="O208" s="94" t="str">
        <f t="shared" ca="true" si="57"/>
        <v/>
      </c>
      <c r="P208" s="92"/>
      <c r="Q208" s="92"/>
      <c r="R208" s="95" t="str">
        <f t="shared" ca="true" si="58"/>
        <v/>
      </c>
      <c r="S208" s="3" t="str">
        <f t="shared" ca="true" si="59"/>
        <v/>
      </c>
      <c r="T208" s="94" t="str">
        <f t="shared" ca="true" si="60"/>
        <v/>
      </c>
      <c r="U208" s="92"/>
      <c r="V208" s="92"/>
      <c r="W208" s="95" t="str">
        <f t="shared" ca="true" si="61"/>
        <v/>
      </c>
      <c r="X208" s="3" t="str">
        <f t="shared" ca="true" si="62"/>
        <v/>
      </c>
      <c r="Y208" s="94" t="str">
        <f t="shared" ca="true" si="63"/>
        <v/>
      </c>
      <c r="Z208" s="92"/>
      <c r="AA208" s="92"/>
      <c r="AB208" s="95" t="str">
        <f t="shared" ca="true" si="64"/>
        <v/>
      </c>
    </row>
    <row r="209" x14ac:dyDescent="0.2">
      <c r="A209" s="90"/>
      <c r="B209" s="3"/>
      <c r="C209" s="4"/>
      <c r="D209" s="3" t="str">
        <f t="shared" ca="true" si="50"/>
        <v/>
      </c>
      <c r="E209" s="94" t="str">
        <f t="shared" ca="true" si="51"/>
        <v/>
      </c>
      <c r="F209" s="92"/>
      <c r="G209" s="92"/>
      <c r="H209" s="95" t="str">
        <f t="shared" ca="true" si="52"/>
        <v/>
      </c>
      <c r="I209" s="3" t="str">
        <f t="shared" ca="true" si="53"/>
        <v/>
      </c>
      <c r="J209" s="94" t="str">
        <f t="shared" ca="true" si="54"/>
        <v/>
      </c>
      <c r="K209" s="92"/>
      <c r="L209" s="92"/>
      <c r="M209" s="95" t="str">
        <f t="shared" ca="true" si="55"/>
        <v/>
      </c>
      <c r="N209" s="3" t="str">
        <f t="shared" ca="true" si="56"/>
        <v/>
      </c>
      <c r="O209" s="94" t="str">
        <f t="shared" ca="true" si="57"/>
        <v/>
      </c>
      <c r="P209" s="92"/>
      <c r="Q209" s="92"/>
      <c r="R209" s="95" t="str">
        <f t="shared" ca="true" si="58"/>
        <v/>
      </c>
      <c r="S209" s="3" t="str">
        <f t="shared" ca="true" si="59"/>
        <v/>
      </c>
      <c r="T209" s="94" t="str">
        <f t="shared" ca="true" si="60"/>
        <v/>
      </c>
      <c r="U209" s="92"/>
      <c r="V209" s="92"/>
      <c r="W209" s="95" t="str">
        <f t="shared" ca="true" si="61"/>
        <v/>
      </c>
      <c r="X209" s="3" t="str">
        <f t="shared" ca="true" si="62"/>
        <v/>
      </c>
      <c r="Y209" s="94" t="str">
        <f t="shared" ca="true" si="63"/>
        <v/>
      </c>
      <c r="Z209" s="92"/>
      <c r="AA209" s="92"/>
      <c r="AB209" s="95" t="str">
        <f t="shared" ca="true" si="64"/>
        <v/>
      </c>
    </row>
    <row r="210" x14ac:dyDescent="0.2">
      <c r="A210" s="90"/>
      <c r="B210" s="3"/>
      <c r="C210" s="4"/>
      <c r="D210" s="3" t="str">
        <f t="shared" ca="true" si="50"/>
        <v/>
      </c>
      <c r="E210" s="94" t="str">
        <f t="shared" ca="true" si="51"/>
        <v/>
      </c>
      <c r="F210" s="92"/>
      <c r="G210" s="92"/>
      <c r="H210" s="95" t="str">
        <f t="shared" ca="true" si="52"/>
        <v/>
      </c>
      <c r="I210" s="3" t="str">
        <f t="shared" ca="true" si="53"/>
        <v/>
      </c>
      <c r="J210" s="94" t="str">
        <f t="shared" ca="true" si="54"/>
        <v/>
      </c>
      <c r="K210" s="92"/>
      <c r="L210" s="92"/>
      <c r="M210" s="95" t="str">
        <f t="shared" ca="true" si="55"/>
        <v/>
      </c>
      <c r="N210" s="3" t="str">
        <f t="shared" ca="true" si="56"/>
        <v/>
      </c>
      <c r="O210" s="94" t="str">
        <f t="shared" ca="true" si="57"/>
        <v/>
      </c>
      <c r="P210" s="92"/>
      <c r="Q210" s="92"/>
      <c r="R210" s="95" t="str">
        <f t="shared" ca="true" si="58"/>
        <v/>
      </c>
      <c r="S210" s="3" t="str">
        <f t="shared" ca="true" si="59"/>
        <v/>
      </c>
      <c r="T210" s="94" t="str">
        <f t="shared" ca="true" si="60"/>
        <v/>
      </c>
      <c r="U210" s="92"/>
      <c r="V210" s="92"/>
      <c r="W210" s="95" t="str">
        <f t="shared" ca="true" si="61"/>
        <v/>
      </c>
      <c r="X210" s="3" t="str">
        <f t="shared" ca="true" si="62"/>
        <v/>
      </c>
      <c r="Y210" s="94" t="str">
        <f t="shared" ca="true" si="63"/>
        <v/>
      </c>
      <c r="Z210" s="92"/>
      <c r="AA210" s="92"/>
      <c r="AB210" s="95" t="str">
        <f t="shared" ca="true" si="64"/>
        <v/>
      </c>
    </row>
    <row r="211" x14ac:dyDescent="0.2">
      <c r="A211" s="90"/>
      <c r="B211" s="3"/>
      <c r="C211" s="4"/>
      <c r="D211" s="3" t="str">
        <f t="shared" ca="true" si="50"/>
        <v/>
      </c>
      <c r="E211" s="94" t="str">
        <f t="shared" ca="true" si="51"/>
        <v/>
      </c>
      <c r="F211" s="92"/>
      <c r="G211" s="92"/>
      <c r="H211" s="95" t="str">
        <f t="shared" ca="true" si="52"/>
        <v/>
      </c>
      <c r="I211" s="3" t="str">
        <f t="shared" ca="true" si="53"/>
        <v/>
      </c>
      <c r="J211" s="94" t="str">
        <f t="shared" ca="true" si="54"/>
        <v/>
      </c>
      <c r="K211" s="92"/>
      <c r="L211" s="92"/>
      <c r="M211" s="95" t="str">
        <f t="shared" ca="true" si="55"/>
        <v/>
      </c>
      <c r="N211" s="3" t="str">
        <f t="shared" ca="true" si="56"/>
        <v/>
      </c>
      <c r="O211" s="94" t="str">
        <f t="shared" ca="true" si="57"/>
        <v/>
      </c>
      <c r="P211" s="92"/>
      <c r="Q211" s="92"/>
      <c r="R211" s="95" t="str">
        <f t="shared" ca="true" si="58"/>
        <v/>
      </c>
      <c r="S211" s="3" t="str">
        <f t="shared" ca="true" si="59"/>
        <v/>
      </c>
      <c r="T211" s="94" t="str">
        <f t="shared" ca="true" si="60"/>
        <v/>
      </c>
      <c r="U211" s="92"/>
      <c r="V211" s="92"/>
      <c r="W211" s="95" t="str">
        <f t="shared" ca="true" si="61"/>
        <v/>
      </c>
      <c r="X211" s="3" t="str">
        <f t="shared" ca="true" si="62"/>
        <v/>
      </c>
      <c r="Y211" s="94" t="str">
        <f t="shared" ca="true" si="63"/>
        <v/>
      </c>
      <c r="Z211" s="92"/>
      <c r="AA211" s="92"/>
      <c r="AB211" s="95" t="str">
        <f t="shared" ca="true" si="64"/>
        <v/>
      </c>
    </row>
    <row r="212" x14ac:dyDescent="0.2">
      <c r="A212" s="90"/>
      <c r="B212" s="3"/>
      <c r="C212" s="4"/>
      <c r="D212" s="3" t="str">
        <f t="shared" ca="true" si="50"/>
        <v/>
      </c>
      <c r="E212" s="94" t="str">
        <f t="shared" ca="true" si="51"/>
        <v/>
      </c>
      <c r="F212" s="92"/>
      <c r="G212" s="92"/>
      <c r="H212" s="95" t="str">
        <f t="shared" ca="true" si="52"/>
        <v/>
      </c>
      <c r="I212" s="3" t="str">
        <f t="shared" ca="true" si="53"/>
        <v/>
      </c>
      <c r="J212" s="94" t="str">
        <f t="shared" ca="true" si="54"/>
        <v/>
      </c>
      <c r="K212" s="92"/>
      <c r="L212" s="92"/>
      <c r="M212" s="95" t="str">
        <f t="shared" ca="true" si="55"/>
        <v/>
      </c>
      <c r="N212" s="3" t="str">
        <f t="shared" ca="true" si="56"/>
        <v/>
      </c>
      <c r="O212" s="94" t="str">
        <f t="shared" ca="true" si="57"/>
        <v/>
      </c>
      <c r="P212" s="92"/>
      <c r="Q212" s="92"/>
      <c r="R212" s="95" t="str">
        <f t="shared" ca="true" si="58"/>
        <v/>
      </c>
      <c r="S212" s="3" t="str">
        <f t="shared" ca="true" si="59"/>
        <v/>
      </c>
      <c r="T212" s="94" t="str">
        <f t="shared" ca="true" si="60"/>
        <v/>
      </c>
      <c r="U212" s="92"/>
      <c r="V212" s="92"/>
      <c r="W212" s="95" t="str">
        <f t="shared" ca="true" si="61"/>
        <v/>
      </c>
      <c r="X212" s="3" t="str">
        <f t="shared" ca="true" si="62"/>
        <v/>
      </c>
      <c r="Y212" s="94" t="str">
        <f t="shared" ca="true" si="63"/>
        <v/>
      </c>
      <c r="Z212" s="92"/>
      <c r="AA212" s="92"/>
      <c r="AB212" s="95" t="str">
        <f t="shared" ca="true" si="64"/>
        <v/>
      </c>
    </row>
    <row r="213" x14ac:dyDescent="0.2">
      <c r="A213" s="90"/>
      <c r="B213" s="3"/>
      <c r="C213" s="4"/>
      <c r="D213" s="3" t="str">
        <f t="shared" ca="true" si="50"/>
        <v/>
      </c>
      <c r="E213" s="94" t="str">
        <f t="shared" ca="true" si="51"/>
        <v/>
      </c>
      <c r="F213" s="92"/>
      <c r="G213" s="92"/>
      <c r="H213" s="95" t="str">
        <f t="shared" ca="true" si="52"/>
        <v/>
      </c>
      <c r="I213" s="3" t="str">
        <f t="shared" ca="true" si="53"/>
        <v/>
      </c>
      <c r="J213" s="94" t="str">
        <f t="shared" ca="true" si="54"/>
        <v/>
      </c>
      <c r="K213" s="92"/>
      <c r="L213" s="92"/>
      <c r="M213" s="95" t="str">
        <f t="shared" ca="true" si="55"/>
        <v/>
      </c>
      <c r="N213" s="3" t="str">
        <f t="shared" ca="true" si="56"/>
        <v/>
      </c>
      <c r="O213" s="94" t="str">
        <f t="shared" ca="true" si="57"/>
        <v/>
      </c>
      <c r="P213" s="92"/>
      <c r="Q213" s="92"/>
      <c r="R213" s="95" t="str">
        <f t="shared" ca="true" si="58"/>
        <v/>
      </c>
      <c r="S213" s="3" t="str">
        <f t="shared" ca="true" si="59"/>
        <v/>
      </c>
      <c r="T213" s="94" t="str">
        <f t="shared" ca="true" si="60"/>
        <v/>
      </c>
      <c r="U213" s="92"/>
      <c r="V213" s="92"/>
      <c r="W213" s="95" t="str">
        <f t="shared" ca="true" si="61"/>
        <v/>
      </c>
      <c r="X213" s="3" t="str">
        <f t="shared" ca="true" si="62"/>
        <v/>
      </c>
      <c r="Y213" s="94" t="str">
        <f t="shared" ca="true" si="63"/>
        <v/>
      </c>
      <c r="Z213" s="92"/>
      <c r="AA213" s="92"/>
      <c r="AB213" s="95" t="str">
        <f t="shared" ca="true" si="64"/>
        <v/>
      </c>
    </row>
    <row r="214" x14ac:dyDescent="0.2">
      <c r="A214" s="90"/>
      <c r="B214" s="3"/>
      <c r="C214" s="4"/>
      <c r="D214" s="3" t="str">
        <f t="shared" ca="true" si="50"/>
        <v/>
      </c>
      <c r="E214" s="94" t="str">
        <f t="shared" ca="true" si="51"/>
        <v/>
      </c>
      <c r="F214" s="92"/>
      <c r="G214" s="92"/>
      <c r="H214" s="95" t="str">
        <f t="shared" ca="true" si="52"/>
        <v/>
      </c>
      <c r="I214" s="3" t="str">
        <f t="shared" ca="true" si="53"/>
        <v/>
      </c>
      <c r="J214" s="94" t="str">
        <f t="shared" ca="true" si="54"/>
        <v/>
      </c>
      <c r="K214" s="92"/>
      <c r="L214" s="92"/>
      <c r="M214" s="95" t="str">
        <f t="shared" ca="true" si="55"/>
        <v/>
      </c>
      <c r="N214" s="3" t="str">
        <f t="shared" ca="true" si="56"/>
        <v/>
      </c>
      <c r="O214" s="94" t="str">
        <f t="shared" ca="true" si="57"/>
        <v/>
      </c>
      <c r="P214" s="92"/>
      <c r="Q214" s="92"/>
      <c r="R214" s="95" t="str">
        <f t="shared" ca="true" si="58"/>
        <v/>
      </c>
      <c r="S214" s="3" t="str">
        <f t="shared" ca="true" si="59"/>
        <v/>
      </c>
      <c r="T214" s="94" t="str">
        <f t="shared" ca="true" si="60"/>
        <v/>
      </c>
      <c r="U214" s="92"/>
      <c r="V214" s="92"/>
      <c r="W214" s="95" t="str">
        <f t="shared" ca="true" si="61"/>
        <v/>
      </c>
      <c r="X214" s="3" t="str">
        <f t="shared" ca="true" si="62"/>
        <v/>
      </c>
      <c r="Y214" s="94" t="str">
        <f t="shared" ca="true" si="63"/>
        <v/>
      </c>
      <c r="Z214" s="92"/>
      <c r="AA214" s="92"/>
      <c r="AB214" s="95" t="str">
        <f t="shared" ca="true" si="64"/>
        <v/>
      </c>
    </row>
    <row r="215" x14ac:dyDescent="0.2">
      <c r="A215" s="90"/>
      <c r="B215" s="3"/>
      <c r="C215" s="4"/>
      <c r="D215" s="3" t="str">
        <f t="shared" ca="true" si="50"/>
        <v/>
      </c>
      <c r="E215" s="94" t="str">
        <f t="shared" ca="true" si="51"/>
        <v/>
      </c>
      <c r="F215" s="92"/>
      <c r="G215" s="92"/>
      <c r="H215" s="95" t="str">
        <f t="shared" ca="true" si="52"/>
        <v/>
      </c>
      <c r="I215" s="3" t="str">
        <f t="shared" ca="true" si="53"/>
        <v/>
      </c>
      <c r="J215" s="94" t="str">
        <f t="shared" ca="true" si="54"/>
        <v/>
      </c>
      <c r="K215" s="92"/>
      <c r="L215" s="92"/>
      <c r="M215" s="95" t="str">
        <f t="shared" ca="true" si="55"/>
        <v/>
      </c>
      <c r="N215" s="3" t="str">
        <f t="shared" ca="true" si="56"/>
        <v/>
      </c>
      <c r="O215" s="94" t="str">
        <f t="shared" ca="true" si="57"/>
        <v/>
      </c>
      <c r="P215" s="92"/>
      <c r="Q215" s="92"/>
      <c r="R215" s="95" t="str">
        <f t="shared" ca="true" si="58"/>
        <v/>
      </c>
      <c r="S215" s="3" t="str">
        <f t="shared" ca="true" si="59"/>
        <v/>
      </c>
      <c r="T215" s="94" t="str">
        <f t="shared" ca="true" si="60"/>
        <v/>
      </c>
      <c r="U215" s="92"/>
      <c r="V215" s="92"/>
      <c r="W215" s="95" t="str">
        <f t="shared" ca="true" si="61"/>
        <v/>
      </c>
      <c r="X215" s="3" t="str">
        <f t="shared" ca="true" si="62"/>
        <v/>
      </c>
      <c r="Y215" s="94" t="str">
        <f t="shared" ca="true" si="63"/>
        <v/>
      </c>
      <c r="Z215" s="92"/>
      <c r="AA215" s="92"/>
      <c r="AB215" s="95" t="str">
        <f t="shared" ca="true" si="64"/>
        <v/>
      </c>
    </row>
    <row r="216" x14ac:dyDescent="0.2">
      <c r="A216" s="90"/>
      <c r="B216" s="5"/>
      <c r="C216" s="6"/>
      <c r="D216" s="5" t="str">
        <f t="shared" ca="true" si="50"/>
        <v/>
      </c>
      <c r="E216" s="97" t="str">
        <f t="shared" ca="true" si="51"/>
        <v/>
      </c>
      <c r="F216" s="98"/>
      <c r="G216" s="99"/>
      <c r="H216" s="100" t="str">
        <f t="shared" ca="true" si="52"/>
        <v/>
      </c>
      <c r="I216" s="5" t="str">
        <f t="shared" ca="true" si="53"/>
        <v/>
      </c>
      <c r="J216" s="97" t="str">
        <f t="shared" ca="true" si="54"/>
        <v/>
      </c>
      <c r="K216" s="98"/>
      <c r="L216" s="99"/>
      <c r="M216" s="100" t="str">
        <f t="shared" ca="true" si="55"/>
        <v/>
      </c>
      <c r="N216" s="5" t="str">
        <f t="shared" ca="true" si="56"/>
        <v/>
      </c>
      <c r="O216" s="97" t="str">
        <f t="shared" ca="true" si="57"/>
        <v/>
      </c>
      <c r="P216" s="98"/>
      <c r="Q216" s="99"/>
      <c r="R216" s="100" t="str">
        <f t="shared" ca="true" si="58"/>
        <v/>
      </c>
      <c r="S216" s="5" t="str">
        <f t="shared" ca="true" si="59"/>
        <v/>
      </c>
      <c r="T216" s="97" t="str">
        <f t="shared" ca="true" si="60"/>
        <v/>
      </c>
      <c r="U216" s="98"/>
      <c r="V216" s="99"/>
      <c r="W216" s="100" t="str">
        <f t="shared" ca="true" si="61"/>
        <v/>
      </c>
      <c r="X216" s="5" t="str">
        <f t="shared" ca="true" si="62"/>
        <v/>
      </c>
      <c r="Y216" s="97" t="str">
        <f t="shared" ca="true" si="63"/>
        <v/>
      </c>
      <c r="Z216" s="98"/>
      <c r="AA216" s="99"/>
      <c r="AB216" s="100" t="str">
        <f t="shared" ca="true" si="64"/>
        <v/>
      </c>
    </row>
    <row r="217" ht="11.25" customHeight="true" x14ac:dyDescent="0.2"/>
    <row r="218" ht="22.5" customHeight="true" x14ac:dyDescent="0.25">
      <c r="B218" s="1760" t="str">
        <f>CONCATENATE("Urban use of drinking water sources,  ",C199,"–",C200)</f>
        <v>Urban use of drinking water sources,  2004–2020</v>
      </c>
      <c r="C218" s="1761"/>
      <c r="D218" s="1761"/>
      <c r="E218" s="1761"/>
      <c r="F218" s="1761"/>
      <c r="G218" s="1761"/>
      <c r="H218" s="1761"/>
      <c r="I218" s="1761"/>
      <c r="J218" s="1761"/>
      <c r="K218" s="1761"/>
      <c r="L218" s="1761"/>
      <c r="N218" s="101"/>
      <c r="O218" s="101"/>
      <c r="P218" s="101"/>
      <c r="Q218" s="101"/>
      <c r="R218" s="101"/>
      <c r="S218" s="1743" t="s">
        <v>11</v>
      </c>
      <c r="T218" s="1744"/>
      <c r="U218" s="1744"/>
      <c r="V218" s="1744"/>
      <c r="W218" s="1745"/>
      <c r="X218" s="101"/>
      <c r="Y218" s="101"/>
      <c r="Z218" s="101"/>
      <c r="AA218" s="101"/>
      <c r="AB218" s="102"/>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3"/>
      <c r="D253" s="103"/>
      <c r="E253" s="104" t="str">
        <f ca="true">IF(ISERROR(INDIRECT(CONCATENATE($B253,"!M18"))),"",INDIRECT(CONCATENATE($B253,"!M18")))</f>
        <v/>
      </c>
      <c r="F253" s="104" t="str">
        <f ca="true">IF(ISERROR(INDIRECT(CONCATENATE($B253,"!M19"))),"",INDIRECT(CONCATENATE($B253,"!M19")))</f>
        <v/>
      </c>
      <c r="G253" s="104" t="str">
        <f ca="true">IF(ISERROR(INDIRECT(CONCATENATE($B253,"!M20"))),"",INDIRECT(CONCATENATE($B253,"!M20")))</f>
        <v/>
      </c>
      <c r="H253" s="104" t="str">
        <f ca="true">IF(ISERROR(INDIRECT(CONCATENATE($B253,"!M21"))),"",INDIRECT(CONCATENATE($B253,"!M21")))</f>
        <v/>
      </c>
      <c r="I253" s="104"/>
      <c r="J253" s="104" t="str">
        <f ca="true">IF(ISERROR(INDIRECT(CONCATENATE($B253,"!N18"))),"",INDIRECT(CONCATENATE($B253,"!N18")))</f>
        <v/>
      </c>
      <c r="K253" s="104" t="str">
        <f ca="true">IF(ISERROR(INDIRECT(CONCATENATE($B253,"!N19"))),"",INDIRECT(CONCATENATE($B253,"!N19")))</f>
        <v/>
      </c>
      <c r="L253" s="104" t="str">
        <f ca="true">IF(ISERROR(INDIRECT(CONCATENATE($B253,"!N20"))),"",INDIRECT(CONCATENATE($B253,"!N20")))</f>
        <v/>
      </c>
      <c r="M253" s="104" t="str">
        <f ca="true">IF(ISERROR(INDIRECT(CONCATENATE($B253,"!N21"))),"",INDIRECT(CONCATENATE($B253,"!N21")))</f>
        <v/>
      </c>
      <c r="N253" s="104"/>
      <c r="O253" s="104" t="str">
        <f ca="true">IF(ISERROR(INDIRECT(CONCATENATE($B253,"!O18"))),"",INDIRECT(CONCATENATE($B253,"!O18")))</f>
        <v/>
      </c>
      <c r="P253" s="104" t="str">
        <f ca="true">IF(ISERROR(INDIRECT(CONCATENATE($B253,"!O19"))),"",INDIRECT(CONCATENATE($B253,"!O19")))</f>
        <v/>
      </c>
      <c r="Q253" s="104" t="str">
        <f ca="true">IF(ISERROR(INDIRECT(CONCATENATE($B253,"!O20"))),"",INDIRECT(CONCATENATE($B253,"!O20")))</f>
        <v/>
      </c>
      <c r="R253" s="104" t="str">
        <f ca="true">IF(ISERROR(INDIRECT(CONCATENATE($B253,"!O21"))),"",INDIRECT(CONCATENATE($B253,"!O21")))</f>
        <v/>
      </c>
      <c r="S253" s="104"/>
      <c r="T253" s="104" t="str">
        <f ca="true">IF(ISERROR(INDIRECT(CONCATENATE($B253,"!P18"))),"",INDIRECT(CONCATENATE($B253,"!P18")))</f>
        <v/>
      </c>
      <c r="U253" s="104" t="str">
        <f ca="true">IF(ISERROR(INDIRECT(CONCATENATE($B253,"!P19"))),"",INDIRECT(CONCATENATE($B253,"!P19")))</f>
        <v/>
      </c>
      <c r="V253" s="104" t="str">
        <f ca="true">IF(ISERROR(INDIRECT(CONCATENATE($B253,"!P20"))),"",INDIRECT(CONCATENATE($B253,"!P20")))</f>
        <v/>
      </c>
      <c r="W253" s="104" t="str">
        <f ca="true">IF(ISERROR(INDIRECT(CONCATENATE($B253,"!P21"))),"",INDIRECT(CONCATENATE($B253,"!P21")))</f>
        <v/>
      </c>
      <c r="X253" s="104"/>
      <c r="Y253" s="104" t="str">
        <f ca="true">IF(ISERROR(INDIRECT(CONCATENATE($B253,"!Q18"))),"",INDIRECT(CONCATENATE($B253,"!Q18")))</f>
        <v/>
      </c>
      <c r="Z253" s="104" t="str">
        <f ca="true">IF(ISERROR(INDIRECT(CONCATENATE($B253,"!Q19"))),"",INDIRECT(CONCATENATE($B253,"!Q19")))</f>
        <v/>
      </c>
      <c r="AA253" s="104" t="str">
        <f ca="true">IF(ISERROR(INDIRECT(CONCATENATE($B253,"!Q20"))),"",INDIRECT(CONCATENATE($B253,"!Q20")))</f>
        <v/>
      </c>
      <c r="AB253" s="104" t="str">
        <f ca="true">IF(ISERROR(INDIRECT(CONCATENATE($B253,"!Q21"))),"",INDIRECT(CONCATENATE($B253,"!Q1")))</f>
        <v/>
      </c>
    </row>
    <row r="254" x14ac:dyDescent="0.2">
      <c r="C254" s="103"/>
      <c r="D254" s="103"/>
      <c r="E254" s="104" t="str">
        <f ca="true">IF(ISERROR(INDIRECT(CONCATENATE($B254,"!M18"))),"",INDIRECT(CONCATENATE($B254,"!M18")))</f>
        <v/>
      </c>
      <c r="F254" s="104" t="str">
        <f ca="true">IF(ISERROR(INDIRECT(CONCATENATE($B254,"!M19"))),"",INDIRECT(CONCATENATE($B254,"!M19")))</f>
        <v/>
      </c>
      <c r="G254" s="104" t="str">
        <f ca="true">IF(ISERROR(INDIRECT(CONCATENATE($B254,"!M20"))),"",INDIRECT(CONCATENATE($B254,"!M20")))</f>
        <v/>
      </c>
      <c r="H254" s="104" t="str">
        <f ca="true">IF(ISERROR(INDIRECT(CONCATENATE($B254,"!M21"))),"",INDIRECT(CONCATENATE($B254,"!M21")))</f>
        <v/>
      </c>
      <c r="I254" s="104"/>
      <c r="J254" s="104" t="str">
        <f ca="true">IF(ISERROR(INDIRECT(CONCATENATE($B254,"!N18"))),"",INDIRECT(CONCATENATE($B254,"!N18")))</f>
        <v/>
      </c>
      <c r="K254" s="104" t="str">
        <f ca="true">IF(ISERROR(INDIRECT(CONCATENATE($B254,"!N19"))),"",INDIRECT(CONCATENATE($B254,"!N19")))</f>
        <v/>
      </c>
      <c r="L254" s="104" t="str">
        <f ca="true">IF(ISERROR(INDIRECT(CONCATENATE($B254,"!N20"))),"",INDIRECT(CONCATENATE($B254,"!N20")))</f>
        <v/>
      </c>
      <c r="M254" s="104" t="str">
        <f ca="true">IF(ISERROR(INDIRECT(CONCATENATE($B254,"!N21"))),"",INDIRECT(CONCATENATE($B254,"!N21")))</f>
        <v/>
      </c>
      <c r="N254" s="104"/>
      <c r="O254" s="104" t="str">
        <f ca="true">IF(ISERROR(INDIRECT(CONCATENATE($B254,"!O18"))),"",INDIRECT(CONCATENATE($B254,"!O18")))</f>
        <v/>
      </c>
      <c r="P254" s="104" t="str">
        <f ca="true">IF(ISERROR(INDIRECT(CONCATENATE($B254,"!O19"))),"",INDIRECT(CONCATENATE($B254,"!O19")))</f>
        <v/>
      </c>
      <c r="Q254" s="104" t="str">
        <f ca="true">IF(ISERROR(INDIRECT(CONCATENATE($B254,"!O20"))),"",INDIRECT(CONCATENATE($B254,"!O20")))</f>
        <v/>
      </c>
      <c r="R254" s="104" t="str">
        <f ca="true">IF(ISERROR(INDIRECT(CONCATENATE($B254,"!O21"))),"",INDIRECT(CONCATENATE($B254,"!O21")))</f>
        <v/>
      </c>
      <c r="S254" s="104"/>
      <c r="T254" s="104" t="str">
        <f ca="true">IF(ISERROR(INDIRECT(CONCATENATE($B254,"!P18"))),"",INDIRECT(CONCATENATE($B254,"!P18")))</f>
        <v/>
      </c>
      <c r="U254" s="104" t="str">
        <f ca="true">IF(ISERROR(INDIRECT(CONCATENATE($B254,"!P19"))),"",INDIRECT(CONCATENATE($B254,"!P19")))</f>
        <v/>
      </c>
      <c r="V254" s="104" t="str">
        <f ca="true">IF(ISERROR(INDIRECT(CONCATENATE($B254,"!P20"))),"",INDIRECT(CONCATENATE($B254,"!P20")))</f>
        <v/>
      </c>
      <c r="W254" s="104" t="str">
        <f ca="true">IF(ISERROR(INDIRECT(CONCATENATE($B254,"!P21"))),"",INDIRECT(CONCATENATE($B254,"!P21")))</f>
        <v/>
      </c>
      <c r="X254" s="104"/>
      <c r="Y254" s="104" t="str">
        <f ca="true">IF(ISERROR(INDIRECT(CONCATENATE($B254,"!Q18"))),"",INDIRECT(CONCATENATE($B254,"!Q18")))</f>
        <v/>
      </c>
      <c r="Z254" s="104" t="str">
        <f ca="true">IF(ISERROR(INDIRECT(CONCATENATE($B254,"!Q19"))),"",INDIRECT(CONCATENATE($B254,"!Q19")))</f>
        <v/>
      </c>
      <c r="AA254" s="104" t="str">
        <f ca="true">IF(ISERROR(INDIRECT(CONCATENATE($B254,"!Q20"))),"",INDIRECT(CONCATENATE($B254,"!Q20")))</f>
        <v/>
      </c>
      <c r="AB254" s="104" t="str">
        <f ca="true">IF(ISERROR(INDIRECT(CONCATENATE($B254,"!Q21"))),"",INDIRECT(CONCATENATE($B254,"!Q1")))</f>
        <v/>
      </c>
    </row>
    <row r="255" x14ac:dyDescent="0.2">
      <c r="C255" s="103"/>
      <c r="D255" s="103"/>
      <c r="E255" s="104" t="str">
        <f ca="true">IF(ISERROR(INDIRECT(CONCATENATE($B255,"!M18"))),"",INDIRECT(CONCATENATE($B255,"!M18")))</f>
        <v/>
      </c>
      <c r="F255" s="104" t="str">
        <f ca="true">IF(ISERROR(INDIRECT(CONCATENATE($B255,"!M19"))),"",INDIRECT(CONCATENATE($B255,"!M19")))</f>
        <v/>
      </c>
      <c r="G255" s="104" t="str">
        <f ca="true">IF(ISERROR(INDIRECT(CONCATENATE($B255,"!M20"))),"",INDIRECT(CONCATENATE($B255,"!M20")))</f>
        <v/>
      </c>
      <c r="H255" s="104" t="str">
        <f ca="true">IF(ISERROR(INDIRECT(CONCATENATE($B255,"!M21"))),"",INDIRECT(CONCATENATE($B255,"!M21")))</f>
        <v/>
      </c>
      <c r="I255" s="104"/>
      <c r="J255" s="104" t="str">
        <f ca="true">IF(ISERROR(INDIRECT(CONCATENATE($B255,"!N18"))),"",INDIRECT(CONCATENATE($B255,"!N18")))</f>
        <v/>
      </c>
      <c r="K255" s="104" t="str">
        <f ca="true">IF(ISERROR(INDIRECT(CONCATENATE($B255,"!N19"))),"",INDIRECT(CONCATENATE($B255,"!N19")))</f>
        <v/>
      </c>
      <c r="L255" s="104" t="str">
        <f ca="true">IF(ISERROR(INDIRECT(CONCATENATE($B255,"!N20"))),"",INDIRECT(CONCATENATE($B255,"!N20")))</f>
        <v/>
      </c>
      <c r="M255" s="104" t="str">
        <f ca="true">IF(ISERROR(INDIRECT(CONCATENATE($B255,"!N21"))),"",INDIRECT(CONCATENATE($B255,"!N21")))</f>
        <v/>
      </c>
      <c r="N255" s="104"/>
      <c r="O255" s="104" t="str">
        <f ca="true">IF(ISERROR(INDIRECT(CONCATENATE($B255,"!O18"))),"",INDIRECT(CONCATENATE($B255,"!O18")))</f>
        <v/>
      </c>
      <c r="P255" s="104" t="str">
        <f ca="true">IF(ISERROR(INDIRECT(CONCATENATE($B255,"!O19"))),"",INDIRECT(CONCATENATE($B255,"!O19")))</f>
        <v/>
      </c>
      <c r="Q255" s="104" t="str">
        <f ca="true">IF(ISERROR(INDIRECT(CONCATENATE($B255,"!O20"))),"",INDIRECT(CONCATENATE($B255,"!O20")))</f>
        <v/>
      </c>
      <c r="R255" s="104" t="str">
        <f ca="true">IF(ISERROR(INDIRECT(CONCATENATE($B255,"!O21"))),"",INDIRECT(CONCATENATE($B255,"!O21")))</f>
        <v/>
      </c>
      <c r="S255" s="104"/>
      <c r="T255" s="104" t="str">
        <f ca="true">IF(ISERROR(INDIRECT(CONCATENATE($B255,"!P18"))),"",INDIRECT(CONCATENATE($B255,"!P18")))</f>
        <v/>
      </c>
      <c r="U255" s="104" t="str">
        <f ca="true">IF(ISERROR(INDIRECT(CONCATENATE($B255,"!P19"))),"",INDIRECT(CONCATENATE($B255,"!P19")))</f>
        <v/>
      </c>
      <c r="V255" s="104" t="str">
        <f ca="true">IF(ISERROR(INDIRECT(CONCATENATE($B255,"!P20"))),"",INDIRECT(CONCATENATE($B255,"!P20")))</f>
        <v/>
      </c>
      <c r="W255" s="104" t="str">
        <f ca="true">IF(ISERROR(INDIRECT(CONCATENATE($B255,"!P21"))),"",INDIRECT(CONCATENATE($B255,"!P21")))</f>
        <v/>
      </c>
      <c r="X255" s="104"/>
      <c r="Y255" s="104" t="str">
        <f ca="true">IF(ISERROR(INDIRECT(CONCATENATE($B255,"!Q18"))),"",INDIRECT(CONCATENATE($B255,"!Q18")))</f>
        <v/>
      </c>
      <c r="Z255" s="104" t="str">
        <f ca="true">IF(ISERROR(INDIRECT(CONCATENATE($B255,"!Q19"))),"",INDIRECT(CONCATENATE($B255,"!Q19")))</f>
        <v/>
      </c>
      <c r="AA255" s="104" t="str">
        <f ca="true">IF(ISERROR(INDIRECT(CONCATENATE($B255,"!Q20"))),"",INDIRECT(CONCATENATE($B255,"!Q20")))</f>
        <v/>
      </c>
      <c r="AB255" s="104" t="str">
        <f ca="true">IF(ISERROR(INDIRECT(CONCATENATE($B255,"!Q21"))),"",INDIRECT(CONCATENATE($B255,"!Q1")))</f>
        <v/>
      </c>
    </row>
    <row r="256" x14ac:dyDescent="0.2">
      <c r="B256" s="104"/>
      <c r="C256" s="103"/>
      <c r="D256" s="103"/>
      <c r="E256" s="104" t="str">
        <f ca="true">IF(ISERROR(INDIRECT(CONCATENATE($B256,"!M18"))),"",INDIRECT(CONCATENATE($B256,"!M18")))</f>
        <v/>
      </c>
      <c r="F256" s="104" t="str">
        <f ca="true">IF(ISERROR(INDIRECT(CONCATENATE($B256,"!M19"))),"",INDIRECT(CONCATENATE($B256,"!M19")))</f>
        <v/>
      </c>
      <c r="G256" s="104" t="str">
        <f ca="true">IF(ISERROR(INDIRECT(CONCATENATE($B256,"!M20"))),"",INDIRECT(CONCATENATE($B256,"!M20")))</f>
        <v/>
      </c>
      <c r="H256" s="104" t="str">
        <f ca="true">IF(ISERROR(INDIRECT(CONCATENATE($B256,"!M21"))),"",INDIRECT(CONCATENATE($B256,"!M21")))</f>
        <v/>
      </c>
      <c r="I256" s="104"/>
      <c r="J256" s="104" t="str">
        <f ca="true">IF(ISERROR(INDIRECT(CONCATENATE($B256,"!N18"))),"",INDIRECT(CONCATENATE($B256,"!N18")))</f>
        <v/>
      </c>
      <c r="K256" s="104" t="str">
        <f ca="true">IF(ISERROR(INDIRECT(CONCATENATE($B256,"!N19"))),"",INDIRECT(CONCATENATE($B256,"!N19")))</f>
        <v/>
      </c>
      <c r="L256" s="104" t="str">
        <f ca="true">IF(ISERROR(INDIRECT(CONCATENATE($B256,"!N20"))),"",INDIRECT(CONCATENATE($B256,"!N20")))</f>
        <v/>
      </c>
      <c r="M256" s="104" t="str">
        <f ca="true">IF(ISERROR(INDIRECT(CONCATENATE($B256,"!N21"))),"",INDIRECT(CONCATENATE($B256,"!N21")))</f>
        <v/>
      </c>
      <c r="N256" s="104"/>
      <c r="O256" s="104" t="str">
        <f ca="true">IF(ISERROR(INDIRECT(CONCATENATE($B256,"!O18"))),"",INDIRECT(CONCATENATE($B256,"!O18")))</f>
        <v/>
      </c>
      <c r="P256" s="104" t="str">
        <f ca="true">IF(ISERROR(INDIRECT(CONCATENATE($B256,"!O19"))),"",INDIRECT(CONCATENATE($B256,"!O19")))</f>
        <v/>
      </c>
      <c r="Q256" s="104" t="str">
        <f ca="true">IF(ISERROR(INDIRECT(CONCATENATE($B256,"!O20"))),"",INDIRECT(CONCATENATE($B256,"!O20")))</f>
        <v/>
      </c>
      <c r="R256" s="104" t="str">
        <f ca="true">IF(ISERROR(INDIRECT(CONCATENATE($B256,"!O21"))),"",INDIRECT(CONCATENATE($B256,"!O21")))</f>
        <v/>
      </c>
      <c r="S256" s="104"/>
      <c r="T256" s="104" t="str">
        <f ca="true">IF(ISERROR(INDIRECT(CONCATENATE($B256,"!P18"))),"",INDIRECT(CONCATENATE($B256,"!P18")))</f>
        <v/>
      </c>
      <c r="U256" s="104" t="str">
        <f ca="true">IF(ISERROR(INDIRECT(CONCATENATE($B256,"!P19"))),"",INDIRECT(CONCATENATE($B256,"!P19")))</f>
        <v/>
      </c>
      <c r="V256" s="104" t="str">
        <f ca="true">IF(ISERROR(INDIRECT(CONCATENATE($B256,"!P20"))),"",INDIRECT(CONCATENATE($B256,"!P20")))</f>
        <v/>
      </c>
      <c r="W256" s="104" t="str">
        <f ca="true">IF(ISERROR(INDIRECT(CONCATENATE($B256,"!P21"))),"",INDIRECT(CONCATENATE($B256,"!P21")))</f>
        <v/>
      </c>
      <c r="X256" s="104"/>
      <c r="Y256" s="104" t="str">
        <f ca="true">IF(ISERROR(INDIRECT(CONCATENATE($B256,"!Q18"))),"",INDIRECT(CONCATENATE($B256,"!Q18")))</f>
        <v/>
      </c>
      <c r="Z256" s="104" t="str">
        <f ca="true">IF(ISERROR(INDIRECT(CONCATENATE($B256,"!Q19"))),"",INDIRECT(CONCATENATE($B256,"!Q19")))</f>
        <v/>
      </c>
      <c r="AA256" s="104" t="str">
        <f ca="true">IF(ISERROR(INDIRECT(CONCATENATE($B256,"!Q20"))),"",INDIRECT(CONCATENATE($B256,"!Q20")))</f>
        <v/>
      </c>
      <c r="AB256" s="104" t="str">
        <f ca="true">IF(ISERROR(INDIRECT(CONCATENATE($B256,"!Q21"))),"",INDIRECT(CONCATENATE($B256,"!Q1")))</f>
        <v/>
      </c>
    </row>
    <row r="257" x14ac:dyDescent="0.2">
      <c r="B257" s="104"/>
      <c r="C257" s="103"/>
      <c r="D257" s="103"/>
      <c r="E257" s="104" t="str">
        <f ca="true">IF(ISERROR(INDIRECT(CONCATENATE($B257,"!M18"))),"",INDIRECT(CONCATENATE($B257,"!M18")))</f>
        <v/>
      </c>
      <c r="F257" s="104" t="str">
        <f ca="true">IF(ISERROR(INDIRECT(CONCATENATE($B257,"!M19"))),"",INDIRECT(CONCATENATE($B257,"!M19")))</f>
        <v/>
      </c>
      <c r="G257" s="104" t="str">
        <f ca="true">IF(ISERROR(INDIRECT(CONCATENATE($B257,"!M20"))),"",INDIRECT(CONCATENATE($B257,"!M20")))</f>
        <v/>
      </c>
      <c r="H257" s="104" t="str">
        <f ca="true">IF(ISERROR(INDIRECT(CONCATENATE($B257,"!M21"))),"",INDIRECT(CONCATENATE($B257,"!M21")))</f>
        <v/>
      </c>
      <c r="I257" s="104"/>
      <c r="J257" s="104" t="str">
        <f ca="true">IF(ISERROR(INDIRECT(CONCATENATE($B257,"!N18"))),"",INDIRECT(CONCATENATE($B257,"!N18")))</f>
        <v/>
      </c>
      <c r="K257" s="104" t="str">
        <f ca="true">IF(ISERROR(INDIRECT(CONCATENATE($B257,"!N19"))),"",INDIRECT(CONCATENATE($B257,"!N19")))</f>
        <v/>
      </c>
      <c r="L257" s="104" t="str">
        <f ca="true">IF(ISERROR(INDIRECT(CONCATENATE($B257,"!N20"))),"",INDIRECT(CONCATENATE($B257,"!N20")))</f>
        <v/>
      </c>
      <c r="M257" s="104" t="str">
        <f ca="true">IF(ISERROR(INDIRECT(CONCATENATE($B257,"!N21"))),"",INDIRECT(CONCATENATE($B257,"!N21")))</f>
        <v/>
      </c>
      <c r="N257" s="104"/>
      <c r="O257" s="104" t="str">
        <f ca="true">IF(ISERROR(INDIRECT(CONCATENATE($B257,"!O18"))),"",INDIRECT(CONCATENATE($B257,"!O18")))</f>
        <v/>
      </c>
      <c r="P257" s="104" t="str">
        <f ca="true">IF(ISERROR(INDIRECT(CONCATENATE($B257,"!O19"))),"",INDIRECT(CONCATENATE($B257,"!O19")))</f>
        <v/>
      </c>
      <c r="Q257" s="104" t="str">
        <f ca="true">IF(ISERROR(INDIRECT(CONCATENATE($B257,"!O20"))),"",INDIRECT(CONCATENATE($B257,"!O20")))</f>
        <v/>
      </c>
      <c r="R257" s="104" t="str">
        <f ca="true">IF(ISERROR(INDIRECT(CONCATENATE($B257,"!O21"))),"",INDIRECT(CONCATENATE($B257,"!O21")))</f>
        <v/>
      </c>
      <c r="S257" s="104"/>
      <c r="T257" s="104" t="str">
        <f ca="true">IF(ISERROR(INDIRECT(CONCATENATE($B257,"!P18"))),"",INDIRECT(CONCATENATE($B257,"!P18")))</f>
        <v/>
      </c>
      <c r="U257" s="104" t="str">
        <f ca="true">IF(ISERROR(INDIRECT(CONCATENATE($B257,"!P19"))),"",INDIRECT(CONCATENATE($B257,"!P19")))</f>
        <v/>
      </c>
      <c r="V257" s="104" t="str">
        <f ca="true">IF(ISERROR(INDIRECT(CONCATENATE($B257,"!P20"))),"",INDIRECT(CONCATENATE($B257,"!P20")))</f>
        <v/>
      </c>
      <c r="W257" s="104" t="str">
        <f ca="true">IF(ISERROR(INDIRECT(CONCATENATE($B257,"!P21"))),"",INDIRECT(CONCATENATE($B257,"!P21")))</f>
        <v/>
      </c>
      <c r="X257" s="104"/>
      <c r="Y257" s="104" t="str">
        <f ca="true">IF(ISERROR(INDIRECT(CONCATENATE($B257,"!Q18"))),"",INDIRECT(CONCATENATE($B257,"!Q18")))</f>
        <v/>
      </c>
      <c r="Z257" s="104" t="str">
        <f ca="true">IF(ISERROR(INDIRECT(CONCATENATE($B257,"!Q19"))),"",INDIRECT(CONCATENATE($B257,"!Q19")))</f>
        <v/>
      </c>
      <c r="AA257" s="104" t="str">
        <f ca="true">IF(ISERROR(INDIRECT(CONCATENATE($B257,"!Q20"))),"",INDIRECT(CONCATENATE($B257,"!Q20")))</f>
        <v/>
      </c>
      <c r="AB257" s="104" t="str">
        <f ca="true">IF(ISERROR(INDIRECT(CONCATENATE($B257,"!Q21"))),"",INDIRECT(CONCATENATE($B257,"!Q1")))</f>
        <v/>
      </c>
    </row>
    <row r="297" s="43" customFormat="true" ht="16.5" customHeight="true" x14ac:dyDescent="0.2">
      <c r="A297" s="1757" t="s">
        <v>7</v>
      </c>
      <c r="B297" s="1757"/>
      <c r="C297" s="1757"/>
      <c r="D297" s="1746" t="s">
        <v>0</v>
      </c>
      <c r="E297" s="1747"/>
      <c r="F297" s="1747"/>
      <c r="G297" s="1747"/>
      <c r="H297" s="1748"/>
      <c r="I297" s="1746" t="s">
        <v>1</v>
      </c>
      <c r="J297" s="1747"/>
      <c r="K297" s="1747"/>
      <c r="L297" s="1747"/>
      <c r="M297" s="1748"/>
      <c r="N297" s="1746" t="s">
        <v>2</v>
      </c>
      <c r="O297" s="1747"/>
      <c r="P297" s="1747"/>
      <c r="Q297" s="1747"/>
      <c r="R297" s="1748"/>
      <c r="S297" s="1746" t="s">
        <v>3</v>
      </c>
      <c r="T297" s="1747"/>
      <c r="U297" s="1747"/>
      <c r="V297" s="1747"/>
      <c r="W297" s="1748"/>
      <c r="X297" s="1746" t="s">
        <v>4</v>
      </c>
      <c r="Y297" s="1747"/>
      <c r="Z297" s="1747"/>
      <c r="AA297" s="1747"/>
      <c r="AB297" s="1748"/>
    </row>
    <row r="298" s="47" customFormat="true" ht="22.5" customHeight="true" x14ac:dyDescent="0.2">
      <c r="A298" s="1758"/>
      <c r="B298" s="1758"/>
      <c r="C298" s="1758"/>
      <c r="D298" s="57" t="s">
        <v>14</v>
      </c>
      <c r="E298" s="58" t="s">
        <v>15</v>
      </c>
      <c r="F298" s="45" t="s">
        <v>16</v>
      </c>
      <c r="G298" s="45" t="s">
        <v>22</v>
      </c>
      <c r="H298" s="46" t="s">
        <v>17</v>
      </c>
      <c r="I298" s="57" t="s">
        <v>14</v>
      </c>
      <c r="J298" s="58" t="s">
        <v>15</v>
      </c>
      <c r="K298" s="45" t="s">
        <v>16</v>
      </c>
      <c r="L298" s="45" t="s">
        <v>22</v>
      </c>
      <c r="M298" s="46" t="s">
        <v>17</v>
      </c>
      <c r="N298" s="57" t="s">
        <v>14</v>
      </c>
      <c r="O298" s="58" t="s">
        <v>15</v>
      </c>
      <c r="P298" s="45" t="s">
        <v>16</v>
      </c>
      <c r="Q298" s="45" t="s">
        <v>22</v>
      </c>
      <c r="R298" s="46" t="s">
        <v>17</v>
      </c>
      <c r="S298" s="57" t="s">
        <v>14</v>
      </c>
      <c r="T298" s="58" t="s">
        <v>15</v>
      </c>
      <c r="U298" s="45" t="s">
        <v>16</v>
      </c>
      <c r="V298" s="45" t="s">
        <v>22</v>
      </c>
      <c r="W298" s="46" t="s">
        <v>17</v>
      </c>
      <c r="X298" s="57" t="s">
        <v>14</v>
      </c>
      <c r="Y298" s="58" t="s">
        <v>15</v>
      </c>
      <c r="Z298" s="45" t="s">
        <v>16</v>
      </c>
      <c r="AA298" s="45" t="s">
        <v>22</v>
      </c>
      <c r="AB298" s="46" t="s">
        <v>17</v>
      </c>
    </row>
    <row r="299" s="67" customFormat="true" ht="15" customHeight="true" x14ac:dyDescent="0.2">
      <c r="A299" s="1749" t="s">
        <v>10</v>
      </c>
      <c r="B299" s="1750"/>
      <c r="C299" s="236">
        <f>MinBase(C305:C316)</f>
        <v>2004</v>
      </c>
      <c r="D299" s="59">
        <f ca="true">IF((D301+H301)&gt;100,D301*100/(D301+H301),D301)</f>
        <v>35.643257356525282</v>
      </c>
      <c r="E299" s="60">
        <f ca="true">D299*AVERAGEIF(E305:E316,"&gt;0")/100</f>
        <v>31.530052162492829</v>
      </c>
      <c r="F299" s="61">
        <f ca="true">D299*(100-AVERAGEIF(E305:E316,"&gt;0"))/100</f>
        <v>4.113205194032453</v>
      </c>
      <c r="G299" s="62">
        <f ca="true">100-(E299+F299+H299)</f>
        <v>60.967476783346683</v>
      </c>
      <c r="H299" s="63">
        <f ca="true">IF((D301+H301)&gt;100,H301*100/(D301+H301),H301)</f>
        <v>3.3892658601280345</v>
      </c>
      <c r="I299" s="59">
        <f ca="true">IF((I301+M301)&gt;100,I301*100/(I301+M301),I301)</f>
        <v>42.177213690034478</v>
      </c>
      <c r="J299" s="60">
        <f ca="true">I299*AVERAGEIF(J305:J316,"&gt;0")/100</f>
        <v>38.184611020946079</v>
      </c>
      <c r="K299" s="64">
        <f ca="true">I299*(100-AVERAGEIF(J305:J316,"&gt;0"))/100</f>
        <v>3.9926026690884013</v>
      </c>
      <c r="L299" s="65">
        <f ca="true">100-(J299+K299+M299)</f>
        <v>53.791870094968601</v>
      </c>
      <c r="M299" s="66">
        <f ca="true">IF((I301+M301)&gt;100,M301*100/(I301+M301),M301)</f>
        <v>4.0309162149969211</v>
      </c>
      <c r="N299" s="59">
        <f ca="true">IF((N301+R301)&gt;100,N301*100/(N301+R301),N301)</f>
        <v>47.727931348502352</v>
      </c>
      <c r="O299" s="60">
        <f ca="true">N299*AVERAGEIF(O305:O316,"&gt;0")/100</f>
        <v>43.220116745582118</v>
      </c>
      <c r="P299" s="64">
        <f ca="true">N299*(100-AVERAGEIF(O305:O316,"&gt;0"))/100</f>
        <v>4.5078146029202308</v>
      </c>
      <c r="Q299" s="65">
        <f ca="true">100-(O299+P299+R299)</f>
        <v>50.664270803242289</v>
      </c>
      <c r="R299" s="66">
        <f ca="true">IF((N301+R301)&gt;100,R301*100/(N301+R301),R301)</f>
        <v>1.607797848255359</v>
      </c>
      <c r="S299" s="59">
        <f ca="true">IF((S301+W301)&gt;100,S301*100/(S301+W301),S301)</f>
        <v>56.482391589743202</v>
      </c>
      <c r="T299" s="60">
        <f ca="true">S299*AVERAGEIF(T305:T316,"&gt;0")/100</f>
        <v>52.523380432326569</v>
      </c>
      <c r="U299" s="64">
        <f ca="true">S299*(100-AVERAGEIF(T305:T316,"&gt;0"))/100</f>
        <v>3.9590111574166378</v>
      </c>
      <c r="V299" s="65">
        <f ca="true">100-(T299+U299+W299)</f>
        <v>39.872753039904289</v>
      </c>
      <c r="W299" s="66">
        <f ca="true">IF((S301+W301)&gt;100,W301*100/(S301+W301),W301)</f>
        <v>3.6448553703525022</v>
      </c>
      <c r="X299" s="59">
        <f ca="true">IF((X301+AB301)&gt;100,X301*100/(X301+AB301),X301)</f>
        <v>72.320155304896616</v>
      </c>
      <c r="Y299" s="60">
        <f ca="true">X299*AVERAGEIF(Y305:Y316,"&gt;0")/100</f>
        <v>69.299010845462021</v>
      </c>
      <c r="Z299" s="64">
        <f ca="true">X299*(100-AVERAGEIF(Y305:Y316,"&gt;0"))/100</f>
        <v>3.0211444594345886</v>
      </c>
      <c r="AA299" s="65">
        <f ca="true">100-(Y299+Z299+AB299)</f>
        <v>26.827612535464993</v>
      </c>
      <c r="AB299" s="66">
        <f ca="true">IF((X301+AB301)&gt;100,AB301*100/(X301+AB301),AB301)</f>
        <v>0.85223215963839039</v>
      </c>
    </row>
    <row r="300" s="67" customFormat="true" ht="15" customHeight="true" x14ac:dyDescent="0.2">
      <c r="A300" s="1751"/>
      <c r="B300" s="1752"/>
      <c r="C300" s="237">
        <f>MaxTarget(C305:C316)</f>
        <v>2020</v>
      </c>
      <c r="D300" s="68">
        <f ca="true">IF((D302+H302)&gt;100,D302*100/(D302+H302),D302)</f>
        <v>72.167896044666122</v>
      </c>
      <c r="E300" s="69">
        <f ca="true">D300*AVERAGEIF(E305:E316,"&gt;0")/100</f>
        <v>63.839774911287961</v>
      </c>
      <c r="F300" s="70">
        <f ca="true">D300*(100-AVERAGEIF(E305:E316,"&gt;0"))/100</f>
        <v>8.3281211333781613</v>
      </c>
      <c r="G300" s="71">
        <f ca="true">100-(E300+F300+H300)</f>
        <v>18.018461673726733</v>
      </c>
      <c r="H300" s="72">
        <f ca="true">IF((D302+H302)&gt;100,H302*100/(D302+H302),H302)</f>
        <v>9.8136422816071445</v>
      </c>
      <c r="I300" s="68">
        <f ca="true">IF((I302+M302)&gt;100,I302*100/(I302+M302),I302)</f>
        <v>76.569696658125395</v>
      </c>
      <c r="J300" s="69">
        <f ca="true">I300*AVERAGEIF(J305:J316,"&gt;0")/100</f>
        <v>69.321413793940991</v>
      </c>
      <c r="K300" s="70">
        <f ca="true">I300*(100-AVERAGEIF(J305:J316,"&gt;0"))/100</f>
        <v>7.2482828641844028</v>
      </c>
      <c r="L300" s="71">
        <f ca="true">100-(J300+K300+M300)</f>
        <v>18.08199256492486</v>
      </c>
      <c r="M300" s="72">
        <f ca="true">IF((I302+M302)&gt;100,M302*100/(I302+M302),M302)</f>
        <v>5.3483107769497451</v>
      </c>
      <c r="N300" s="68">
        <f ca="true">IF((N302+R302)&gt;100,N302*100/(N302+R302),N302)</f>
        <v>84.446545102407072</v>
      </c>
      <c r="O300" s="69">
        <f ca="true">N300*AVERAGEIF(O305:O316,"&gt;0")/100</f>
        <v>76.470725526251542</v>
      </c>
      <c r="P300" s="70">
        <f ca="true">N300*(100-AVERAGEIF(O305:O316,"&gt;0"))/100</f>
        <v>7.9758195761555353</v>
      </c>
      <c r="Q300" s="71">
        <f ca="true">100-(O300+P300+R300)</f>
        <v>9.5992140005865849</v>
      </c>
      <c r="R300" s="72">
        <f ca="true">IF((N302+R302)&gt;100,R302*100/(N302+R302),R302)</f>
        <v>5.9542408970063434</v>
      </c>
      <c r="S300" s="68">
        <f ca="true">IF((S302+W302)&gt;100,S302*100/(S302+W302),S302)</f>
        <v>86.452584212672264</v>
      </c>
      <c r="T300" s="69">
        <f ca="true">S300*AVERAGEIF(T305:T316,"&gt;0")/100</f>
        <v>80.392877180939138</v>
      </c>
      <c r="U300" s="70">
        <f ca="true">S300*(100-AVERAGEIF(T305:T316,"&gt;0"))/100</f>
        <v>6.0597070317331285</v>
      </c>
      <c r="V300" s="71">
        <f ca="true">100-(T300+U300+W300)</f>
        <v>10.937191810602229</v>
      </c>
      <c r="W300" s="72">
        <f ca="true">IF((S302+W302)&gt;100,W302*100/(S302+W302),W302)</f>
        <v>2.6102239767255071</v>
      </c>
      <c r="X300" s="68">
        <f ca="true">IF((X302+AB302)&gt;100,X302*100/(X302+AB302),X302)</f>
        <v>91.36412651154842</v>
      </c>
      <c r="Y300" s="69">
        <f ca="true">X300*AVERAGEIF(Y305:Y316,"&gt;0")/100</f>
        <v>87.547428062302188</v>
      </c>
      <c r="Z300" s="70">
        <f ca="true">X300*(100-AVERAGEIF(Y305:Y316,"&gt;0"))/100</f>
        <v>3.8166984492462284</v>
      </c>
      <c r="AA300" s="71">
        <f ca="true">100-(Y300+Z300+AB300)</f>
        <v>7.2636270145857509</v>
      </c>
      <c r="AB300" s="72">
        <f ca="true">IF((X302+AB302)&gt;100,AB302*100/(X302+AB302),AB302)</f>
        <v>1.3722464738658289</v>
      </c>
    </row>
    <row r="301" hidden="true" x14ac:dyDescent="0.2">
      <c r="A301" s="1753" t="s">
        <v>12</v>
      </c>
      <c r="B301" s="1754"/>
      <c r="C301" s="73">
        <f>MinRegYear(C299,C305:C316)</f>
        <v>2008</v>
      </c>
      <c r="D301" s="74">
        <f ca="true">IF(MAX(C305:C316)-MIN(C305:C316)&lt;5,AVERAGEIF(C305:C316,"&gt;0",D305:D316),
IF(FORECAST($C301,D$305:D$316,$C$305:$C$316)&lt;0,0,
IF(FORECAST($C301,D$305:D$316,$C$305:$C$316)&gt;100,100,
FORECAST($C301,D$305:D$316,$C$305:$C$316))))</f>
        <v>35.643257356525282</v>
      </c>
      <c r="E301" s="75"/>
      <c r="F301" s="76"/>
      <c r="G301" s="76"/>
      <c r="H301" s="77">
        <f ca="true">IF(MAX(C305:C316)-MIN(C305:C316)&lt;5,AVERAGEIF(C305:C316,"&gt;0",H305:H316),
IF(FORECAST($C301,H$305:H$316,$C$305:$C$316)&lt;0,0,
IF(FORECAST($C301,H$305:H$316,$C$305:$C$316)&gt;100,100,
FORECAST($C301,H$305:H$316,$C$305:$C$316))))</f>
        <v>3.3892658601280345</v>
      </c>
      <c r="I301" s="74">
        <f ca="true">IF(MAX(C305:C316)-MIN(C305:C316)&lt;5,AVERAGEIF(C305:C316,"&gt;0",I305:I316),
IF(FORECAST($C301,I$305:I$316,$C$305:$C$316)&lt;0,0,
IF(FORECAST($C301,I$305:I$316,$C$305:$C$316)&gt;100,100,
FORECAST($C301,I$305:I$316,$C$305:$C$316))))</f>
        <v>42.177213690034478</v>
      </c>
      <c r="J301" s="75"/>
      <c r="K301" s="76"/>
      <c r="L301" s="76"/>
      <c r="M301" s="77">
        <f ca="true">IF(MAX(C305:C316)-MIN(C305:C316)&lt;5,AVERAGEIF(C305:C316,"&gt;0",M305:M316),
IF(FORECAST($C301,M$305:M$316,$C$305:$C$316)&lt;0,0,
IF(FORECAST($C301,M$305:M$316,$C$305:$C$316)&gt;100,100,
FORECAST($C301,M$305:M$316,$C$305:$C$316))))</f>
        <v>4.0309162149969211</v>
      </c>
      <c r="N301" s="74">
        <f ca="true">IF(MAX(C305:C316)-MIN(C305:C316)&lt;5,AVERAGEIF(C305:C316,"&gt;0",N305:N316),
IF(FORECAST($C301,N$305:N$316,$C$305:$C$316)&lt;0,0,
IF(FORECAST($C301,N$305:N$316,$C$305:$C$316)&gt;100,100,
FORECAST($C301,N$305:N$316,$C$305:$C$316))))</f>
        <v>47.727931348502352</v>
      </c>
      <c r="O301" s="75"/>
      <c r="P301" s="76"/>
      <c r="Q301" s="76"/>
      <c r="R301" s="77">
        <f ca="true">IF(MAX(C305:C316)-MIN(C305:C316)&lt;5,AVERAGEIF(C305:C316,"&gt;0",R305:R316),
IF(FORECAST($C301,R$305:R$316,$C$305:$C$316)&lt;0,0,
IF(FORECAST($C301,R$305:R$316,$C$305:$C$316)&gt;100,100,
FORECAST($C301,R$305:R$316,$C$305:$C$316))))</f>
        <v>1.607797848255359</v>
      </c>
      <c r="S301" s="74">
        <f ca="true">IF(MAX(C305:C316)-MIN(C305:C316)&lt;5,AVERAGEIF(C305:C316,"&gt;0",S305:S316),
IF(FORECAST($C301,S$305:S$316,$C$305:$C$316)&lt;0,0,
IF(FORECAST($C301,S$305:S$316,$C$305:$C$316)&gt;100,100,
FORECAST($C301,S$305:S$316,$C$305:$C$316))))</f>
        <v>56.482391589743202</v>
      </c>
      <c r="T301" s="75"/>
      <c r="U301" s="76"/>
      <c r="V301" s="76"/>
      <c r="W301" s="77">
        <f ca="true">IF(MAX(C305:C316)-MIN(C305:C316)&lt;5,AVERAGEIF(C305:C316,"&gt;0",W305:W316),
IF(FORECAST($C301,W$305:W$316,$C$305:$C$316)&lt;0,0,
IF(FORECAST($C301,W$305:W$316,$C$305:$C$316)&gt;100,100,
FORECAST($C301,W$305:W$316,$C$305:$C$316))))</f>
        <v>3.6448553703525022</v>
      </c>
      <c r="X301" s="74">
        <f ca="true">IF(MAX(C305:C316)-MIN(C305:C316)&lt;5,AVERAGEIF(C305:C316,"&gt;0",X305:X316),
IF(FORECAST($C301,X$305:X$316,$C$305:$C$316)&lt;0,0,
IF(FORECAST($C301,X$305:X$316,$C$305:$C$316)&gt;100,100,
FORECAST($C301,X$305:X$316,$C$305:$C$316))))</f>
        <v>72.320155304896616</v>
      </c>
      <c r="Y301" s="75"/>
      <c r="Z301" s="76"/>
      <c r="AA301" s="76"/>
      <c r="AB301" s="77">
        <f ca="true">IF(MAX(C305:C316)-MIN(C305:C316)&lt;5,AVERAGEIF(C305:C316,"&gt;0",AB305:AB316),
IF(FORECAST($C301,AB$305:AB$316,$C$305:$C$316)&lt;0,0,
IF(FORECAST($C301,AB$305:AB$316,$C$305:$C$316)&gt;100,100,
FORECAST($C301,AB$305:AB$316,$C$305:$C$316))))</f>
        <v>0.85223215963839039</v>
      </c>
    </row>
    <row r="302" hidden="true" x14ac:dyDescent="0.2">
      <c r="A302" s="1755"/>
      <c r="B302" s="1756"/>
      <c r="C302" s="52">
        <f>MaxRegYear(C300,C305:C316)</f>
        <v>2018</v>
      </c>
      <c r="D302" s="78">
        <f ca="true">IF(MAX(C305:C316)-MIN(C305:C316)&lt;5,AVERAGEIF(C305:C316,"&gt;0",D305:D316),
IF(FORECAST($C302,D$305:D$316,$C$305:$C$316)&lt;0,0,
IF(FORECAST($C302,D$305:D$316,$C$305:$C$316)&gt;100,100,
FORECAST($C302,D$305:D$316,$C$305:$C$316))))</f>
        <v>72.167896044666122</v>
      </c>
      <c r="E302" s="79"/>
      <c r="F302" s="80"/>
      <c r="G302" s="80"/>
      <c r="H302" s="81">
        <f ca="true">IF(MAX(C305:C316)-MIN(C305:C316)&lt;5,AVERAGEIF(C305:C316,"&gt;0",H305:H316),
IF(FORECAST($C302,H$305:H$316,$C$305:$C$316)&lt;0,0,
IF(FORECAST($C302,H$305:H$316,$C$305:$C$316)&gt;100,100,
FORECAST($C302,H$305:H$316,$C$305:$C$316))))</f>
        <v>9.8136422816071445</v>
      </c>
      <c r="I302" s="78">
        <f ca="true">IF(MAX(C305:C316)-MIN(C305:C316)&lt;5,AVERAGEIF(C305:C316,"&gt;0",I305:I316),
IF(FORECAST($C302,I$305:I$316,$C$305:$C$316)&lt;0,0,
IF(FORECAST($C302,I$305:I$316,$C$305:$C$316)&gt;100,100,
FORECAST($C302,I$305:I$316,$C$305:$C$316))))</f>
        <v>76.569696658125395</v>
      </c>
      <c r="J302" s="79"/>
      <c r="K302" s="80"/>
      <c r="L302" s="80"/>
      <c r="M302" s="81">
        <f ca="true">IF(MAX(C305:C316)-MIN(C305:C316)&lt;5,AVERAGEIF(C305:C316,"&gt;0",M305:M316),
IF(FORECAST($C302,M$305:M$316,$C$305:$C$316)&lt;0,0,
IF(FORECAST($C302,M$305:M$316,$C$305:$C$316)&gt;100,100,
FORECAST($C302,M$305:M$316,$C$305:$C$316))))</f>
        <v>5.3483107769497451</v>
      </c>
      <c r="N302" s="78">
        <f ca="true">IF(MAX(C305:C316)-MIN(C305:C316)&lt;5,AVERAGEIF(C305:C316,"&gt;0",N305:N316),
IF(FORECAST($C302,N$305:N$316,$C$305:$C$316)&lt;0,0,
IF(FORECAST($C302,N$305:N$316,$C$305:$C$316)&gt;100,100,
FORECAST($C302,N$305:N$316,$C$305:$C$316))))</f>
        <v>84.446545102407072</v>
      </c>
      <c r="O302" s="79"/>
      <c r="P302" s="80"/>
      <c r="Q302" s="80"/>
      <c r="R302" s="81">
        <f ca="true">IF(MAX(C305:C316)-MIN(C305:C316)&lt;5,AVERAGEIF(C305:C316,"&gt;0",R305:R316),
IF(FORECAST($C302,R$305:R$316,$C$305:$C$316)&lt;0,0,
IF(FORECAST($C302,R$305:R$316,$C$305:$C$316)&gt;100,100,
FORECAST($C302,R$305:R$316,$C$305:$C$316))))</f>
        <v>5.9542408970063434</v>
      </c>
      <c r="S302" s="78">
        <f ca="true">IF(MAX(C305:C316)-MIN(C305:C316)&lt;5,AVERAGEIF(C305:C316,"&gt;0",S305:S316),
IF(FORECAST($C302,S$305:S$316,$C$305:$C$316)&lt;0,0,
IF(FORECAST($C302,S$305:S$316,$C$305:$C$316)&gt;100,100,
FORECAST($C302,S$305:S$316,$C$305:$C$316))))</f>
        <v>86.452584212672264</v>
      </c>
      <c r="T302" s="79"/>
      <c r="U302" s="80"/>
      <c r="V302" s="80"/>
      <c r="W302" s="81">
        <f ca="true">IF(MAX(C305:C316)-MIN(C305:C316)&lt;5,AVERAGEIF(C305:C316,"&gt;0",W305:W316),
IF(FORECAST($C302,W$305:W$316,$C$305:$C$316)&lt;0,0,
IF(FORECAST($C302,W$305:W$316,$C$305:$C$316)&gt;100,100,
FORECAST($C302,W$305:W$316,$C$305:$C$316))))</f>
        <v>2.6102239767255071</v>
      </c>
      <c r="X302" s="78">
        <f ca="true">IF(MAX(C305:C316)-MIN(C305:C316)&lt;5,AVERAGEIF(C305:C316,"&gt;0",X305:X316),
IF(FORECAST($C302,X$305:X$316,$C$305:$C$316)&lt;0,0,
IF(FORECAST($C302,X$305:X$316,$C$305:$C$316)&gt;100,100,
FORECAST($C302,X$305:X$316,$C$305:$C$316))))</f>
        <v>91.36412651154842</v>
      </c>
      <c r="Y302" s="79"/>
      <c r="Z302" s="80"/>
      <c r="AA302" s="80"/>
      <c r="AB302" s="81">
        <f ca="true">IF(MAX(C305:C316)-MIN(C305:C316)&lt;5,AVERAGEIF(C305:C316,"&gt;0",AB305:AB316),
IF(FORECAST($C302,AB$305:AB$316,$C$305:$C$316)&lt;0,0,
IF(FORECAST($C302,AB$305:AB$316,$C$305:$C$316)&gt;100,100,
FORECAST($C302,AB$305:AB$316,$C$305:$C$316))))</f>
        <v>1.3722464738658289</v>
      </c>
    </row>
    <row r="303" ht="9" customHeight="true" x14ac:dyDescent="0.2">
      <c r="D303" s="82"/>
      <c r="I303" s="82"/>
      <c r="K303" s="42"/>
      <c r="L303" s="42"/>
      <c r="N303" s="82"/>
      <c r="P303" s="42"/>
      <c r="Q303" s="42"/>
      <c r="S303" s="82"/>
      <c r="U303" s="42"/>
      <c r="V303" s="42"/>
      <c r="X303" s="82"/>
      <c r="Z303" s="42"/>
      <c r="AA303" s="42"/>
      <c r="AB303" s="83"/>
    </row>
    <row r="304" s="111" customFormat="true" ht="22.5" customHeight="true" x14ac:dyDescent="0.2">
      <c r="B304" s="105" t="s">
        <v>8</v>
      </c>
      <c r="C304" s="85" t="s">
        <v>9</v>
      </c>
      <c r="D304" s="86" t="s">
        <v>14</v>
      </c>
      <c r="E304" s="1732" t="s">
        <v>404</v>
      </c>
      <c r="F304" s="246"/>
      <c r="G304" s="246"/>
      <c r="H304" s="88" t="s">
        <v>17</v>
      </c>
      <c r="I304" s="86" t="s">
        <v>14</v>
      </c>
      <c r="J304" s="1732" t="s">
        <v>404</v>
      </c>
      <c r="K304" s="246"/>
      <c r="L304" s="246"/>
      <c r="M304" s="88" t="s">
        <v>17</v>
      </c>
      <c r="N304" s="86" t="s">
        <v>14</v>
      </c>
      <c r="O304" s="1732" t="s">
        <v>404</v>
      </c>
      <c r="P304" s="246"/>
      <c r="Q304" s="246"/>
      <c r="R304" s="88" t="s">
        <v>17</v>
      </c>
      <c r="S304" s="86" t="s">
        <v>14</v>
      </c>
      <c r="T304" s="1732" t="s">
        <v>404</v>
      </c>
      <c r="U304" s="246"/>
      <c r="V304" s="246"/>
      <c r="W304" s="88" t="s">
        <v>17</v>
      </c>
      <c r="X304" s="86" t="s">
        <v>14</v>
      </c>
      <c r="Y304" s="1732" t="s">
        <v>404</v>
      </c>
      <c r="Z304" s="246"/>
      <c r="AA304" s="246"/>
      <c r="AB304" s="88" t="s">
        <v>17</v>
      </c>
      <c r="AD304" s="247"/>
    </row>
    <row r="305" x14ac:dyDescent="0.2">
      <c r="A305" s="90"/>
      <c r="B305" s="1" t="s">
        <v>199</v>
      </c>
      <c r="C305" s="2">
        <v>2010</v>
      </c>
      <c r="D305" s="1">
        <f t="shared" ref="D305:D316" ca="true" si="65">IF(ISERROR(INDIRECT(CONCATENATE($B305,"!M16"))),"",INDIRECT(CONCATENATE($B305,"!M16")))</f>
        <v>42.948185094153011</v>
      </c>
      <c r="E305" s="94">
        <f t="shared" ref="E305:E316" ca="true" si="66">IF(ISERROR(INDIRECT(CONCATENATE($B305,"!M23"))),"",INDIRECT(CONCATENATE($B305,"!M23")))</f>
        <v>83.1</v>
      </c>
      <c r="F305" s="92"/>
      <c r="G305" s="92"/>
      <c r="H305" s="93">
        <f t="shared" ref="H305:H316" ca="true" si="67">IF(ISERROR(INDIRECT(CONCATENATE($B305,"!M21"))),"",INDIRECT(CONCATENATE($B305,"!M21")))</f>
        <v>4.6741411444239702</v>
      </c>
      <c r="I305" s="1">
        <f t="shared" ref="I305:I316" ca="true" si="68">IF(ISERROR(INDIRECT(CONCATENATE($B305,"!N16"))),"",INDIRECT(CONCATENATE($B305,"!N16")))</f>
        <v>49.05571028365226</v>
      </c>
      <c r="J305" s="91">
        <f t="shared" ref="J305:J316" ca="true" si="69">IF(ISERROR(INDIRECT(CONCATENATE($B305,"!N23"))),"",INDIRECT(CONCATENATE($B305,"!N23")))</f>
        <v>86</v>
      </c>
      <c r="K305" s="92"/>
      <c r="L305" s="92"/>
      <c r="M305" s="93">
        <f t="shared" ref="M305:M316" ca="true" si="70">IF(ISERROR(INDIRECT(CONCATENATE($B305,"!N21"))),"",INDIRECT(CONCATENATE($B305,"!N21")))</f>
        <v>4.2943951273874648</v>
      </c>
      <c r="N305" s="1">
        <f t="shared" ref="N305:N316" ca="true" si="71">IF(ISERROR(INDIRECT(CONCATENATE($B305,"!O16"))),"",INDIRECT(CONCATENATE($B305,"!O16")))</f>
        <v>55.071654099283272</v>
      </c>
      <c r="O305" s="91">
        <f t="shared" ref="O305:O316" ca="true" si="72">IF(ISERROR(INDIRECT(CONCATENATE($B305,"!O23"))),"",INDIRECT(CONCATENATE($B305,"!O23")))</f>
        <v>87.4</v>
      </c>
      <c r="P305" s="92"/>
      <c r="Q305" s="92"/>
      <c r="R305" s="93">
        <f t="shared" ref="R305:R316" ca="true" si="73">IF(ISERROR(INDIRECT(CONCATENATE($B305,"!O21"))),"",INDIRECT(CONCATENATE($B305,"!O21")))</f>
        <v>2.4770864580054792</v>
      </c>
      <c r="S305" s="1">
        <f t="shared" ref="S305:S316" ca="true" si="74">IF(ISERROR(INDIRECT(CONCATENATE($B305,"!P16"))),"",INDIRECT(CONCATENATE($B305,"!P16")))</f>
        <v>62.476430114329737</v>
      </c>
      <c r="T305" s="91">
        <f t="shared" ref="T305:T316" ca="true" si="75">IF(ISERROR(INDIRECT(CONCATENATE($B305,"!P23"))),"",INDIRECT(CONCATENATE($B305,"!P23")))</f>
        <v>89.7</v>
      </c>
      <c r="U305" s="92"/>
      <c r="V305" s="92"/>
      <c r="W305" s="93">
        <f t="shared" ref="W305:W316" ca="true" si="76">IF(ISERROR(INDIRECT(CONCATENATE($B305,"!P21"))),"",INDIRECT(CONCATENATE($B305,"!P21")))</f>
        <v>3.4379290916271019</v>
      </c>
      <c r="X305" s="1">
        <f t="shared" ref="X305:X316" ca="true" si="77">IF(ISERROR(INDIRECT(CONCATENATE($B305,"!Q16"))),"",INDIRECT(CONCATENATE($B305,"!Q16")))</f>
        <v>76.128949546226906</v>
      </c>
      <c r="Y305" s="91">
        <f t="shared" ref="Y305:Y316" ca="true" si="78">IF(ISERROR(INDIRECT(CONCATENATE($B305,"!Q23"))),"",INDIRECT(CONCATENATE($B305,"!Q23")))</f>
        <v>94.6</v>
      </c>
      <c r="Z305" s="92"/>
      <c r="AA305" s="92"/>
      <c r="AB305" s="93">
        <f t="shared" ref="AB305:AB316" ca="true" si="79">IF(ISERROR(INDIRECT(CONCATENATE($B305,"!Q221"))),"",INDIRECT(CONCATENATE($B305,"!Q21")))</f>
        <v>0.95623502248388481</v>
      </c>
    </row>
    <row r="306" x14ac:dyDescent="0.2">
      <c r="A306" s="90"/>
      <c r="B306" s="3" t="s">
        <v>401</v>
      </c>
      <c r="C306" s="4">
        <v>2016</v>
      </c>
      <c r="D306" s="3">
        <f t="shared" ca="true" si="65"/>
        <v>64.862968307037988</v>
      </c>
      <c r="E306" s="94">
        <f t="shared" ca="true" si="66"/>
        <v>93.820149845511025</v>
      </c>
      <c r="F306" s="92"/>
      <c r="G306" s="92"/>
      <c r="H306" s="95">
        <f t="shared" ca="true" si="67"/>
        <v>8.5287669973114273</v>
      </c>
      <c r="I306" s="3">
        <f t="shared" ca="true" si="68"/>
        <v>69.691200064507271</v>
      </c>
      <c r="J306" s="94">
        <f t="shared" ca="true" si="69"/>
        <v>95.067489671411053</v>
      </c>
      <c r="K306" s="92"/>
      <c r="L306" s="92"/>
      <c r="M306" s="95">
        <f t="shared" ca="true" si="70"/>
        <v>5.0848318645591499</v>
      </c>
      <c r="N306" s="3">
        <f t="shared" ca="true" si="71"/>
        <v>77.102822351626116</v>
      </c>
      <c r="O306" s="94">
        <f t="shared" ca="true" si="72"/>
        <v>93.710370906273582</v>
      </c>
      <c r="P306" s="92"/>
      <c r="Q306" s="92"/>
      <c r="R306" s="95">
        <f t="shared" ca="true" si="73"/>
        <v>5.0849522872560327</v>
      </c>
      <c r="S306" s="3">
        <f t="shared" ca="true" si="74"/>
        <v>80.45854568808727</v>
      </c>
      <c r="T306" s="94">
        <f t="shared" ca="true" si="75"/>
        <v>96.281432280089348</v>
      </c>
      <c r="U306" s="92"/>
      <c r="V306" s="92"/>
      <c r="W306" s="95">
        <f t="shared" ca="true" si="76"/>
        <v>2.8171502554509136</v>
      </c>
      <c r="X306" s="3">
        <f t="shared" ca="true" si="77"/>
        <v>87.55533227021813</v>
      </c>
      <c r="Y306" s="94">
        <f t="shared" ca="true" si="78"/>
        <v>97.045083043039241</v>
      </c>
      <c r="Z306" s="92"/>
      <c r="AA306" s="92"/>
      <c r="AB306" s="95">
        <f t="shared" ca="true" si="79"/>
        <v>1.2682436110203457</v>
      </c>
    </row>
    <row r="307" x14ac:dyDescent="0.2">
      <c r="A307" s="90"/>
      <c r="B307" s="3"/>
      <c r="C307" s="4"/>
      <c r="D307" s="3" t="str">
        <f t="shared" ca="true" si="65"/>
        <v/>
      </c>
      <c r="E307" s="94" t="str">
        <f t="shared" ca="true" si="66"/>
        <v/>
      </c>
      <c r="F307" s="92"/>
      <c r="G307" s="92"/>
      <c r="H307" s="95" t="str">
        <f t="shared" ca="true" si="67"/>
        <v/>
      </c>
      <c r="I307" s="3" t="str">
        <f t="shared" ca="true" si="68"/>
        <v/>
      </c>
      <c r="J307" s="94" t="str">
        <f t="shared" ca="true" si="69"/>
        <v/>
      </c>
      <c r="K307" s="92"/>
      <c r="L307" s="92"/>
      <c r="M307" s="95" t="str">
        <f t="shared" ca="true" si="70"/>
        <v/>
      </c>
      <c r="N307" s="3" t="str">
        <f t="shared" ca="true" si="71"/>
        <v/>
      </c>
      <c r="O307" s="94" t="str">
        <f t="shared" ca="true" si="72"/>
        <v/>
      </c>
      <c r="P307" s="92"/>
      <c r="Q307" s="92"/>
      <c r="R307" s="95" t="str">
        <f t="shared" ca="true" si="73"/>
        <v/>
      </c>
      <c r="S307" s="3" t="str">
        <f t="shared" ca="true" si="74"/>
        <v/>
      </c>
      <c r="T307" s="94" t="str">
        <f t="shared" ca="true" si="75"/>
        <v/>
      </c>
      <c r="U307" s="92"/>
      <c r="V307" s="92"/>
      <c r="W307" s="95" t="str">
        <f t="shared" ca="true" si="76"/>
        <v/>
      </c>
      <c r="X307" s="3" t="str">
        <f t="shared" ca="true" si="77"/>
        <v/>
      </c>
      <c r="Y307" s="94" t="str">
        <f t="shared" ca="true" si="78"/>
        <v/>
      </c>
      <c r="Z307" s="92"/>
      <c r="AA307" s="92"/>
      <c r="AB307" s="95" t="str">
        <f t="shared" ca="true" si="79"/>
        <v/>
      </c>
      <c r="AD307" s="96"/>
    </row>
    <row r="308" x14ac:dyDescent="0.2">
      <c r="A308" s="90"/>
      <c r="B308" s="3"/>
      <c r="C308" s="4"/>
      <c r="D308" s="3" t="str">
        <f t="shared" ca="true" si="65"/>
        <v/>
      </c>
      <c r="E308" s="94" t="str">
        <f t="shared" ca="true" si="66"/>
        <v/>
      </c>
      <c r="F308" s="92"/>
      <c r="G308" s="92"/>
      <c r="H308" s="95" t="str">
        <f t="shared" ca="true" si="67"/>
        <v/>
      </c>
      <c r="I308" s="3" t="str">
        <f t="shared" ca="true" si="68"/>
        <v/>
      </c>
      <c r="J308" s="94" t="str">
        <f t="shared" ca="true" si="69"/>
        <v/>
      </c>
      <c r="K308" s="92"/>
      <c r="L308" s="92"/>
      <c r="M308" s="95" t="str">
        <f t="shared" ca="true" si="70"/>
        <v/>
      </c>
      <c r="N308" s="3" t="str">
        <f t="shared" ca="true" si="71"/>
        <v/>
      </c>
      <c r="O308" s="94" t="str">
        <f t="shared" ca="true" si="72"/>
        <v/>
      </c>
      <c r="P308" s="92"/>
      <c r="Q308" s="92"/>
      <c r="R308" s="95" t="str">
        <f t="shared" ca="true" si="73"/>
        <v/>
      </c>
      <c r="S308" s="3" t="str">
        <f t="shared" ca="true" si="74"/>
        <v/>
      </c>
      <c r="T308" s="94" t="str">
        <f t="shared" ca="true" si="75"/>
        <v/>
      </c>
      <c r="U308" s="92"/>
      <c r="V308" s="92"/>
      <c r="W308" s="95" t="str">
        <f t="shared" ca="true" si="76"/>
        <v/>
      </c>
      <c r="X308" s="3" t="str">
        <f t="shared" ca="true" si="77"/>
        <v/>
      </c>
      <c r="Y308" s="94" t="str">
        <f t="shared" ca="true" si="78"/>
        <v/>
      </c>
      <c r="Z308" s="92"/>
      <c r="AA308" s="92"/>
      <c r="AB308" s="95" t="str">
        <f t="shared" ca="true" si="79"/>
        <v/>
      </c>
    </row>
    <row r="309" x14ac:dyDescent="0.2">
      <c r="A309" s="90"/>
      <c r="B309" s="3"/>
      <c r="C309" s="4"/>
      <c r="D309" s="3" t="str">
        <f t="shared" ca="true" si="65"/>
        <v/>
      </c>
      <c r="E309" s="94" t="str">
        <f t="shared" ca="true" si="66"/>
        <v/>
      </c>
      <c r="F309" s="92"/>
      <c r="G309" s="92"/>
      <c r="H309" s="95" t="str">
        <f t="shared" ca="true" si="67"/>
        <v/>
      </c>
      <c r="I309" s="3" t="str">
        <f t="shared" ca="true" si="68"/>
        <v/>
      </c>
      <c r="J309" s="94" t="str">
        <f t="shared" ca="true" si="69"/>
        <v/>
      </c>
      <c r="K309" s="92"/>
      <c r="L309" s="92"/>
      <c r="M309" s="95" t="str">
        <f t="shared" ca="true" si="70"/>
        <v/>
      </c>
      <c r="N309" s="3" t="str">
        <f t="shared" ca="true" si="71"/>
        <v/>
      </c>
      <c r="O309" s="94" t="str">
        <f t="shared" ca="true" si="72"/>
        <v/>
      </c>
      <c r="P309" s="92"/>
      <c r="Q309" s="92"/>
      <c r="R309" s="95" t="str">
        <f t="shared" ca="true" si="73"/>
        <v/>
      </c>
      <c r="S309" s="3" t="str">
        <f t="shared" ca="true" si="74"/>
        <v/>
      </c>
      <c r="T309" s="94" t="str">
        <f t="shared" ca="true" si="75"/>
        <v/>
      </c>
      <c r="U309" s="92"/>
      <c r="V309" s="92"/>
      <c r="W309" s="95" t="str">
        <f t="shared" ca="true" si="76"/>
        <v/>
      </c>
      <c r="X309" s="3" t="str">
        <f t="shared" ca="true" si="77"/>
        <v/>
      </c>
      <c r="Y309" s="94" t="str">
        <f t="shared" ca="true" si="78"/>
        <v/>
      </c>
      <c r="Z309" s="92"/>
      <c r="AA309" s="92"/>
      <c r="AB309" s="95" t="str">
        <f t="shared" ca="true" si="79"/>
        <v/>
      </c>
    </row>
    <row r="310" x14ac:dyDescent="0.2">
      <c r="A310" s="90"/>
      <c r="B310" s="3"/>
      <c r="C310" s="4"/>
      <c r="D310" s="3" t="str">
        <f t="shared" ca="true" si="65"/>
        <v/>
      </c>
      <c r="E310" s="94" t="str">
        <f t="shared" ca="true" si="66"/>
        <v/>
      </c>
      <c r="F310" s="92"/>
      <c r="G310" s="92"/>
      <c r="H310" s="95" t="str">
        <f t="shared" ca="true" si="67"/>
        <v/>
      </c>
      <c r="I310" s="3" t="str">
        <f t="shared" ca="true" si="68"/>
        <v/>
      </c>
      <c r="J310" s="94" t="str">
        <f t="shared" ca="true" si="69"/>
        <v/>
      </c>
      <c r="K310" s="92"/>
      <c r="L310" s="92"/>
      <c r="M310" s="95" t="str">
        <f t="shared" ca="true" si="70"/>
        <v/>
      </c>
      <c r="N310" s="3" t="str">
        <f t="shared" ca="true" si="71"/>
        <v/>
      </c>
      <c r="O310" s="94" t="str">
        <f t="shared" ca="true" si="72"/>
        <v/>
      </c>
      <c r="P310" s="92"/>
      <c r="Q310" s="92"/>
      <c r="R310" s="95" t="str">
        <f t="shared" ca="true" si="73"/>
        <v/>
      </c>
      <c r="S310" s="3" t="str">
        <f t="shared" ca="true" si="74"/>
        <v/>
      </c>
      <c r="T310" s="94" t="str">
        <f t="shared" ca="true" si="75"/>
        <v/>
      </c>
      <c r="U310" s="92"/>
      <c r="V310" s="92"/>
      <c r="W310" s="95" t="str">
        <f t="shared" ca="true" si="76"/>
        <v/>
      </c>
      <c r="X310" s="3" t="str">
        <f t="shared" ca="true" si="77"/>
        <v/>
      </c>
      <c r="Y310" s="94" t="str">
        <f t="shared" ca="true" si="78"/>
        <v/>
      </c>
      <c r="Z310" s="92"/>
      <c r="AA310" s="92"/>
      <c r="AB310" s="95" t="str">
        <f t="shared" ca="true" si="79"/>
        <v/>
      </c>
    </row>
    <row r="311" x14ac:dyDescent="0.2">
      <c r="A311" s="90"/>
      <c r="B311" s="3"/>
      <c r="C311" s="4"/>
      <c r="D311" s="3" t="str">
        <f t="shared" ca="true" si="65"/>
        <v/>
      </c>
      <c r="E311" s="94" t="str">
        <f t="shared" ca="true" si="66"/>
        <v/>
      </c>
      <c r="F311" s="92"/>
      <c r="G311" s="92"/>
      <c r="H311" s="95" t="str">
        <f t="shared" ca="true" si="67"/>
        <v/>
      </c>
      <c r="I311" s="3" t="str">
        <f t="shared" ca="true" si="68"/>
        <v/>
      </c>
      <c r="J311" s="94" t="str">
        <f t="shared" ca="true" si="69"/>
        <v/>
      </c>
      <c r="K311" s="92"/>
      <c r="L311" s="92"/>
      <c r="M311" s="95" t="str">
        <f t="shared" ca="true" si="70"/>
        <v/>
      </c>
      <c r="N311" s="3" t="str">
        <f t="shared" ca="true" si="71"/>
        <v/>
      </c>
      <c r="O311" s="94" t="str">
        <f t="shared" ca="true" si="72"/>
        <v/>
      </c>
      <c r="P311" s="92"/>
      <c r="Q311" s="92"/>
      <c r="R311" s="95" t="str">
        <f t="shared" ca="true" si="73"/>
        <v/>
      </c>
      <c r="S311" s="3" t="str">
        <f t="shared" ca="true" si="74"/>
        <v/>
      </c>
      <c r="T311" s="94" t="str">
        <f t="shared" ca="true" si="75"/>
        <v/>
      </c>
      <c r="U311" s="92"/>
      <c r="V311" s="92"/>
      <c r="W311" s="95" t="str">
        <f t="shared" ca="true" si="76"/>
        <v/>
      </c>
      <c r="X311" s="3" t="str">
        <f t="shared" ca="true" si="77"/>
        <v/>
      </c>
      <c r="Y311" s="94" t="str">
        <f t="shared" ca="true" si="78"/>
        <v/>
      </c>
      <c r="Z311" s="92"/>
      <c r="AA311" s="92"/>
      <c r="AB311" s="95" t="str">
        <f t="shared" ca="true" si="79"/>
        <v/>
      </c>
    </row>
    <row r="312" x14ac:dyDescent="0.2">
      <c r="A312" s="90"/>
      <c r="B312" s="3"/>
      <c r="C312" s="4"/>
      <c r="D312" s="3" t="str">
        <f t="shared" ca="true" si="65"/>
        <v/>
      </c>
      <c r="E312" s="94" t="str">
        <f t="shared" ca="true" si="66"/>
        <v/>
      </c>
      <c r="F312" s="92"/>
      <c r="G312" s="92"/>
      <c r="H312" s="95" t="str">
        <f t="shared" ca="true" si="67"/>
        <v/>
      </c>
      <c r="I312" s="3" t="str">
        <f t="shared" ca="true" si="68"/>
        <v/>
      </c>
      <c r="J312" s="94" t="str">
        <f t="shared" ca="true" si="69"/>
        <v/>
      </c>
      <c r="K312" s="92"/>
      <c r="L312" s="92"/>
      <c r="M312" s="95" t="str">
        <f t="shared" ca="true" si="70"/>
        <v/>
      </c>
      <c r="N312" s="3" t="str">
        <f t="shared" ca="true" si="71"/>
        <v/>
      </c>
      <c r="O312" s="94" t="str">
        <f t="shared" ca="true" si="72"/>
        <v/>
      </c>
      <c r="P312" s="92"/>
      <c r="Q312" s="92"/>
      <c r="R312" s="95" t="str">
        <f t="shared" ca="true" si="73"/>
        <v/>
      </c>
      <c r="S312" s="3" t="str">
        <f t="shared" ca="true" si="74"/>
        <v/>
      </c>
      <c r="T312" s="94" t="str">
        <f t="shared" ca="true" si="75"/>
        <v/>
      </c>
      <c r="U312" s="92"/>
      <c r="V312" s="92"/>
      <c r="W312" s="95" t="str">
        <f t="shared" ca="true" si="76"/>
        <v/>
      </c>
      <c r="X312" s="3" t="str">
        <f t="shared" ca="true" si="77"/>
        <v/>
      </c>
      <c r="Y312" s="94" t="str">
        <f t="shared" ca="true" si="78"/>
        <v/>
      </c>
      <c r="Z312" s="92"/>
      <c r="AA312" s="92"/>
      <c r="AB312" s="95" t="str">
        <f t="shared" ca="true" si="79"/>
        <v/>
      </c>
    </row>
    <row r="313" x14ac:dyDescent="0.2">
      <c r="A313" s="90"/>
      <c r="B313" s="3"/>
      <c r="C313" s="4"/>
      <c r="D313" s="3" t="str">
        <f t="shared" ca="true" si="65"/>
        <v/>
      </c>
      <c r="E313" s="94" t="str">
        <f t="shared" ca="true" si="66"/>
        <v/>
      </c>
      <c r="F313" s="92"/>
      <c r="G313" s="92"/>
      <c r="H313" s="95" t="str">
        <f t="shared" ca="true" si="67"/>
        <v/>
      </c>
      <c r="I313" s="3" t="str">
        <f t="shared" ca="true" si="68"/>
        <v/>
      </c>
      <c r="J313" s="94" t="str">
        <f t="shared" ca="true" si="69"/>
        <v/>
      </c>
      <c r="K313" s="92"/>
      <c r="L313" s="92"/>
      <c r="M313" s="95" t="str">
        <f t="shared" ca="true" si="70"/>
        <v/>
      </c>
      <c r="N313" s="3" t="str">
        <f t="shared" ca="true" si="71"/>
        <v/>
      </c>
      <c r="O313" s="94" t="str">
        <f t="shared" ca="true" si="72"/>
        <v/>
      </c>
      <c r="P313" s="92"/>
      <c r="Q313" s="92"/>
      <c r="R313" s="95" t="str">
        <f t="shared" ca="true" si="73"/>
        <v/>
      </c>
      <c r="S313" s="3" t="str">
        <f t="shared" ca="true" si="74"/>
        <v/>
      </c>
      <c r="T313" s="94" t="str">
        <f t="shared" ca="true" si="75"/>
        <v/>
      </c>
      <c r="U313" s="92"/>
      <c r="V313" s="92"/>
      <c r="W313" s="95" t="str">
        <f t="shared" ca="true" si="76"/>
        <v/>
      </c>
      <c r="X313" s="3" t="str">
        <f t="shared" ca="true" si="77"/>
        <v/>
      </c>
      <c r="Y313" s="94" t="str">
        <f t="shared" ca="true" si="78"/>
        <v/>
      </c>
      <c r="Z313" s="92"/>
      <c r="AA313" s="92"/>
      <c r="AB313" s="95" t="str">
        <f t="shared" ca="true" si="79"/>
        <v/>
      </c>
    </row>
    <row r="314" x14ac:dyDescent="0.2">
      <c r="A314" s="90"/>
      <c r="B314" s="3"/>
      <c r="C314" s="4"/>
      <c r="D314" s="3" t="str">
        <f t="shared" ca="true" si="65"/>
        <v/>
      </c>
      <c r="E314" s="94" t="str">
        <f t="shared" ca="true" si="66"/>
        <v/>
      </c>
      <c r="F314" s="92"/>
      <c r="G314" s="92"/>
      <c r="H314" s="95" t="str">
        <f t="shared" ca="true" si="67"/>
        <v/>
      </c>
      <c r="I314" s="3" t="str">
        <f t="shared" ca="true" si="68"/>
        <v/>
      </c>
      <c r="J314" s="94" t="str">
        <f t="shared" ca="true" si="69"/>
        <v/>
      </c>
      <c r="K314" s="92"/>
      <c r="L314" s="92"/>
      <c r="M314" s="95" t="str">
        <f t="shared" ca="true" si="70"/>
        <v/>
      </c>
      <c r="N314" s="3" t="str">
        <f t="shared" ca="true" si="71"/>
        <v/>
      </c>
      <c r="O314" s="94" t="str">
        <f t="shared" ca="true" si="72"/>
        <v/>
      </c>
      <c r="P314" s="92"/>
      <c r="Q314" s="92"/>
      <c r="R314" s="95" t="str">
        <f t="shared" ca="true" si="73"/>
        <v/>
      </c>
      <c r="S314" s="3" t="str">
        <f t="shared" ca="true" si="74"/>
        <v/>
      </c>
      <c r="T314" s="94" t="str">
        <f t="shared" ca="true" si="75"/>
        <v/>
      </c>
      <c r="U314" s="92"/>
      <c r="V314" s="92"/>
      <c r="W314" s="95" t="str">
        <f t="shared" ca="true" si="76"/>
        <v/>
      </c>
      <c r="X314" s="3" t="str">
        <f t="shared" ca="true" si="77"/>
        <v/>
      </c>
      <c r="Y314" s="94" t="str">
        <f t="shared" ca="true" si="78"/>
        <v/>
      </c>
      <c r="Z314" s="92"/>
      <c r="AA314" s="92"/>
      <c r="AB314" s="95" t="str">
        <f t="shared" ca="true" si="79"/>
        <v/>
      </c>
    </row>
    <row r="315" x14ac:dyDescent="0.2">
      <c r="A315" s="90"/>
      <c r="B315" s="3"/>
      <c r="C315" s="4"/>
      <c r="D315" s="3" t="str">
        <f t="shared" ca="true" si="65"/>
        <v/>
      </c>
      <c r="E315" s="94" t="str">
        <f t="shared" ca="true" si="66"/>
        <v/>
      </c>
      <c r="F315" s="92"/>
      <c r="G315" s="92"/>
      <c r="H315" s="95" t="str">
        <f t="shared" ca="true" si="67"/>
        <v/>
      </c>
      <c r="I315" s="3" t="str">
        <f t="shared" ca="true" si="68"/>
        <v/>
      </c>
      <c r="J315" s="94" t="str">
        <f t="shared" ca="true" si="69"/>
        <v/>
      </c>
      <c r="K315" s="92"/>
      <c r="L315" s="92"/>
      <c r="M315" s="95" t="str">
        <f t="shared" ca="true" si="70"/>
        <v/>
      </c>
      <c r="N315" s="3" t="str">
        <f t="shared" ca="true" si="71"/>
        <v/>
      </c>
      <c r="O315" s="94" t="str">
        <f t="shared" ca="true" si="72"/>
        <v/>
      </c>
      <c r="P315" s="92"/>
      <c r="Q315" s="92"/>
      <c r="R315" s="95" t="str">
        <f t="shared" ca="true" si="73"/>
        <v/>
      </c>
      <c r="S315" s="3" t="str">
        <f t="shared" ca="true" si="74"/>
        <v/>
      </c>
      <c r="T315" s="94" t="str">
        <f t="shared" ca="true" si="75"/>
        <v/>
      </c>
      <c r="U315" s="92"/>
      <c r="V315" s="92"/>
      <c r="W315" s="95" t="str">
        <f t="shared" ca="true" si="76"/>
        <v/>
      </c>
      <c r="X315" s="3" t="str">
        <f t="shared" ca="true" si="77"/>
        <v/>
      </c>
      <c r="Y315" s="94" t="str">
        <f t="shared" ca="true" si="78"/>
        <v/>
      </c>
      <c r="Z315" s="92"/>
      <c r="AA315" s="92"/>
      <c r="AB315" s="95" t="str">
        <f t="shared" ca="true" si="79"/>
        <v/>
      </c>
    </row>
    <row r="316" x14ac:dyDescent="0.2">
      <c r="A316" s="90"/>
      <c r="B316" s="5"/>
      <c r="C316" s="6"/>
      <c r="D316" s="5" t="str">
        <f t="shared" ca="true" si="65"/>
        <v/>
      </c>
      <c r="E316" s="97" t="str">
        <f t="shared" ca="true" si="66"/>
        <v/>
      </c>
      <c r="F316" s="98"/>
      <c r="G316" s="99"/>
      <c r="H316" s="100" t="str">
        <f t="shared" ca="true" si="67"/>
        <v/>
      </c>
      <c r="I316" s="5" t="str">
        <f t="shared" ca="true" si="68"/>
        <v/>
      </c>
      <c r="J316" s="97" t="str">
        <f t="shared" ca="true" si="69"/>
        <v/>
      </c>
      <c r="K316" s="98"/>
      <c r="L316" s="99"/>
      <c r="M316" s="100" t="str">
        <f t="shared" ca="true" si="70"/>
        <v/>
      </c>
      <c r="N316" s="5" t="str">
        <f t="shared" ca="true" si="71"/>
        <v/>
      </c>
      <c r="O316" s="97" t="str">
        <f t="shared" ca="true" si="72"/>
        <v/>
      </c>
      <c r="P316" s="98"/>
      <c r="Q316" s="99"/>
      <c r="R316" s="100" t="str">
        <f t="shared" ca="true" si="73"/>
        <v/>
      </c>
      <c r="S316" s="5" t="str">
        <f t="shared" ca="true" si="74"/>
        <v/>
      </c>
      <c r="T316" s="97" t="str">
        <f t="shared" ca="true" si="75"/>
        <v/>
      </c>
      <c r="U316" s="98"/>
      <c r="V316" s="99"/>
      <c r="W316" s="100" t="str">
        <f t="shared" ca="true" si="76"/>
        <v/>
      </c>
      <c r="X316" s="5" t="str">
        <f t="shared" ca="true" si="77"/>
        <v/>
      </c>
      <c r="Y316" s="97" t="str">
        <f t="shared" ca="true" si="78"/>
        <v/>
      </c>
      <c r="Z316" s="98"/>
      <c r="AA316" s="99"/>
      <c r="AB316" s="100" t="str">
        <f t="shared" ca="true" si="79"/>
        <v/>
      </c>
    </row>
    <row r="317" ht="11.25" customHeight="true" x14ac:dyDescent="0.2"/>
    <row r="318" ht="22.5" customHeight="true" x14ac:dyDescent="0.25">
      <c r="B318" s="1760" t="str">
        <f>CONCATENATE("Rural use of drinking water sources, ",C299,"–",C300)</f>
        <v>Rural use of drinking water sources, 2004–2020</v>
      </c>
      <c r="C318" s="1761"/>
      <c r="D318" s="1761"/>
      <c r="E318" s="1761"/>
      <c r="F318" s="1761"/>
      <c r="G318" s="1761"/>
      <c r="H318" s="1761"/>
      <c r="I318" s="1761"/>
      <c r="J318" s="1761"/>
      <c r="K318" s="1761"/>
      <c r="L318" s="1768"/>
      <c r="N318" s="101"/>
      <c r="O318" s="101"/>
      <c r="P318" s="101"/>
      <c r="Q318" s="101"/>
      <c r="R318" s="101"/>
      <c r="S318" s="1743" t="s">
        <v>11</v>
      </c>
      <c r="T318" s="1744"/>
      <c r="U318" s="1744"/>
      <c r="V318" s="1744"/>
      <c r="W318" s="1745"/>
      <c r="X318" s="101"/>
      <c r="Y318" s="101"/>
      <c r="Z318" s="101"/>
      <c r="AA318" s="101"/>
      <c r="AB318" s="102"/>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9" customWidth="true"/>
    <col min="6" max="7" width="9" style="42" customWidth="true"/>
    <col min="8" max="38" width="9" style="39" customWidth="true"/>
    <col min="39" max="261" width="9.140625" style="39"/>
    <col min="262" max="262" width="5" style="39" customWidth="true"/>
    <col min="263" max="263" width="13.85546875" style="39" customWidth="true"/>
    <col min="264" max="265" width="6.28515625" style="39" customWidth="true"/>
    <col min="266" max="267" width="7" style="39" customWidth="true"/>
    <col min="268" max="274" width="6.28515625" style="39" customWidth="true"/>
    <col min="275" max="517" width="9.140625" style="39"/>
    <col min="518" max="518" width="5" style="39" customWidth="true"/>
    <col min="519" max="519" width="13.85546875" style="39" customWidth="true"/>
    <col min="520" max="521" width="6.28515625" style="39" customWidth="true"/>
    <col min="522" max="523" width="7" style="39" customWidth="true"/>
    <col min="524" max="530" width="6.28515625" style="39" customWidth="true"/>
    <col min="531" max="773" width="9.140625" style="39"/>
    <col min="774" max="774" width="5" style="39" customWidth="true"/>
    <col min="775" max="775" width="13.85546875" style="39" customWidth="true"/>
    <col min="776" max="777" width="6.28515625" style="39" customWidth="true"/>
    <col min="778" max="779" width="7" style="39" customWidth="true"/>
    <col min="780" max="786" width="6.28515625" style="39" customWidth="true"/>
    <col min="787" max="1029" width="9.140625" style="39"/>
    <col min="1030" max="1030" width="5" style="39" customWidth="true"/>
    <col min="1031" max="1031" width="13.85546875" style="39" customWidth="true"/>
    <col min="1032" max="1033" width="6.28515625" style="39" customWidth="true"/>
    <col min="1034" max="1035" width="7" style="39" customWidth="true"/>
    <col min="1036" max="1042" width="6.28515625" style="39" customWidth="true"/>
    <col min="1043" max="1285" width="9.140625" style="39"/>
    <col min="1286" max="1286" width="5" style="39" customWidth="true"/>
    <col min="1287" max="1287" width="13.85546875" style="39" customWidth="true"/>
    <col min="1288" max="1289" width="6.28515625" style="39" customWidth="true"/>
    <col min="1290" max="1291" width="7" style="39" customWidth="true"/>
    <col min="1292" max="1298" width="6.28515625" style="39" customWidth="true"/>
    <col min="1299" max="1541" width="9.140625" style="39"/>
    <col min="1542" max="1542" width="5" style="39" customWidth="true"/>
    <col min="1543" max="1543" width="13.85546875" style="39" customWidth="true"/>
    <col min="1544" max="1545" width="6.28515625" style="39" customWidth="true"/>
    <col min="1546" max="1547" width="7" style="39" customWidth="true"/>
    <col min="1548" max="1554" width="6.28515625" style="39" customWidth="true"/>
    <col min="1555" max="1797" width="9.140625" style="39"/>
    <col min="1798" max="1798" width="5" style="39" customWidth="true"/>
    <col min="1799" max="1799" width="13.85546875" style="39" customWidth="true"/>
    <col min="1800" max="1801" width="6.28515625" style="39" customWidth="true"/>
    <col min="1802" max="1803" width="7" style="39" customWidth="true"/>
    <col min="1804" max="1810" width="6.28515625" style="39" customWidth="true"/>
    <col min="1811" max="2053" width="9.140625" style="39"/>
    <col min="2054" max="2054" width="5" style="39" customWidth="true"/>
    <col min="2055" max="2055" width="13.85546875" style="39" customWidth="true"/>
    <col min="2056" max="2057" width="6.28515625" style="39" customWidth="true"/>
    <col min="2058" max="2059" width="7" style="39" customWidth="true"/>
    <col min="2060" max="2066" width="6.28515625" style="39" customWidth="true"/>
    <col min="2067" max="2309" width="9.140625" style="39"/>
    <col min="2310" max="2310" width="5" style="39" customWidth="true"/>
    <col min="2311" max="2311" width="13.85546875" style="39" customWidth="true"/>
    <col min="2312" max="2313" width="6.28515625" style="39" customWidth="true"/>
    <col min="2314" max="2315" width="7" style="39" customWidth="true"/>
    <col min="2316" max="2322" width="6.28515625" style="39" customWidth="true"/>
    <col min="2323" max="2565" width="9.140625" style="39"/>
    <col min="2566" max="2566" width="5" style="39" customWidth="true"/>
    <col min="2567" max="2567" width="13.85546875" style="39" customWidth="true"/>
    <col min="2568" max="2569" width="6.28515625" style="39" customWidth="true"/>
    <col min="2570" max="2571" width="7" style="39" customWidth="true"/>
    <col min="2572" max="2578" width="6.28515625" style="39" customWidth="true"/>
    <col min="2579" max="2821" width="9.140625" style="39"/>
    <col min="2822" max="2822" width="5" style="39" customWidth="true"/>
    <col min="2823" max="2823" width="13.85546875" style="39" customWidth="true"/>
    <col min="2824" max="2825" width="6.28515625" style="39" customWidth="true"/>
    <col min="2826" max="2827" width="7" style="39" customWidth="true"/>
    <col min="2828" max="2834" width="6.28515625" style="39" customWidth="true"/>
    <col min="2835" max="3077" width="9.140625" style="39"/>
    <col min="3078" max="3078" width="5" style="39" customWidth="true"/>
    <col min="3079" max="3079" width="13.85546875" style="39" customWidth="true"/>
    <col min="3080" max="3081" width="6.28515625" style="39" customWidth="true"/>
    <col min="3082" max="3083" width="7" style="39" customWidth="true"/>
    <col min="3084" max="3090" width="6.28515625" style="39" customWidth="true"/>
    <col min="3091" max="3333" width="9.140625" style="39"/>
    <col min="3334" max="3334" width="5" style="39" customWidth="true"/>
    <col min="3335" max="3335" width="13.85546875" style="39" customWidth="true"/>
    <col min="3336" max="3337" width="6.28515625" style="39" customWidth="true"/>
    <col min="3338" max="3339" width="7" style="39" customWidth="true"/>
    <col min="3340" max="3346" width="6.28515625" style="39" customWidth="true"/>
    <col min="3347" max="3589" width="9.140625" style="39"/>
    <col min="3590" max="3590" width="5" style="39" customWidth="true"/>
    <col min="3591" max="3591" width="13.85546875" style="39" customWidth="true"/>
    <col min="3592" max="3593" width="6.28515625" style="39" customWidth="true"/>
    <col min="3594" max="3595" width="7" style="39" customWidth="true"/>
    <col min="3596" max="3602" width="6.28515625" style="39" customWidth="true"/>
    <col min="3603" max="3845" width="9.140625" style="39"/>
    <col min="3846" max="3846" width="5" style="39" customWidth="true"/>
    <col min="3847" max="3847" width="13.85546875" style="39" customWidth="true"/>
    <col min="3848" max="3849" width="6.28515625" style="39" customWidth="true"/>
    <col min="3850" max="3851" width="7" style="39" customWidth="true"/>
    <col min="3852" max="3858" width="6.28515625" style="39" customWidth="true"/>
    <col min="3859" max="4101" width="9.140625" style="39"/>
    <col min="4102" max="4102" width="5" style="39" customWidth="true"/>
    <col min="4103" max="4103" width="13.85546875" style="39" customWidth="true"/>
    <col min="4104" max="4105" width="6.28515625" style="39" customWidth="true"/>
    <col min="4106" max="4107" width="7" style="39" customWidth="true"/>
    <col min="4108" max="4114" width="6.28515625" style="39" customWidth="true"/>
    <col min="4115" max="4357" width="9.140625" style="39"/>
    <col min="4358" max="4358" width="5" style="39" customWidth="true"/>
    <col min="4359" max="4359" width="13.85546875" style="39" customWidth="true"/>
    <col min="4360" max="4361" width="6.28515625" style="39" customWidth="true"/>
    <col min="4362" max="4363" width="7" style="39" customWidth="true"/>
    <col min="4364" max="4370" width="6.28515625" style="39" customWidth="true"/>
    <col min="4371" max="4613" width="9.140625" style="39"/>
    <col min="4614" max="4614" width="5" style="39" customWidth="true"/>
    <col min="4615" max="4615" width="13.85546875" style="39" customWidth="true"/>
    <col min="4616" max="4617" width="6.28515625" style="39" customWidth="true"/>
    <col min="4618" max="4619" width="7" style="39" customWidth="true"/>
    <col min="4620" max="4626" width="6.28515625" style="39" customWidth="true"/>
    <col min="4627" max="4869" width="9.140625" style="39"/>
    <col min="4870" max="4870" width="5" style="39" customWidth="true"/>
    <col min="4871" max="4871" width="13.85546875" style="39" customWidth="true"/>
    <col min="4872" max="4873" width="6.28515625" style="39" customWidth="true"/>
    <col min="4874" max="4875" width="7" style="39" customWidth="true"/>
    <col min="4876" max="4882" width="6.28515625" style="39" customWidth="true"/>
    <col min="4883" max="5125" width="9.140625" style="39"/>
    <col min="5126" max="5126" width="5" style="39" customWidth="true"/>
    <col min="5127" max="5127" width="13.85546875" style="39" customWidth="true"/>
    <col min="5128" max="5129" width="6.28515625" style="39" customWidth="true"/>
    <col min="5130" max="5131" width="7" style="39" customWidth="true"/>
    <col min="5132" max="5138" width="6.28515625" style="39" customWidth="true"/>
    <col min="5139" max="5381" width="9.140625" style="39"/>
    <col min="5382" max="5382" width="5" style="39" customWidth="true"/>
    <col min="5383" max="5383" width="13.85546875" style="39" customWidth="true"/>
    <col min="5384" max="5385" width="6.28515625" style="39" customWidth="true"/>
    <col min="5386" max="5387" width="7" style="39" customWidth="true"/>
    <col min="5388" max="5394" width="6.28515625" style="39" customWidth="true"/>
    <col min="5395" max="5637" width="9.140625" style="39"/>
    <col min="5638" max="5638" width="5" style="39" customWidth="true"/>
    <col min="5639" max="5639" width="13.85546875" style="39" customWidth="true"/>
    <col min="5640" max="5641" width="6.28515625" style="39" customWidth="true"/>
    <col min="5642" max="5643" width="7" style="39" customWidth="true"/>
    <col min="5644" max="5650" width="6.28515625" style="39" customWidth="true"/>
    <col min="5651" max="5893" width="9.140625" style="39"/>
    <col min="5894" max="5894" width="5" style="39" customWidth="true"/>
    <col min="5895" max="5895" width="13.85546875" style="39" customWidth="true"/>
    <col min="5896" max="5897" width="6.28515625" style="39" customWidth="true"/>
    <col min="5898" max="5899" width="7" style="39" customWidth="true"/>
    <col min="5900" max="5906" width="6.28515625" style="39" customWidth="true"/>
    <col min="5907" max="6149" width="9.140625" style="39"/>
    <col min="6150" max="6150" width="5" style="39" customWidth="true"/>
    <col min="6151" max="6151" width="13.85546875" style="39" customWidth="true"/>
    <col min="6152" max="6153" width="6.28515625" style="39" customWidth="true"/>
    <col min="6154" max="6155" width="7" style="39" customWidth="true"/>
    <col min="6156" max="6162" width="6.28515625" style="39" customWidth="true"/>
    <col min="6163" max="6405" width="9.140625" style="39"/>
    <col min="6406" max="6406" width="5" style="39" customWidth="true"/>
    <col min="6407" max="6407" width="13.85546875" style="39" customWidth="true"/>
    <col min="6408" max="6409" width="6.28515625" style="39" customWidth="true"/>
    <col min="6410" max="6411" width="7" style="39" customWidth="true"/>
    <col min="6412" max="6418" width="6.28515625" style="39" customWidth="true"/>
    <col min="6419" max="6661" width="9.140625" style="39"/>
    <col min="6662" max="6662" width="5" style="39" customWidth="true"/>
    <col min="6663" max="6663" width="13.85546875" style="39" customWidth="true"/>
    <col min="6664" max="6665" width="6.28515625" style="39" customWidth="true"/>
    <col min="6666" max="6667" width="7" style="39" customWidth="true"/>
    <col min="6668" max="6674" width="6.28515625" style="39" customWidth="true"/>
    <col min="6675" max="6917" width="9.140625" style="39"/>
    <col min="6918" max="6918" width="5" style="39" customWidth="true"/>
    <col min="6919" max="6919" width="13.85546875" style="39" customWidth="true"/>
    <col min="6920" max="6921" width="6.28515625" style="39" customWidth="true"/>
    <col min="6922" max="6923" width="7" style="39" customWidth="true"/>
    <col min="6924" max="6930" width="6.28515625" style="39" customWidth="true"/>
    <col min="6931" max="7173" width="9.140625" style="39"/>
    <col min="7174" max="7174" width="5" style="39" customWidth="true"/>
    <col min="7175" max="7175" width="13.85546875" style="39" customWidth="true"/>
    <col min="7176" max="7177" width="6.28515625" style="39" customWidth="true"/>
    <col min="7178" max="7179" width="7" style="39" customWidth="true"/>
    <col min="7180" max="7186" width="6.28515625" style="39" customWidth="true"/>
    <col min="7187" max="7429" width="9.140625" style="39"/>
    <col min="7430" max="7430" width="5" style="39" customWidth="true"/>
    <col min="7431" max="7431" width="13.85546875" style="39" customWidth="true"/>
    <col min="7432" max="7433" width="6.28515625" style="39" customWidth="true"/>
    <col min="7434" max="7435" width="7" style="39" customWidth="true"/>
    <col min="7436" max="7442" width="6.28515625" style="39" customWidth="true"/>
    <col min="7443" max="7685" width="9.140625" style="39"/>
    <col min="7686" max="7686" width="5" style="39" customWidth="true"/>
    <col min="7687" max="7687" width="13.85546875" style="39" customWidth="true"/>
    <col min="7688" max="7689" width="6.28515625" style="39" customWidth="true"/>
    <col min="7690" max="7691" width="7" style="39" customWidth="true"/>
    <col min="7692" max="7698" width="6.28515625" style="39" customWidth="true"/>
    <col min="7699" max="7941" width="9.140625" style="39"/>
    <col min="7942" max="7942" width="5" style="39" customWidth="true"/>
    <col min="7943" max="7943" width="13.85546875" style="39" customWidth="true"/>
    <col min="7944" max="7945" width="6.28515625" style="39" customWidth="true"/>
    <col min="7946" max="7947" width="7" style="39" customWidth="true"/>
    <col min="7948" max="7954" width="6.28515625" style="39" customWidth="true"/>
    <col min="7955" max="8197" width="9.140625" style="39"/>
    <col min="8198" max="8198" width="5" style="39" customWidth="true"/>
    <col min="8199" max="8199" width="13.85546875" style="39" customWidth="true"/>
    <col min="8200" max="8201" width="6.28515625" style="39" customWidth="true"/>
    <col min="8202" max="8203" width="7" style="39" customWidth="true"/>
    <col min="8204" max="8210" width="6.28515625" style="39" customWidth="true"/>
    <col min="8211" max="8453" width="9.140625" style="39"/>
    <col min="8454" max="8454" width="5" style="39" customWidth="true"/>
    <col min="8455" max="8455" width="13.85546875" style="39" customWidth="true"/>
    <col min="8456" max="8457" width="6.28515625" style="39" customWidth="true"/>
    <col min="8458" max="8459" width="7" style="39" customWidth="true"/>
    <col min="8460" max="8466" width="6.28515625" style="39" customWidth="true"/>
    <col min="8467" max="8709" width="9.140625" style="39"/>
    <col min="8710" max="8710" width="5" style="39" customWidth="true"/>
    <col min="8711" max="8711" width="13.85546875" style="39" customWidth="true"/>
    <col min="8712" max="8713" width="6.28515625" style="39" customWidth="true"/>
    <col min="8714" max="8715" width="7" style="39" customWidth="true"/>
    <col min="8716" max="8722" width="6.28515625" style="39" customWidth="true"/>
    <col min="8723" max="8965" width="9.140625" style="39"/>
    <col min="8966" max="8966" width="5" style="39" customWidth="true"/>
    <col min="8967" max="8967" width="13.85546875" style="39" customWidth="true"/>
    <col min="8968" max="8969" width="6.28515625" style="39" customWidth="true"/>
    <col min="8970" max="8971" width="7" style="39" customWidth="true"/>
    <col min="8972" max="8978" width="6.28515625" style="39" customWidth="true"/>
    <col min="8979" max="9221" width="9.140625" style="39"/>
    <col min="9222" max="9222" width="5" style="39" customWidth="true"/>
    <col min="9223" max="9223" width="13.85546875" style="39" customWidth="true"/>
    <col min="9224" max="9225" width="6.28515625" style="39" customWidth="true"/>
    <col min="9226" max="9227" width="7" style="39" customWidth="true"/>
    <col min="9228" max="9234" width="6.28515625" style="39" customWidth="true"/>
    <col min="9235" max="9477" width="9.140625" style="39"/>
    <col min="9478" max="9478" width="5" style="39" customWidth="true"/>
    <col min="9479" max="9479" width="13.85546875" style="39" customWidth="true"/>
    <col min="9480" max="9481" width="6.28515625" style="39" customWidth="true"/>
    <col min="9482" max="9483" width="7" style="39" customWidth="true"/>
    <col min="9484" max="9490" width="6.28515625" style="39" customWidth="true"/>
    <col min="9491" max="9733" width="9.140625" style="39"/>
    <col min="9734" max="9734" width="5" style="39" customWidth="true"/>
    <col min="9735" max="9735" width="13.85546875" style="39" customWidth="true"/>
    <col min="9736" max="9737" width="6.28515625" style="39" customWidth="true"/>
    <col min="9738" max="9739" width="7" style="39" customWidth="true"/>
    <col min="9740" max="9746" width="6.28515625" style="39" customWidth="true"/>
    <col min="9747" max="9989" width="9.140625" style="39"/>
    <col min="9990" max="9990" width="5" style="39" customWidth="true"/>
    <col min="9991" max="9991" width="13.85546875" style="39" customWidth="true"/>
    <col min="9992" max="9993" width="6.28515625" style="39" customWidth="true"/>
    <col min="9994" max="9995" width="7" style="39" customWidth="true"/>
    <col min="9996" max="10002" width="6.28515625" style="39" customWidth="true"/>
    <col min="10003" max="10245" width="9.140625" style="39"/>
    <col min="10246" max="10246" width="5" style="39" customWidth="true"/>
    <col min="10247" max="10247" width="13.85546875" style="39" customWidth="true"/>
    <col min="10248" max="10249" width="6.28515625" style="39" customWidth="true"/>
    <col min="10250" max="10251" width="7" style="39" customWidth="true"/>
    <col min="10252" max="10258" width="6.28515625" style="39" customWidth="true"/>
    <col min="10259" max="10501" width="9.140625" style="39"/>
    <col min="10502" max="10502" width="5" style="39" customWidth="true"/>
    <col min="10503" max="10503" width="13.85546875" style="39" customWidth="true"/>
    <col min="10504" max="10505" width="6.28515625" style="39" customWidth="true"/>
    <col min="10506" max="10507" width="7" style="39" customWidth="true"/>
    <col min="10508" max="10514" width="6.28515625" style="39" customWidth="true"/>
    <col min="10515" max="10757" width="9.140625" style="39"/>
    <col min="10758" max="10758" width="5" style="39" customWidth="true"/>
    <col min="10759" max="10759" width="13.85546875" style="39" customWidth="true"/>
    <col min="10760" max="10761" width="6.28515625" style="39" customWidth="true"/>
    <col min="10762" max="10763" width="7" style="39" customWidth="true"/>
    <col min="10764" max="10770" width="6.28515625" style="39" customWidth="true"/>
    <col min="10771" max="11013" width="9.140625" style="39"/>
    <col min="11014" max="11014" width="5" style="39" customWidth="true"/>
    <col min="11015" max="11015" width="13.85546875" style="39" customWidth="true"/>
    <col min="11016" max="11017" width="6.28515625" style="39" customWidth="true"/>
    <col min="11018" max="11019" width="7" style="39" customWidth="true"/>
    <col min="11020" max="11026" width="6.28515625" style="39" customWidth="true"/>
    <col min="11027" max="11269" width="9.140625" style="39"/>
    <col min="11270" max="11270" width="5" style="39" customWidth="true"/>
    <col min="11271" max="11271" width="13.85546875" style="39" customWidth="true"/>
    <col min="11272" max="11273" width="6.28515625" style="39" customWidth="true"/>
    <col min="11274" max="11275" width="7" style="39" customWidth="true"/>
    <col min="11276" max="11282" width="6.28515625" style="39" customWidth="true"/>
    <col min="11283" max="11525" width="9.140625" style="39"/>
    <col min="11526" max="11526" width="5" style="39" customWidth="true"/>
    <col min="11527" max="11527" width="13.85546875" style="39" customWidth="true"/>
    <col min="11528" max="11529" width="6.28515625" style="39" customWidth="true"/>
    <col min="11530" max="11531" width="7" style="39" customWidth="true"/>
    <col min="11532" max="11538" width="6.28515625" style="39" customWidth="true"/>
    <col min="11539" max="11781" width="9.140625" style="39"/>
    <col min="11782" max="11782" width="5" style="39" customWidth="true"/>
    <col min="11783" max="11783" width="13.85546875" style="39" customWidth="true"/>
    <col min="11784" max="11785" width="6.28515625" style="39" customWidth="true"/>
    <col min="11786" max="11787" width="7" style="39" customWidth="true"/>
    <col min="11788" max="11794" width="6.28515625" style="39" customWidth="true"/>
    <col min="11795" max="12037" width="9.140625" style="39"/>
    <col min="12038" max="12038" width="5" style="39" customWidth="true"/>
    <col min="12039" max="12039" width="13.85546875" style="39" customWidth="true"/>
    <col min="12040" max="12041" width="6.28515625" style="39" customWidth="true"/>
    <col min="12042" max="12043" width="7" style="39" customWidth="true"/>
    <col min="12044" max="12050" width="6.28515625" style="39" customWidth="true"/>
    <col min="12051" max="12293" width="9.140625" style="39"/>
    <col min="12294" max="12294" width="5" style="39" customWidth="true"/>
    <col min="12295" max="12295" width="13.85546875" style="39" customWidth="true"/>
    <col min="12296" max="12297" width="6.28515625" style="39" customWidth="true"/>
    <col min="12298" max="12299" width="7" style="39" customWidth="true"/>
    <col min="12300" max="12306" width="6.28515625" style="39" customWidth="true"/>
    <col min="12307" max="12549" width="9.140625" style="39"/>
    <col min="12550" max="12550" width="5" style="39" customWidth="true"/>
    <col min="12551" max="12551" width="13.85546875" style="39" customWidth="true"/>
    <col min="12552" max="12553" width="6.28515625" style="39" customWidth="true"/>
    <col min="12554" max="12555" width="7" style="39" customWidth="true"/>
    <col min="12556" max="12562" width="6.28515625" style="39" customWidth="true"/>
    <col min="12563" max="12805" width="9.140625" style="39"/>
    <col min="12806" max="12806" width="5" style="39" customWidth="true"/>
    <col min="12807" max="12807" width="13.85546875" style="39" customWidth="true"/>
    <col min="12808" max="12809" width="6.28515625" style="39" customWidth="true"/>
    <col min="12810" max="12811" width="7" style="39" customWidth="true"/>
    <col min="12812" max="12818" width="6.28515625" style="39" customWidth="true"/>
    <col min="12819" max="13061" width="9.140625" style="39"/>
    <col min="13062" max="13062" width="5" style="39" customWidth="true"/>
    <col min="13063" max="13063" width="13.85546875" style="39" customWidth="true"/>
    <col min="13064" max="13065" width="6.28515625" style="39" customWidth="true"/>
    <col min="13066" max="13067" width="7" style="39" customWidth="true"/>
    <col min="13068" max="13074" width="6.28515625" style="39" customWidth="true"/>
    <col min="13075" max="13317" width="9.140625" style="39"/>
    <col min="13318" max="13318" width="5" style="39" customWidth="true"/>
    <col min="13319" max="13319" width="13.85546875" style="39" customWidth="true"/>
    <col min="13320" max="13321" width="6.28515625" style="39" customWidth="true"/>
    <col min="13322" max="13323" width="7" style="39" customWidth="true"/>
    <col min="13324" max="13330" width="6.28515625" style="39" customWidth="true"/>
    <col min="13331" max="13573" width="9.140625" style="39"/>
    <col min="13574" max="13574" width="5" style="39" customWidth="true"/>
    <col min="13575" max="13575" width="13.85546875" style="39" customWidth="true"/>
    <col min="13576" max="13577" width="6.28515625" style="39" customWidth="true"/>
    <col min="13578" max="13579" width="7" style="39" customWidth="true"/>
    <col min="13580" max="13586" width="6.28515625" style="39" customWidth="true"/>
    <col min="13587" max="13829" width="9.140625" style="39"/>
    <col min="13830" max="13830" width="5" style="39" customWidth="true"/>
    <col min="13831" max="13831" width="13.85546875" style="39" customWidth="true"/>
    <col min="13832" max="13833" width="6.28515625" style="39" customWidth="true"/>
    <col min="13834" max="13835" width="7" style="39" customWidth="true"/>
    <col min="13836" max="13842" width="6.28515625" style="39" customWidth="true"/>
    <col min="13843" max="14085" width="9.140625" style="39"/>
    <col min="14086" max="14086" width="5" style="39" customWidth="true"/>
    <col min="14087" max="14087" width="13.85546875" style="39" customWidth="true"/>
    <col min="14088" max="14089" width="6.28515625" style="39" customWidth="true"/>
    <col min="14090" max="14091" width="7" style="39" customWidth="true"/>
    <col min="14092" max="14098" width="6.28515625" style="39" customWidth="true"/>
    <col min="14099" max="14341" width="9.140625" style="39"/>
    <col min="14342" max="14342" width="5" style="39" customWidth="true"/>
    <col min="14343" max="14343" width="13.85546875" style="39" customWidth="true"/>
    <col min="14344" max="14345" width="6.28515625" style="39" customWidth="true"/>
    <col min="14346" max="14347" width="7" style="39" customWidth="true"/>
    <col min="14348" max="14354" width="6.28515625" style="39" customWidth="true"/>
    <col min="14355" max="14597" width="9.140625" style="39"/>
    <col min="14598" max="14598" width="5" style="39" customWidth="true"/>
    <col min="14599" max="14599" width="13.85546875" style="39" customWidth="true"/>
    <col min="14600" max="14601" width="6.28515625" style="39" customWidth="true"/>
    <col min="14602" max="14603" width="7" style="39" customWidth="true"/>
    <col min="14604" max="14610" width="6.28515625" style="39" customWidth="true"/>
    <col min="14611" max="14853" width="9.140625" style="39"/>
    <col min="14854" max="14854" width="5" style="39" customWidth="true"/>
    <col min="14855" max="14855" width="13.85546875" style="39" customWidth="true"/>
    <col min="14856" max="14857" width="6.28515625" style="39" customWidth="true"/>
    <col min="14858" max="14859" width="7" style="39" customWidth="true"/>
    <col min="14860" max="14866" width="6.28515625" style="39" customWidth="true"/>
    <col min="14867" max="15109" width="9.140625" style="39"/>
    <col min="15110" max="15110" width="5" style="39" customWidth="true"/>
    <col min="15111" max="15111" width="13.85546875" style="39" customWidth="true"/>
    <col min="15112" max="15113" width="6.28515625" style="39" customWidth="true"/>
    <col min="15114" max="15115" width="7" style="39" customWidth="true"/>
    <col min="15116" max="15122" width="6.28515625" style="39" customWidth="true"/>
    <col min="15123" max="15365" width="9.140625" style="39"/>
    <col min="15366" max="15366" width="5" style="39" customWidth="true"/>
    <col min="15367" max="15367" width="13.85546875" style="39" customWidth="true"/>
    <col min="15368" max="15369" width="6.28515625" style="39" customWidth="true"/>
    <col min="15370" max="15371" width="7" style="39" customWidth="true"/>
    <col min="15372" max="15378" width="6.28515625" style="39" customWidth="true"/>
    <col min="15379" max="15621" width="9.140625" style="39"/>
    <col min="15622" max="15622" width="5" style="39" customWidth="true"/>
    <col min="15623" max="15623" width="13.85546875" style="39" customWidth="true"/>
    <col min="15624" max="15625" width="6.28515625" style="39" customWidth="true"/>
    <col min="15626" max="15627" width="7" style="39" customWidth="true"/>
    <col min="15628" max="15634" width="6.28515625" style="39" customWidth="true"/>
    <col min="15635" max="15877" width="9.140625" style="39"/>
    <col min="15878" max="15878" width="5" style="39" customWidth="true"/>
    <col min="15879" max="15879" width="13.85546875" style="39" customWidth="true"/>
    <col min="15880" max="15881" width="6.28515625" style="39" customWidth="true"/>
    <col min="15882" max="15883" width="7" style="39" customWidth="true"/>
    <col min="15884" max="15890" width="6.28515625" style="39" customWidth="true"/>
    <col min="15891" max="16133" width="9.140625" style="39"/>
    <col min="16134" max="16134" width="5" style="39" customWidth="true"/>
    <col min="16135" max="16135" width="13.85546875" style="39" customWidth="true"/>
    <col min="16136" max="16137" width="6.28515625" style="39" customWidth="true"/>
    <col min="16138" max="16139" width="7" style="39" customWidth="true"/>
    <col min="16140" max="16146" width="6.28515625" style="39" customWidth="true"/>
    <col min="16147" max="16384" width="9.140625" style="39"/>
  </cols>
  <sheetData>
    <row r="4" ht="28.5" customHeight="true" x14ac:dyDescent="0.2">
      <c r="B4" s="1781" t="s">
        <v>125</v>
      </c>
      <c r="C4" s="1782"/>
      <c r="D4" s="1782"/>
      <c r="E4" s="1782"/>
      <c r="F4" s="1782"/>
      <c r="G4" s="1782"/>
      <c r="H4" s="1782"/>
      <c r="I4" s="1782"/>
      <c r="J4" s="1782"/>
      <c r="K4" s="1782"/>
      <c r="L4" s="1782"/>
      <c r="M4" s="1782"/>
      <c r="N4" s="1782"/>
      <c r="O4" s="1782"/>
      <c r="P4" s="1782"/>
      <c r="Q4" s="1782"/>
      <c r="R4" s="1782"/>
      <c r="S4" s="1782"/>
      <c r="T4" s="1782"/>
      <c r="U4" s="1782"/>
      <c r="V4" s="1782"/>
      <c r="W4" s="1782"/>
      <c r="X4" s="1782"/>
      <c r="Y4" s="1782"/>
    </row>
    <row r="5" ht="28.5" customHeight="true" x14ac:dyDescent="0.2">
      <c r="B5" s="1769" t="str">
        <f ca="true">IF(ISERROR(INDIRECT(CONCATENATE($B105,"!A2"))),"",INDIRECT(CONCATENATE($B105,"!A2")))</f>
        <v>Timor Leste</v>
      </c>
      <c r="C5" s="1779"/>
      <c r="D5" s="1779"/>
      <c r="E5" s="1779"/>
      <c r="F5" s="1779"/>
      <c r="G5" s="1779"/>
      <c r="H5" s="1779"/>
      <c r="I5" s="1779"/>
      <c r="J5" s="1779"/>
      <c r="K5" s="1780"/>
      <c r="L5" s="1780"/>
      <c r="M5" s="1780"/>
      <c r="N5" s="1780"/>
      <c r="O5" s="1780"/>
      <c r="P5" s="1780"/>
      <c r="Q5" s="1780"/>
      <c r="R5" s="1780"/>
      <c r="S5" s="1780"/>
      <c r="T5" s="1780"/>
      <c r="U5" s="1780"/>
      <c r="V5" s="1780"/>
      <c r="W5" s="1780"/>
      <c r="X5" s="1780"/>
      <c r="Y5" s="1780"/>
    </row>
    <row r="6" x14ac:dyDescent="0.2">
      <c r="F6" s="39"/>
      <c r="G6" s="39"/>
      <c r="J6" s="40"/>
      <c r="K6" s="40"/>
      <c r="L6" s="40"/>
      <c r="M6" s="40"/>
      <c r="N6" s="40"/>
      <c r="O6" s="40"/>
      <c r="P6" s="40"/>
    </row>
    <row r="7" s="41" customFormat="true" ht="18" x14ac:dyDescent="0.25">
      <c r="B7" s="1760" t="str">
        <f>B118</f>
        <v>National use of sanitation facilities, 2004–2020</v>
      </c>
      <c r="C7" s="1783"/>
      <c r="D7" s="1783"/>
      <c r="E7" s="1783"/>
      <c r="F7" s="1783"/>
      <c r="G7" s="1783"/>
      <c r="H7" s="1783"/>
      <c r="I7" s="1783"/>
      <c r="J7" s="1760" t="str">
        <f>B218</f>
        <v>Urban use of sanitation facilities, 2004–2020</v>
      </c>
      <c r="K7" s="1783"/>
      <c r="L7" s="1783"/>
      <c r="M7" s="1783"/>
      <c r="N7" s="1783"/>
      <c r="O7" s="1783"/>
      <c r="P7" s="1783"/>
      <c r="Q7" s="1783"/>
      <c r="R7" s="1760" t="str">
        <f>B318</f>
        <v>Rural use of sanitation facilities, 2004–2020</v>
      </c>
      <c r="S7" s="1783"/>
      <c r="T7" s="1783"/>
      <c r="U7" s="1783"/>
      <c r="V7" s="1783"/>
      <c r="W7" s="1783"/>
      <c r="X7" s="1783"/>
      <c r="Y7" s="1783"/>
    </row>
    <row r="8" s="41" customFormat="true" x14ac:dyDescent="0.2"/>
    <row r="17" x14ac:dyDescent="0.2">
      <c r="Q17" s="40"/>
      <c r="R17" s="40"/>
      <c r="S17" s="40"/>
      <c r="T17" s="40"/>
      <c r="U17" s="40"/>
      <c r="V17" s="40"/>
    </row>
    <row r="18" x14ac:dyDescent="0.2">
      <c r="Q18" s="40"/>
      <c r="R18" s="40"/>
      <c r="S18" s="40"/>
      <c r="T18" s="40"/>
      <c r="U18" s="40"/>
      <c r="V18" s="40"/>
    </row>
    <row r="19" x14ac:dyDescent="0.2">
      <c r="Q19" s="40"/>
      <c r="R19" s="40"/>
      <c r="S19" s="40"/>
      <c r="T19" s="40"/>
      <c r="U19" s="40"/>
      <c r="V19" s="40"/>
    </row>
    <row r="20" x14ac:dyDescent="0.2">
      <c r="Q20" s="40"/>
      <c r="R20" s="40"/>
      <c r="S20" s="40"/>
      <c r="T20" s="40"/>
      <c r="U20" s="40"/>
      <c r="V20" s="40"/>
    </row>
    <row r="21" x14ac:dyDescent="0.2">
      <c r="Q21" s="40"/>
      <c r="R21" s="40"/>
      <c r="S21" s="40"/>
      <c r="T21" s="40"/>
      <c r="U21" s="40"/>
      <c r="V21" s="40"/>
    </row>
    <row r="22" x14ac:dyDescent="0.2">
      <c r="Q22" s="40"/>
      <c r="R22" s="40"/>
      <c r="S22" s="40"/>
      <c r="T22" s="40"/>
      <c r="U22" s="40"/>
      <c r="V22" s="40"/>
    </row>
    <row r="23" x14ac:dyDescent="0.2">
      <c r="Q23" s="40"/>
      <c r="R23" s="40"/>
      <c r="S23" s="40"/>
      <c r="T23" s="40"/>
      <c r="U23" s="40"/>
      <c r="V23" s="40"/>
    </row>
    <row r="31" s="43" customFormat="true" x14ac:dyDescent="0.2">
      <c r="B31" s="1773" t="str">
        <f ca="true">IF(ISERROR(INDIRECT(CONCATENATE($B105,"!A2"))),"",INDIRECT(CONCATENATE($B105,"!A2")))</f>
        <v>Timor Leste</v>
      </c>
      <c r="C31" s="1774"/>
      <c r="D31" s="1774"/>
      <c r="E31" s="1775"/>
      <c r="F31" s="1771" t="s">
        <v>0</v>
      </c>
      <c r="G31" s="1771"/>
      <c r="H31" s="1771"/>
      <c r="I31" s="1772"/>
      <c r="J31" s="1770" t="s">
        <v>1</v>
      </c>
      <c r="K31" s="1771"/>
      <c r="L31" s="1771"/>
      <c r="M31" s="1772"/>
      <c r="N31" s="1770" t="s">
        <v>2</v>
      </c>
      <c r="O31" s="1771"/>
      <c r="P31" s="1771"/>
      <c r="Q31" s="1772"/>
      <c r="R31" s="1770" t="s">
        <v>3</v>
      </c>
      <c r="S31" s="1771"/>
      <c r="T31" s="1771"/>
      <c r="U31" s="1772"/>
      <c r="V31" s="1770" t="s">
        <v>4</v>
      </c>
      <c r="W31" s="1771"/>
      <c r="X31" s="1771"/>
      <c r="Y31" s="1772"/>
    </row>
    <row r="32" s="47" customFormat="true" ht="22.5" customHeight="true" x14ac:dyDescent="0.2">
      <c r="B32" s="1776"/>
      <c r="C32" s="1777"/>
      <c r="D32" s="1777"/>
      <c r="E32" s="1778"/>
      <c r="F32" s="44" t="s">
        <v>15</v>
      </c>
      <c r="G32" s="45" t="s">
        <v>16</v>
      </c>
      <c r="H32" s="45" t="s">
        <v>22</v>
      </c>
      <c r="I32" s="46" t="s">
        <v>19</v>
      </c>
      <c r="J32" s="44" t="s">
        <v>15</v>
      </c>
      <c r="K32" s="45" t="s">
        <v>16</v>
      </c>
      <c r="L32" s="45" t="s">
        <v>22</v>
      </c>
      <c r="M32" s="46" t="s">
        <v>19</v>
      </c>
      <c r="N32" s="44" t="s">
        <v>15</v>
      </c>
      <c r="O32" s="45" t="s">
        <v>16</v>
      </c>
      <c r="P32" s="45" t="s">
        <v>22</v>
      </c>
      <c r="Q32" s="46" t="s">
        <v>19</v>
      </c>
      <c r="R32" s="44" t="s">
        <v>15</v>
      </c>
      <c r="S32" s="45" t="s">
        <v>16</v>
      </c>
      <c r="T32" s="45" t="s">
        <v>22</v>
      </c>
      <c r="U32" s="46" t="s">
        <v>19</v>
      </c>
      <c r="V32" s="44" t="s">
        <v>15</v>
      </c>
      <c r="W32" s="45" t="s">
        <v>16</v>
      </c>
      <c r="X32" s="45" t="s">
        <v>22</v>
      </c>
      <c r="Y32" s="46" t="s">
        <v>19</v>
      </c>
    </row>
    <row r="33" x14ac:dyDescent="0.2">
      <c r="B33" s="1764" t="s">
        <v>5</v>
      </c>
      <c r="C33" s="1765"/>
      <c r="D33" s="1762" t="s">
        <v>25</v>
      </c>
      <c r="E33" s="36">
        <f>C99</f>
        <v>2004</v>
      </c>
      <c r="F33" s="106">
        <f ca="true">E99</f>
        <v>10.185416655685538</v>
      </c>
      <c r="G33" s="49">
        <f t="shared" ref="G33:I34" ca="true" si="0">F99</f>
        <v>1.9246429585777252</v>
      </c>
      <c r="H33" s="50">
        <f t="shared" ca="true" si="0"/>
        <v>26.791748754598075</v>
      </c>
      <c r="I33" s="51">
        <f t="shared" ca="true" si="0"/>
        <v>61.098191631138661</v>
      </c>
      <c r="J33" s="106">
        <f ca="true">J99</f>
        <v>23.390843379013155</v>
      </c>
      <c r="K33" s="49">
        <f t="shared" ref="K33:M34" ca="true" si="1">K99</f>
        <v>4.412253463035789</v>
      </c>
      <c r="L33" s="50">
        <f t="shared" ca="true" si="1"/>
        <v>15.789464256687097</v>
      </c>
      <c r="M33" s="51">
        <f t="shared" ca="true" si="1"/>
        <v>56.407438901263959</v>
      </c>
      <c r="N33" s="106">
        <f ca="true">O99</f>
        <v>33.46333437403932</v>
      </c>
      <c r="O33" s="49">
        <f t="shared" ref="O33:Q34" ca="true" si="2">P99</f>
        <v>6.812939221770149</v>
      </c>
      <c r="P33" s="50">
        <f t="shared" ca="true" si="2"/>
        <v>11.714031060289926</v>
      </c>
      <c r="Q33" s="51">
        <f t="shared" ca="true" si="2"/>
        <v>48.009695343900603</v>
      </c>
      <c r="R33" s="106">
        <f ca="true">T99</f>
        <v>51.984019278562307</v>
      </c>
      <c r="S33" s="49">
        <f t="shared" ref="S33:U34" ca="true" si="3">U99</f>
        <v>10.907955063054022</v>
      </c>
      <c r="T33" s="50">
        <f t="shared" ca="true" si="3"/>
        <v>6.6634182949546812</v>
      </c>
      <c r="U33" s="51">
        <f t="shared" ca="true" si="3"/>
        <v>30.444607363428986</v>
      </c>
      <c r="V33" s="106">
        <f ca="true">Y99</f>
        <v>83.810632642342355</v>
      </c>
      <c r="W33" s="49">
        <f t="shared" ref="W33:Y34" ca="true" si="4">Z99</f>
        <v>10.928611029043264</v>
      </c>
      <c r="X33" s="50">
        <f t="shared" ca="true" si="4"/>
        <v>1.9191764712947474</v>
      </c>
      <c r="Y33" s="51">
        <f t="shared" ca="true" si="4"/>
        <v>3.3415798573196298</v>
      </c>
    </row>
    <row r="34" x14ac:dyDescent="0.2">
      <c r="B34" s="1766"/>
      <c r="C34" s="1767"/>
      <c r="D34" s="1763"/>
      <c r="E34" s="37">
        <f>C100</f>
        <v>2020</v>
      </c>
      <c r="F34" s="107">
        <f ca="true">E100</f>
        <v>28.063851595277871</v>
      </c>
      <c r="G34" s="54">
        <f t="shared" ca="true" si="0"/>
        <v>5.3029636576792969</v>
      </c>
      <c r="H34" s="55">
        <f t="shared" ca="true" si="0"/>
        <v>13.094521278930642</v>
      </c>
      <c r="I34" s="56">
        <f t="shared" ca="true" si="0"/>
        <v>53.53866346811219</v>
      </c>
      <c r="J34" s="107">
        <f ca="true">J100</f>
        <v>45.657954990883454</v>
      </c>
      <c r="K34" s="54">
        <f t="shared" ca="true" si="1"/>
        <v>8.6125355447596927</v>
      </c>
      <c r="L34" s="55">
        <f t="shared" ca="true" si="1"/>
        <v>16.254106634033633</v>
      </c>
      <c r="M34" s="56">
        <f t="shared" ca="true" si="1"/>
        <v>29.475402830323219</v>
      </c>
      <c r="N34" s="107">
        <f ca="true">O100</f>
        <v>59.852138702185997</v>
      </c>
      <c r="O34" s="54">
        <f t="shared" ca="true" si="2"/>
        <v>12.185545490269346</v>
      </c>
      <c r="P34" s="55">
        <f t="shared" ca="true" si="2"/>
        <v>11.560366883401912</v>
      </c>
      <c r="Q34" s="56">
        <f t="shared" ca="true" si="2"/>
        <v>16.401948924142744</v>
      </c>
      <c r="R34" s="107">
        <f ca="true">T100</f>
        <v>73.000334456986394</v>
      </c>
      <c r="S34" s="54">
        <f t="shared" ca="true" si="3"/>
        <v>15.317868431406598</v>
      </c>
      <c r="T34" s="55">
        <f t="shared" ca="true" si="3"/>
        <v>11.242472330921373</v>
      </c>
      <c r="U34" s="56">
        <f t="shared" ca="true" si="3"/>
        <v>0.43932478068563796</v>
      </c>
      <c r="V34" s="107">
        <f ca="true">Y100</f>
        <v>82.074706916745157</v>
      </c>
      <c r="W34" s="54">
        <f t="shared" ca="true" si="4"/>
        <v>10.702252434289299</v>
      </c>
      <c r="X34" s="55">
        <f t="shared" ca="true" si="4"/>
        <v>7.2230406489655365</v>
      </c>
      <c r="Y34" s="56">
        <f t="shared" ca="true" si="4"/>
        <v>0</v>
      </c>
    </row>
    <row r="35" x14ac:dyDescent="0.2">
      <c r="F35" s="39"/>
      <c r="H35" s="42"/>
    </row>
    <row r="36" x14ac:dyDescent="0.2">
      <c r="B36" s="1764" t="s">
        <v>6</v>
      </c>
      <c r="C36" s="1765"/>
      <c r="D36" s="1762" t="s">
        <v>25</v>
      </c>
      <c r="E36" s="36">
        <f>C199</f>
        <v>2004</v>
      </c>
      <c r="F36" s="106">
        <f ca="true">E199</f>
        <v>26.346845956844721</v>
      </c>
      <c r="G36" s="49">
        <f t="shared" ref="G36:I37" ca="true" si="5">F199</f>
        <v>9.7266702069920363</v>
      </c>
      <c r="H36" s="50">
        <f t="shared" ca="true" si="5"/>
        <v>12.060656241401375</v>
      </c>
      <c r="I36" s="51">
        <f t="shared" ca="true" si="5"/>
        <v>51.865827594761868</v>
      </c>
      <c r="J36" s="106">
        <f ca="true">J199</f>
        <v>57.065294016313459</v>
      </c>
      <c r="K36" s="49">
        <f t="shared" ref="K36:M37" ca="true" si="6">K199</f>
        <v>19.18092479681869</v>
      </c>
      <c r="L36" s="50">
        <f t="shared" ca="true" si="6"/>
        <v>1.2165204468601587</v>
      </c>
      <c r="M36" s="51">
        <f t="shared" ca="true" si="6"/>
        <v>22.537260740007696</v>
      </c>
      <c r="N36" s="106">
        <f ca="true">O199</f>
        <v>75.957462094040721</v>
      </c>
      <c r="O36" s="49">
        <f t="shared" ref="O36:Q37" ca="true" si="7">P199</f>
        <v>17.749679994679951</v>
      </c>
      <c r="P36" s="50">
        <f t="shared" ca="true" si="7"/>
        <v>0.90537396002270043</v>
      </c>
      <c r="Q36" s="51">
        <f t="shared" ca="true" si="7"/>
        <v>5.3874839512566268</v>
      </c>
      <c r="R36" s="106">
        <f ca="true">T199</f>
        <v>89.327503930702861</v>
      </c>
      <c r="S36" s="49">
        <f t="shared" ref="S36:U37" ca="true" si="8">U199</f>
        <v>10.010475597836182</v>
      </c>
      <c r="T36" s="50">
        <f t="shared" ca="true" si="8"/>
        <v>0</v>
      </c>
      <c r="U36" s="51">
        <f t="shared" ca="true" si="8"/>
        <v>0.66202047146095488</v>
      </c>
      <c r="V36" s="106">
        <f ca="true">Y199</f>
        <v>89.794058682675967</v>
      </c>
      <c r="W36" s="49">
        <f t="shared" ref="W36:Y37" ca="true" si="9">Z199</f>
        <v>8.1954050307629451</v>
      </c>
      <c r="X36" s="50">
        <f t="shared" ca="true" si="9"/>
        <v>2.0105362865610914</v>
      </c>
      <c r="Y36" s="51">
        <f t="shared" ca="true" si="9"/>
        <v>0</v>
      </c>
    </row>
    <row r="37" x14ac:dyDescent="0.2">
      <c r="B37" s="1766"/>
      <c r="C37" s="1767"/>
      <c r="D37" s="1763"/>
      <c r="E37" s="37">
        <f>C200</f>
        <v>2020</v>
      </c>
      <c r="F37" s="107">
        <f ca="true">E200</f>
        <v>62.159241679933281</v>
      </c>
      <c r="G37" s="54">
        <f t="shared" ca="true" si="5"/>
        <v>22.947811101478479</v>
      </c>
      <c r="H37" s="55">
        <f t="shared" ca="true" si="5"/>
        <v>14.892947218588233</v>
      </c>
      <c r="I37" s="56">
        <f t="shared" ca="true" si="5"/>
        <v>0</v>
      </c>
      <c r="J37" s="107">
        <f ca="true">J200</f>
        <v>68.244325992975561</v>
      </c>
      <c r="K37" s="54">
        <f t="shared" ca="true" si="6"/>
        <v>22.938448092576859</v>
      </c>
      <c r="L37" s="55">
        <f t="shared" ca="true" si="6"/>
        <v>8.817225914447576</v>
      </c>
      <c r="M37" s="56">
        <f t="shared" ca="true" si="6"/>
        <v>0</v>
      </c>
      <c r="N37" s="107">
        <f ca="true">O200</f>
        <v>75.513292657852077</v>
      </c>
      <c r="O37" s="54">
        <f t="shared" ca="true" si="7"/>
        <v>17.645886830211069</v>
      </c>
      <c r="P37" s="55">
        <f t="shared" ca="true" si="7"/>
        <v>6.8408205119368546</v>
      </c>
      <c r="Q37" s="56">
        <f t="shared" ca="true" si="7"/>
        <v>0</v>
      </c>
      <c r="R37" s="107">
        <f ca="true">T200</f>
        <v>81.158735894394695</v>
      </c>
      <c r="S37" s="54">
        <f t="shared" ca="true" si="8"/>
        <v>9.0950436256713267</v>
      </c>
      <c r="T37" s="55">
        <f t="shared" ca="true" si="8"/>
        <v>9.7462204799339816</v>
      </c>
      <c r="U37" s="56">
        <f t="shared" ca="true" si="8"/>
        <v>0</v>
      </c>
      <c r="V37" s="107">
        <f ca="true">Y200</f>
        <v>86.608648234150053</v>
      </c>
      <c r="W37" s="54">
        <f t="shared" ca="true" si="9"/>
        <v>7.9046761206559939</v>
      </c>
      <c r="X37" s="55">
        <f t="shared" ca="true" si="9"/>
        <v>5.4866756451939551</v>
      </c>
      <c r="Y37" s="56">
        <f t="shared" ca="true" si="9"/>
        <v>0</v>
      </c>
    </row>
    <row r="38" x14ac:dyDescent="0.2">
      <c r="F38" s="39"/>
      <c r="G38" s="39"/>
      <c r="H38" s="42"/>
      <c r="I38" s="42"/>
    </row>
    <row r="39" x14ac:dyDescent="0.2">
      <c r="B39" s="1764" t="s">
        <v>7</v>
      </c>
      <c r="C39" s="1765"/>
      <c r="D39" s="1762" t="s">
        <v>25</v>
      </c>
      <c r="E39" s="36">
        <f>C299</f>
        <v>2004</v>
      </c>
      <c r="F39" s="106">
        <f ca="true">E299</f>
        <v>8.7975820566196248</v>
      </c>
      <c r="G39" s="49">
        <f t="shared" ref="G39:I40" ca="true" si="10">F299</f>
        <v>1.5267126200499004</v>
      </c>
      <c r="H39" s="50">
        <f t="shared" ca="true" si="10"/>
        <v>28.055169837224469</v>
      </c>
      <c r="I39" s="51">
        <f t="shared" ca="true" si="10"/>
        <v>61.620535486106007</v>
      </c>
      <c r="J39" s="106">
        <f ca="true">J299</f>
        <v>18.10524302769981</v>
      </c>
      <c r="K39" s="49">
        <f t="shared" ref="K39:M40" ca="true" si="11">K299</f>
        <v>3.3342779047322511</v>
      </c>
      <c r="L39" s="50">
        <f t="shared" ca="true" si="11"/>
        <v>18.495419620877328</v>
      </c>
      <c r="M39" s="51">
        <f t="shared" ca="true" si="11"/>
        <v>60.065059446690611</v>
      </c>
      <c r="N39" s="106">
        <f ca="true">O299</f>
        <v>31.738514760375573</v>
      </c>
      <c r="O39" s="49">
        <f t="shared" ref="O39:Q40" ca="true" si="12">P299</f>
        <v>5.3588303419017844</v>
      </c>
      <c r="P39" s="50">
        <f t="shared" ca="true" si="12"/>
        <v>14.667258765161932</v>
      </c>
      <c r="Q39" s="51">
        <f t="shared" ca="true" si="12"/>
        <v>48.235396132560709</v>
      </c>
      <c r="R39" s="106">
        <f ca="true">T299</f>
        <v>39.415059035630108</v>
      </c>
      <c r="S39" s="49">
        <f t="shared" ref="S39:U40" ca="true" si="13">U299</f>
        <v>6.6495919338351142</v>
      </c>
      <c r="T39" s="50">
        <f t="shared" ca="true" si="13"/>
        <v>9.3460557735252223</v>
      </c>
      <c r="U39" s="51">
        <f t="shared" ca="true" si="13"/>
        <v>44.589293257009558</v>
      </c>
      <c r="V39" s="106">
        <f ca="true">Y299</f>
        <v>64.544161085862584</v>
      </c>
      <c r="W39" s="49">
        <f t="shared" ref="W39:Y40" ca="true" si="14">Z299</f>
        <v>9.2862764126906487</v>
      </c>
      <c r="X39" s="50">
        <f t="shared" ca="true" si="14"/>
        <v>6.8698328318650965</v>
      </c>
      <c r="Y39" s="51">
        <f t="shared" ca="true" si="14"/>
        <v>19.299729669581666</v>
      </c>
    </row>
    <row r="40" x14ac:dyDescent="0.2">
      <c r="B40" s="1766"/>
      <c r="C40" s="1767"/>
      <c r="D40" s="1763"/>
      <c r="E40" s="37">
        <f>C300</f>
        <v>2020</v>
      </c>
      <c r="F40" s="107">
        <f ca="true">E300</f>
        <v>23.672311145238726</v>
      </c>
      <c r="G40" s="54">
        <f t="shared" ca="true" si="10"/>
        <v>4.108039679378745</v>
      </c>
      <c r="H40" s="55">
        <f t="shared" ca="true" si="10"/>
        <v>12.122235737077403</v>
      </c>
      <c r="I40" s="56">
        <f t="shared" ca="true" si="10"/>
        <v>60.097413438305125</v>
      </c>
      <c r="J40" s="107">
        <f ca="true">J300</f>
        <v>40.483219188097152</v>
      </c>
      <c r="K40" s="54">
        <f t="shared" ca="true" si="11"/>
        <v>7.4554262013932178</v>
      </c>
      <c r="L40" s="55">
        <f t="shared" ca="true" si="11"/>
        <v>16.572226041092108</v>
      </c>
      <c r="M40" s="56">
        <f t="shared" ca="true" si="11"/>
        <v>35.489128569417517</v>
      </c>
      <c r="N40" s="107">
        <f ca="true">O300</f>
        <v>50.745693238316299</v>
      </c>
      <c r="O40" s="54">
        <f t="shared" ca="true" si="12"/>
        <v>8.5680619493207715</v>
      </c>
      <c r="P40" s="55">
        <f t="shared" ca="true" si="12"/>
        <v>12.760150208560844</v>
      </c>
      <c r="Q40" s="56">
        <f t="shared" ca="true" si="12"/>
        <v>27.926094603802085</v>
      </c>
      <c r="R40" s="107">
        <f ca="true">T300</f>
        <v>61.918143289413067</v>
      </c>
      <c r="S40" s="54">
        <f t="shared" ca="true" si="13"/>
        <v>10.446017239328128</v>
      </c>
      <c r="T40" s="55">
        <f t="shared" ca="true" si="13"/>
        <v>11.74528191708032</v>
      </c>
      <c r="U40" s="56">
        <f t="shared" ca="true" si="13"/>
        <v>15.890557554178486</v>
      </c>
      <c r="V40" s="107">
        <f ca="true">Y300</f>
        <v>76.250575205118096</v>
      </c>
      <c r="W40" s="54">
        <f t="shared" ca="true" si="14"/>
        <v>10.970534066426616</v>
      </c>
      <c r="X40" s="55">
        <f t="shared" ca="true" si="14"/>
        <v>10.863459303520813</v>
      </c>
      <c r="Y40" s="56">
        <f t="shared" ca="true" si="14"/>
        <v>1.9154314249344679</v>
      </c>
    </row>
    <row r="97" s="43" customFormat="true" ht="16.5" customHeight="true" x14ac:dyDescent="0.2">
      <c r="A97" s="1757" t="s">
        <v>5</v>
      </c>
      <c r="B97" s="1757"/>
      <c r="C97" s="1757"/>
      <c r="D97" s="1746" t="s">
        <v>0</v>
      </c>
      <c r="E97" s="1747"/>
      <c r="F97" s="1747"/>
      <c r="G97" s="1747"/>
      <c r="H97" s="1748"/>
      <c r="I97" s="1746" t="s">
        <v>1</v>
      </c>
      <c r="J97" s="1747"/>
      <c r="K97" s="1747"/>
      <c r="L97" s="1747"/>
      <c r="M97" s="1748"/>
      <c r="N97" s="1746" t="s">
        <v>2</v>
      </c>
      <c r="O97" s="1747"/>
      <c r="P97" s="1747"/>
      <c r="Q97" s="1747"/>
      <c r="R97" s="1748"/>
      <c r="S97" s="1746" t="s">
        <v>3</v>
      </c>
      <c r="T97" s="1747"/>
      <c r="U97" s="1747"/>
      <c r="V97" s="1747"/>
      <c r="W97" s="1748"/>
      <c r="X97" s="1746" t="s">
        <v>4</v>
      </c>
      <c r="Y97" s="1747"/>
      <c r="Z97" s="1747"/>
      <c r="AA97" s="1747"/>
      <c r="AB97" s="1748"/>
    </row>
    <row r="98" s="47" customFormat="true" ht="22.5" customHeight="true" x14ac:dyDescent="0.2">
      <c r="A98" s="1758"/>
      <c r="B98" s="1758"/>
      <c r="C98" s="1758"/>
      <c r="D98" s="57" t="s">
        <v>14</v>
      </c>
      <c r="E98" s="58" t="s">
        <v>15</v>
      </c>
      <c r="F98" s="45" t="s">
        <v>16</v>
      </c>
      <c r="G98" s="45" t="s">
        <v>22</v>
      </c>
      <c r="H98" s="46" t="s">
        <v>19</v>
      </c>
      <c r="I98" s="57" t="s">
        <v>14</v>
      </c>
      <c r="J98" s="58" t="s">
        <v>15</v>
      </c>
      <c r="K98" s="45" t="s">
        <v>16</v>
      </c>
      <c r="L98" s="45" t="s">
        <v>22</v>
      </c>
      <c r="M98" s="46" t="s">
        <v>19</v>
      </c>
      <c r="N98" s="57" t="s">
        <v>14</v>
      </c>
      <c r="O98" s="58" t="s">
        <v>15</v>
      </c>
      <c r="P98" s="45" t="s">
        <v>16</v>
      </c>
      <c r="Q98" s="45" t="s">
        <v>22</v>
      </c>
      <c r="R98" s="46" t="s">
        <v>19</v>
      </c>
      <c r="S98" s="57" t="s">
        <v>14</v>
      </c>
      <c r="T98" s="58" t="s">
        <v>15</v>
      </c>
      <c r="U98" s="45" t="s">
        <v>16</v>
      </c>
      <c r="V98" s="45" t="s">
        <v>22</v>
      </c>
      <c r="W98" s="46" t="s">
        <v>19</v>
      </c>
      <c r="X98" s="57" t="s">
        <v>14</v>
      </c>
      <c r="Y98" s="58" t="s">
        <v>15</v>
      </c>
      <c r="Z98" s="45" t="s">
        <v>16</v>
      </c>
      <c r="AA98" s="45" t="s">
        <v>22</v>
      </c>
      <c r="AB98" s="46" t="s">
        <v>19</v>
      </c>
    </row>
    <row r="99" s="67" customFormat="true" ht="15" customHeight="true" x14ac:dyDescent="0.2">
      <c r="A99" s="1749" t="s">
        <v>10</v>
      </c>
      <c r="B99" s="1750"/>
      <c r="C99" s="236">
        <v>2004</v>
      </c>
      <c r="D99" s="59">
        <f ca="true">IF((D101+H101)&gt;100,D101*100/(D101+H101),D101)</f>
        <v>12.110059614263264</v>
      </c>
      <c r="E99" s="108">
        <f ca="true">D99*AVERAGEIF(E105:E116,"&gt;0")/100</f>
        <v>10.185416655685538</v>
      </c>
      <c r="F99" s="61">
        <f ca="true">D99*(100-AVERAGEIF(E105:E116,"&gt;0"))/100</f>
        <v>1.9246429585777252</v>
      </c>
      <c r="G99" s="62">
        <f ca="true">100-(E99+F99+H99)</f>
        <v>26.791748754598075</v>
      </c>
      <c r="H99" s="63">
        <f ca="true">IF((D101+H101)&gt;100,H101*100/(D101+H101),H101)</f>
        <v>61.098191631138661</v>
      </c>
      <c r="I99" s="59">
        <f ca="true">IF((I101+M101)&gt;100,I101*100/(I101+M101),I101)</f>
        <v>27.803096842048944</v>
      </c>
      <c r="J99" s="108">
        <f ca="true">I99*AVERAGEIF(J105:J116,"&gt;0")/100</f>
        <v>23.390843379013155</v>
      </c>
      <c r="K99" s="64">
        <f ca="true">I99*(100-AVERAGEIF(J105:J116,"&gt;0"))/100</f>
        <v>4.412253463035789</v>
      </c>
      <c r="L99" s="65">
        <f ca="true">100-(J99+K99+M99)</f>
        <v>15.789464256687097</v>
      </c>
      <c r="M99" s="66">
        <f ca="true">IF((I101+M101)&gt;100,M101*100/(I101+M101),M101)</f>
        <v>56.407438901263959</v>
      </c>
      <c r="N99" s="59">
        <f ca="true">IF((N101+R101)&gt;100,N101*100/(N101+R101),N101)</f>
        <v>40.276273595809471</v>
      </c>
      <c r="O99" s="108">
        <f ca="true">N99*AVERAGEIF(O105:O116,"&gt;0")/100</f>
        <v>33.46333437403932</v>
      </c>
      <c r="P99" s="64">
        <f ca="true">N99*(100-AVERAGEIF(O105:O116,"&gt;0"))/100</f>
        <v>6.812939221770149</v>
      </c>
      <c r="Q99" s="65">
        <f ca="true">100-(O99+P99+R99)</f>
        <v>11.714031060289926</v>
      </c>
      <c r="R99" s="66">
        <f ca="true">IF((N101+R101)&gt;100,R101*100/(N101+R101),R101)</f>
        <v>48.009695343900603</v>
      </c>
      <c r="S99" s="59">
        <f ca="true">IF((S101+W101)&gt;100,S101*100/(S101+W101),S101)</f>
        <v>62.891974341616333</v>
      </c>
      <c r="T99" s="108">
        <f ca="true">S99*AVERAGEIF(T105:T116,"&gt;0")/100</f>
        <v>51.984019278562307</v>
      </c>
      <c r="U99" s="64">
        <f ca="true">S99*(100-AVERAGEIF(T105:T116,"&gt;0"))/100</f>
        <v>10.907955063054022</v>
      </c>
      <c r="V99" s="65">
        <f ca="true">100-(T99+U99+W99)</f>
        <v>6.6634182949546812</v>
      </c>
      <c r="W99" s="66">
        <f ca="true">IF((S101+W101)&gt;100,W101*100/(S101+W101),W101)</f>
        <v>30.444607363428986</v>
      </c>
      <c r="X99" s="59">
        <f ca="true">IF((X101+AB101)&gt;100,X101*100/(X101+AB101),X101)</f>
        <v>94.739243671385623</v>
      </c>
      <c r="Y99" s="108">
        <f ca="true">X99*AVERAGEIF(Y105:Y116,"&gt;0")/100</f>
        <v>83.810632642342355</v>
      </c>
      <c r="Z99" s="64">
        <f ca="true">X99*(100-AVERAGEIF(Y105:Y116,"&gt;0"))/100</f>
        <v>10.928611029043264</v>
      </c>
      <c r="AA99" s="65">
        <f ca="true">100-(Y99+Z99+AB99)</f>
        <v>1.9191764712947474</v>
      </c>
      <c r="AB99" s="66">
        <f ca="true">IF((X101+AB101)&gt;100,AB101*100/(X101+AB101),AB101)</f>
        <v>3.3415798573196298</v>
      </c>
    </row>
    <row r="100" s="67" customFormat="true" ht="15" customHeight="true" x14ac:dyDescent="0.2">
      <c r="A100" s="1751"/>
      <c r="B100" s="1752"/>
      <c r="C100" s="237">
        <v>2020</v>
      </c>
      <c r="D100" s="68">
        <f ca="true">IF((D102+H102)&gt;100,D102*100/(D102+H102),D102)</f>
        <v>33.366815252957167</v>
      </c>
      <c r="E100" s="109">
        <f ca="true">D100*AVERAGEIF(E105:E116,"&gt;0")/100</f>
        <v>28.063851595277871</v>
      </c>
      <c r="F100" s="70">
        <f ca="true">D100*(100-AVERAGEIF(E105:E116,"&gt;0"))/100</f>
        <v>5.3029636576792969</v>
      </c>
      <c r="G100" s="71">
        <f ca="true">100-(E100+F100+H100)</f>
        <v>13.094521278930642</v>
      </c>
      <c r="H100" s="72">
        <f ca="true">IF((D102+H102)&gt;100,H102*100/(D102+H102),H102)</f>
        <v>53.53866346811219</v>
      </c>
      <c r="I100" s="68">
        <f ca="true">IF((I102+M102)&gt;100,I102*100/(I102+M102),I102)</f>
        <v>54.270490535643148</v>
      </c>
      <c r="J100" s="109">
        <f ca="true">I100*AVERAGEIF(J105:J116,"&gt;0")/100</f>
        <v>45.657954990883454</v>
      </c>
      <c r="K100" s="70">
        <f ca="true">I100*(100-AVERAGEIF(J105:J116,"&gt;0"))/100</f>
        <v>8.6125355447596927</v>
      </c>
      <c r="L100" s="71">
        <f ca="true">100-(J100+K100+M100)</f>
        <v>16.254106634033633</v>
      </c>
      <c r="M100" s="72">
        <f ca="true">IF((I102+M102)&gt;100,M102*100/(I102+M102),M102)</f>
        <v>29.475402830323219</v>
      </c>
      <c r="N100" s="68">
        <f ca="true">IF((N102+R102)&gt;100,N102*100/(N102+R102),N102)</f>
        <v>72.037684192455345</v>
      </c>
      <c r="O100" s="109">
        <f ca="true">N100*AVERAGEIF(O105:O116,"&gt;0")/100</f>
        <v>59.852138702185997</v>
      </c>
      <c r="P100" s="70">
        <f ca="true">N100*(100-AVERAGEIF(O105:O116,"&gt;0"))/100</f>
        <v>12.185545490269346</v>
      </c>
      <c r="Q100" s="71">
        <f ca="true">100-(O100+P100+R100)</f>
        <v>11.560366883401912</v>
      </c>
      <c r="R100" s="72">
        <f ca="true">IF((N102+R102)&gt;100,R102*100/(N102+R102),R102)</f>
        <v>16.401948924142744</v>
      </c>
      <c r="S100" s="68">
        <f ca="true">IF((S102+W102)&gt;100,S102*100/(S102+W102),S102)</f>
        <v>88.318202888392989</v>
      </c>
      <c r="T100" s="109">
        <f ca="true">S100*AVERAGEIF(T105:T116,"&gt;0")/100</f>
        <v>73.000334456986394</v>
      </c>
      <c r="U100" s="70">
        <f ca="true">S100*(100-AVERAGEIF(T105:T116,"&gt;0"))/100</f>
        <v>15.317868431406598</v>
      </c>
      <c r="V100" s="71">
        <f ca="true">100-(T100+U100+W100)</f>
        <v>11.242472330921373</v>
      </c>
      <c r="W100" s="72">
        <f ca="true">IF((S102+W102)&gt;100,W102*100/(S102+W102),W102)</f>
        <v>0.43932478068563796</v>
      </c>
      <c r="X100" s="68">
        <f ca="true">IF((X102+AB102)&gt;100,X102*100/(X102+AB102),X102)</f>
        <v>92.776959351034463</v>
      </c>
      <c r="Y100" s="109">
        <f ca="true">X100*AVERAGEIF(Y105:Y116,"&gt;0")/100</f>
        <v>82.074706916745157</v>
      </c>
      <c r="Z100" s="70">
        <f ca="true">X100*(100-AVERAGEIF(Y105:Y116,"&gt;0"))/100</f>
        <v>10.702252434289299</v>
      </c>
      <c r="AA100" s="71">
        <f ca="true">100-(Y100+Z100+AB100)</f>
        <v>7.2230406489655365</v>
      </c>
      <c r="AB100" s="72">
        <f ca="true">IF((X102+AB102)&gt;100,AB102*100/(X102+AB102),AB102)</f>
        <v>0</v>
      </c>
    </row>
    <row r="101" hidden="true" x14ac:dyDescent="0.2">
      <c r="A101" s="1753" t="s">
        <v>12</v>
      </c>
      <c r="B101" s="1754"/>
      <c r="C101" s="73">
        <f>MinRegYear(C99,C105:C116)</f>
        <v>2008</v>
      </c>
      <c r="D101" s="74">
        <f ca="true">IF(MAX(C105:C116)-MIN(C105:C116)&lt;5,AVERAGEIF(C105:C116,"&gt;0",D105:D116),
IF(FORECAST($C101,D$105:D$116,$C$105:$C$116)&lt;0,0,
IF(FORECAST($C101,D$105:D$116,$C$105:$C$116)&gt;100,100,
FORECAST($C101,D$105:D$116,$C$105:$C$116))))</f>
        <v>12.110059614263264</v>
      </c>
      <c r="E101" s="75"/>
      <c r="F101" s="76"/>
      <c r="G101" s="76"/>
      <c r="H101" s="77">
        <f ca="true">IF(MAX(C105:C116)-MIN(C105:C116)&lt;5,AVERAGEIF(C105:C116,"&gt;0",H105:H116),
IF(FORECAST($C101,H$105:H$116,$C$105:$C$116)&lt;0,0,
IF(FORECAST($C101,H$105:H$116,$C$105:$C$116)&gt;100,100,
FORECAST($C101,H$105:H$116,$C$105:$C$116))))</f>
        <v>61.098191631138661</v>
      </c>
      <c r="I101" s="74">
        <f ca="true">IF(MAX(C105:C116)-MIN(C105:C116)&lt;5,AVERAGEIF(C105:C116,"&gt;0",I105:I116),
IF(FORECAST($C101,I$105:I$116,$C$105:$C$116)&lt;0,0,
IF(FORECAST($C101,I$105:I$116,$C$105:$C$116)&gt;100,100,
FORECAST($C101,I$105:I$116,$C$105:$C$116))))</f>
        <v>27.803096842048944</v>
      </c>
      <c r="J101" s="75"/>
      <c r="K101" s="76"/>
      <c r="L101" s="76"/>
      <c r="M101" s="77">
        <f ca="true">IF(MAX(C105:C116)-MIN(C105:C116)&lt;5,AVERAGEIF(C105:C116,"&gt;0",M105:M116),
IF(FORECAST($C101,M$105:M$116,$C$105:$C$116)&lt;0,0,
IF(FORECAST($C101,M$105:M$116,$C$105:$C$116)&gt;100,100,
FORECAST($C101,M$105:M$116,$C$105:$C$116))))</f>
        <v>56.407438901263959</v>
      </c>
      <c r="N101" s="74">
        <f ca="true">IF(MAX(C105:C116)-MIN(C105:C116)&lt;5,AVERAGEIF(C105:C116,"&gt;0",N105:N116),
IF(FORECAST($C101,N$105:N$116,$C$105:$C$116)&lt;0,0,
IF(FORECAST($C101,N$105:N$116,$C$105:$C$116)&gt;100,100,
FORECAST($C101,N$105:N$116,$C$105:$C$116))))</f>
        <v>40.276273595809471</v>
      </c>
      <c r="O101" s="75"/>
      <c r="P101" s="76"/>
      <c r="Q101" s="76"/>
      <c r="R101" s="77">
        <f ca="true">IF(MAX(C105:C116)-MIN(C105:C116)&lt;5,AVERAGEIF(C105:C116,"&gt;0",R105:R116),
IF(FORECAST($C101,R$105:R$116,$C$105:$C$116)&lt;0,0,
IF(FORECAST($C101,R$105:R$116,$C$105:$C$116)&gt;100,100,
FORECAST($C101,R$105:R$116,$C$105:$C$116))))</f>
        <v>48.009695343900603</v>
      </c>
      <c r="S101" s="74">
        <f ca="true">IF(MAX(C105:C116)-MIN(C105:C116)&lt;5,AVERAGEIF(C105:C116,"&gt;0",S105:S116),
IF(FORECAST($C101,S$105:S$116,$C$105:$C$116)&lt;0,0,
IF(FORECAST($C101,S$105:S$116,$C$105:$C$116)&gt;100,100,
FORECAST($C101,S$105:S$116,$C$105:$C$116))))</f>
        <v>62.891974341616333</v>
      </c>
      <c r="T101" s="75"/>
      <c r="U101" s="76"/>
      <c r="V101" s="76"/>
      <c r="W101" s="77">
        <f ca="true">IF(MAX(C105:C116)-MIN(C105:C116)&lt;5,AVERAGEIF(C105:C116,"&gt;0",W105:W116),
IF(FORECAST($C101,W$105:W$116,$C$105:$C$116)&lt;0,0,
IF(FORECAST($C101,W$105:W$116,$C$105:$C$116)&gt;100,100,
FORECAST($C101,W$105:W$116,$C$105:$C$116))))</f>
        <v>30.444607363428986</v>
      </c>
      <c r="X101" s="74">
        <f ca="true">IF(MAX(C105:C116)-MIN(C105:C116)&lt;5,AVERAGEIF(C105:C116,"&gt;0",X105:X116),
IF(FORECAST($C101,X$105:X$116,$C$105:$C$116)&lt;0,0,
IF(FORECAST($C101,X$105:X$116,$C$105:$C$116)&gt;100,100,
FORECAST($C101,X$105:X$116,$C$105:$C$116))))</f>
        <v>94.739243671385623</v>
      </c>
      <c r="Y101" s="75"/>
      <c r="Z101" s="76"/>
      <c r="AA101" s="76"/>
      <c r="AB101" s="77">
        <f ca="true">IF(MAX(C105:C116)-MIN(C105:C116)&lt;5,AVERAGEIF(C105:C116,"&gt;0",AB105:AB116),
IF(FORECAST($C101,AB$105:AB$116,$C$105:$C$116)&lt;0,0,
IF(FORECAST($C101,AB$105:AB$116,$C$105:$C$116)&gt;100,100,
FORECAST($C101,AB$105:AB$116,$C$105:$C$116))))</f>
        <v>3.3415798573196298</v>
      </c>
    </row>
    <row r="102" hidden="true" x14ac:dyDescent="0.2">
      <c r="A102" s="1755"/>
      <c r="B102" s="1756"/>
      <c r="C102" s="52">
        <f>MaxRegYear(C100,C105:C116)</f>
        <v>2018</v>
      </c>
      <c r="D102" s="78">
        <f ca="true">IF(MAX(C105:C116)-MIN(C105:C116)&lt;5,AVERAGEIF(C105:C116,"&gt;0",D105:D116),
IF(FORECAST($C102,D$105:D$116,$C$105:$C$116)&lt;0,0,
IF(FORECAST($C102,D$105:D$116,$C$105:$C$116)&gt;100,100,
FORECAST($C102,D$105:D$116,$C$105:$C$116))))</f>
        <v>33.366815252957167</v>
      </c>
      <c r="E102" s="79"/>
      <c r="F102" s="80"/>
      <c r="G102" s="80"/>
      <c r="H102" s="81">
        <f ca="true">IF(MAX(C105:C116)-MIN(C105:C116)&lt;5,AVERAGEIF(C105:C116,"&gt;0",H105:H116),
IF(FORECAST($C102,H$105:H$116,$C$105:$C$116)&lt;0,0,
IF(FORECAST($C102,H$105:H$116,$C$105:$C$116)&gt;100,100,
FORECAST($C102,H$105:H$116,$C$105:$C$116))))</f>
        <v>53.53866346811219</v>
      </c>
      <c r="I102" s="78">
        <f ca="true">IF(MAX(C105:C116)-MIN(C105:C116)&lt;5,AVERAGEIF(C105:C116,"&gt;0",I105:I116),
IF(FORECAST($C102,I$105:I$116,$C$105:$C$116)&lt;0,0,
IF(FORECAST($C102,I$105:I$116,$C$105:$C$116)&gt;100,100,
FORECAST($C102,I$105:I$116,$C$105:$C$116))))</f>
        <v>54.270490535643148</v>
      </c>
      <c r="J102" s="79"/>
      <c r="K102" s="80"/>
      <c r="L102" s="80"/>
      <c r="M102" s="81">
        <f ca="true">IF(MAX(C105:C116)-MIN(C105:C116)&lt;5,AVERAGEIF(C105:C116,"&gt;0",M105:M116),
IF(FORECAST($C102,M$105:M$116,$C$105:$C$116)&lt;0,0,
IF(FORECAST($C102,M$105:M$116,$C$105:$C$116)&gt;100,100,
FORECAST($C102,M$105:M$116,$C$105:$C$116))))</f>
        <v>29.475402830323219</v>
      </c>
      <c r="N102" s="78">
        <f ca="true">IF(MAX(C105:C116)-MIN(C105:C116)&lt;5,AVERAGEIF(C105:C116,"&gt;0",N105:N116),
IF(FORECAST($C102,N$105:N$116,$C$105:$C$116)&lt;0,0,
IF(FORECAST($C102,N$105:N$116,$C$105:$C$116)&gt;100,100,
FORECAST($C102,N$105:N$116,$C$105:$C$116))))</f>
        <v>72.037684192455345</v>
      </c>
      <c r="O102" s="79"/>
      <c r="P102" s="80"/>
      <c r="Q102" s="80"/>
      <c r="R102" s="81">
        <f ca="true">IF(MAX(C105:C116)-MIN(C105:C116)&lt;5,AVERAGEIF(C105:C116,"&gt;0",R105:R116),
IF(FORECAST($C102,R$105:R$116,$C$105:$C$116)&lt;0,0,
IF(FORECAST($C102,R$105:R$116,$C$105:$C$116)&gt;100,100,
FORECAST($C102,R$105:R$116,$C$105:$C$116))))</f>
        <v>16.401948924142744</v>
      </c>
      <c r="S102" s="78">
        <f ca="true">IF(MAX(C105:C116)-MIN(C105:C116)&lt;5,AVERAGEIF(C105:C116,"&gt;0",S105:S116),
IF(FORECAST($C102,S$105:S$116,$C$105:$C$116)&lt;0,0,
IF(FORECAST($C102,S$105:S$116,$C$105:$C$116)&gt;100,100,
FORECAST($C102,S$105:S$116,$C$105:$C$116))))</f>
        <v>88.318202888392989</v>
      </c>
      <c r="T102" s="79"/>
      <c r="U102" s="80"/>
      <c r="V102" s="80"/>
      <c r="W102" s="81">
        <f ca="true">IF(MAX(C105:C116)-MIN(C105:C116)&lt;5,AVERAGEIF(C105:C116,"&gt;0",W105:W116),
IF(FORECAST($C102,W$105:W$116,$C$105:$C$116)&lt;0,0,
IF(FORECAST($C102,W$105:W$116,$C$105:$C$116)&gt;100,100,
FORECAST($C102,W$105:W$116,$C$105:$C$116))))</f>
        <v>0.43932478068563796</v>
      </c>
      <c r="X102" s="78">
        <f ca="true">IF(MAX(C105:C116)-MIN(C105:C116)&lt;5,AVERAGEIF(C105:C116,"&gt;0",X105:X116),
IF(FORECAST($C102,X$105:X$116,$C$105:$C$116)&lt;0,0,
IF(FORECAST($C102,X$105:X$116,$C$105:$C$116)&gt;100,100,
FORECAST($C102,X$105:X$116,$C$105:$C$116))))</f>
        <v>92.776959351034463</v>
      </c>
      <c r="Y102" s="79"/>
      <c r="Z102" s="80"/>
      <c r="AA102" s="80"/>
      <c r="AB102" s="81">
        <f ca="true">IF(MAX(C105:C116)-MIN(C105:C116)&lt;5,AVERAGEIF(C105:C116,"&gt;0",AB105:AB116),
IF(FORECAST($C102,AB$105:AB$116,$C$105:$C$116)&lt;0,0,
IF(FORECAST($C102,AB$105:AB$116,$C$105:$C$116)&gt;100,100,
FORECAST($C102,AB$105:AB$116,$C$105:$C$116))))</f>
        <v>0</v>
      </c>
    </row>
    <row r="103" ht="9" customHeight="true" x14ac:dyDescent="0.2">
      <c r="D103" s="82"/>
      <c r="I103" s="82"/>
      <c r="K103" s="42"/>
      <c r="L103" s="42"/>
      <c r="N103" s="82"/>
      <c r="P103" s="42"/>
      <c r="Q103" s="42"/>
      <c r="S103" s="82"/>
      <c r="U103" s="42"/>
      <c r="V103" s="42"/>
      <c r="X103" s="82"/>
      <c r="Z103" s="42"/>
      <c r="AA103" s="42"/>
      <c r="AB103" s="83"/>
    </row>
    <row r="104" ht="22.5" customHeight="true" x14ac:dyDescent="0.2">
      <c r="B104" s="105" t="s">
        <v>8</v>
      </c>
      <c r="C104" s="85" t="s">
        <v>9</v>
      </c>
      <c r="D104" s="86" t="s">
        <v>14</v>
      </c>
      <c r="E104" s="46" t="s">
        <v>26</v>
      </c>
      <c r="F104" s="87"/>
      <c r="G104" s="87"/>
      <c r="H104" s="88" t="s">
        <v>19</v>
      </c>
      <c r="I104" s="86" t="s">
        <v>14</v>
      </c>
      <c r="J104" s="46" t="s">
        <v>26</v>
      </c>
      <c r="K104" s="87"/>
      <c r="L104" s="87"/>
      <c r="M104" s="88" t="s">
        <v>19</v>
      </c>
      <c r="N104" s="86" t="s">
        <v>14</v>
      </c>
      <c r="O104" s="46" t="s">
        <v>26</v>
      </c>
      <c r="P104" s="87"/>
      <c r="Q104" s="87"/>
      <c r="R104" s="88" t="s">
        <v>19</v>
      </c>
      <c r="S104" s="86" t="s">
        <v>14</v>
      </c>
      <c r="T104" s="46" t="s">
        <v>26</v>
      </c>
      <c r="U104" s="87"/>
      <c r="V104" s="87"/>
      <c r="W104" s="88" t="s">
        <v>19</v>
      </c>
      <c r="X104" s="86" t="s">
        <v>14</v>
      </c>
      <c r="Y104" s="46" t="s">
        <v>26</v>
      </c>
      <c r="Z104" s="87"/>
      <c r="AA104" s="87"/>
      <c r="AB104" s="88" t="s">
        <v>19</v>
      </c>
      <c r="AD104" s="89"/>
    </row>
    <row r="105" x14ac:dyDescent="0.2">
      <c r="A105" s="90"/>
      <c r="B105" s="1" t="s">
        <v>199</v>
      </c>
      <c r="C105" s="2">
        <v>2010</v>
      </c>
      <c r="D105" s="1">
        <f t="shared" ref="D105:D116" ca="true" si="15">IF(ISERROR(INDIRECT(CONCATENATE($B105,"!C122"))),"",INDIRECT(CONCATENATE($B105,"!C122")))</f>
        <v>16.361410742002246</v>
      </c>
      <c r="E105" s="91">
        <f t="shared" ref="E105:E116" ca="true" si="16">IF(ISERROR(INDIRECT(CONCATENATE($B105,"!C129"))),"",INDIRECT(CONCATENATE($B105,"!C129")))</f>
        <v>85.094406238957703</v>
      </c>
      <c r="F105" s="92"/>
      <c r="G105" s="92"/>
      <c r="H105" s="93">
        <f t="shared" ref="H105:H116" ca="true" si="17">IF(ISERROR(INDIRECT(CONCATENATE($B105,"!C127"))),"",INDIRECT(CONCATENATE($B105,"!C127")))</f>
        <v>59.586285998533292</v>
      </c>
      <c r="I105" s="1">
        <f t="shared" ref="I105:I116" ca="true" si="18">IF(ISERROR(INDIRECT(CONCATENATE($B105,"!D122"))),"",INDIRECT(CONCATENATE($B105,"!D122")))</f>
        <v>33.096575580767841</v>
      </c>
      <c r="J105" s="91">
        <f t="shared" ref="J105:J116" ca="true" si="19">IF(ISERROR(INDIRECT(CONCATENATE($B105,"!D129"))),"",INDIRECT(CONCATENATE($B105,"!D129")))</f>
        <v>85.203660573598057</v>
      </c>
      <c r="K105" s="92"/>
      <c r="L105" s="92"/>
      <c r="M105" s="93">
        <f t="shared" ref="M105:M116" ca="true" si="20">IF(ISERROR(INDIRECT(CONCATENATE($B105,"!D127"))),"",INDIRECT(CONCATENATE($B105,"!D127")))</f>
        <v>51.021031687075926</v>
      </c>
      <c r="N105" s="1">
        <f t="shared" ref="N105:N116" ca="true" si="21">IF(ISERROR(INDIRECT(CONCATENATE($B105,"!E122"))),"",INDIRECT(CONCATENATE($B105,"!E122")))</f>
        <v>46.628555715138631</v>
      </c>
      <c r="O105" s="91">
        <f t="shared" ref="O105:O116" ca="true" si="22">IF(ISERROR(INDIRECT(CONCATENATE($B105,"!E129"))),"",INDIRECT(CONCATENATE($B105,"!E129")))</f>
        <v>81.479862322335521</v>
      </c>
      <c r="P105" s="92"/>
      <c r="Q105" s="92"/>
      <c r="R105" s="93">
        <f t="shared" ref="R105:R116" ca="true" si="23">IF(ISERROR(INDIRECT(CONCATENATE($B105,"!E127"))),"",INDIRECT(CONCATENATE($B105,"!E127")))</f>
        <v>41.688146059949062</v>
      </c>
      <c r="S105" s="1">
        <f t="shared" ref="S105:S116" ca="true" si="24">IF(ISERROR(INDIRECT(CONCATENATE($B105,"!F122"))),"",INDIRECT(CONCATENATE($B105,"!F122")))</f>
        <v>67.977220050971781</v>
      </c>
      <c r="T105" s="91">
        <f t="shared" ref="T105:T116" ca="true" si="25">IF(ISERROR(INDIRECT(CONCATENATE($B105,"!F129"))),"",INDIRECT(CONCATENATE($B105,"!F129")))</f>
        <v>80.771860872362296</v>
      </c>
      <c r="U105" s="92"/>
      <c r="V105" s="92"/>
      <c r="W105" s="93">
        <f t="shared" ref="W105:W116" ca="true" si="26">IF(ISERROR(INDIRECT(CONCATENATE($B105,"!F127"))),"",INDIRECT(CONCATENATE($B105,"!F127")))</f>
        <v>24.443550846880218</v>
      </c>
      <c r="X105" s="1">
        <f t="shared" ref="X105:X116" ca="true" si="27">IF(ISERROR(INDIRECT(CONCATENATE($B105,"!G122"))),"",INDIRECT(CONCATENATE($B105,"!G122")))</f>
        <v>94.346786807315368</v>
      </c>
      <c r="Y105" s="91">
        <f t="shared" ref="Y105:Y116" ca="true" si="28">IF(ISERROR(INDIRECT(CONCATENATE($B105,"!G129"))),"",INDIRECT(CONCATENATE($B105,"!G129")))</f>
        <v>84.307831124003798</v>
      </c>
      <c r="Z105" s="92"/>
      <c r="AA105" s="92"/>
      <c r="AB105" s="93">
        <f t="shared" ref="AB105:AB116" ca="true" si="29">IF(ISERROR(INDIRECT(CONCATENATE($B105,"!G2127"))),"",INDIRECT(CONCATENATE($B105,"!G127")))</f>
        <v>2.5608194621045368</v>
      </c>
    </row>
    <row r="106" x14ac:dyDescent="0.2">
      <c r="A106" s="90"/>
      <c r="B106" s="3" t="s">
        <v>401</v>
      </c>
      <c r="C106" s="4">
        <v>2016</v>
      </c>
      <c r="D106" s="3">
        <f t="shared" ca="true" si="15"/>
        <v>29.115464125218899</v>
      </c>
      <c r="E106" s="94">
        <f t="shared" ca="true" si="16"/>
        <v>83.119739357635808</v>
      </c>
      <c r="F106" s="92"/>
      <c r="G106" s="92"/>
      <c r="H106" s="95">
        <f t="shared" ca="true" si="17"/>
        <v>55.050569100717375</v>
      </c>
      <c r="I106" s="3">
        <f t="shared" ca="true" si="18"/>
        <v>48.977011796924387</v>
      </c>
      <c r="J106" s="94">
        <f t="shared" ca="true" si="19"/>
        <v>83.057044425545996</v>
      </c>
      <c r="K106" s="92"/>
      <c r="L106" s="92"/>
      <c r="M106" s="95">
        <f t="shared" ca="true" si="20"/>
        <v>34.861810044511202</v>
      </c>
      <c r="N106" s="3">
        <f t="shared" ca="true" si="21"/>
        <v>65.685402073125701</v>
      </c>
      <c r="O106" s="94">
        <f t="shared" ca="true" si="22"/>
        <v>84.689107080638252</v>
      </c>
      <c r="P106" s="92"/>
      <c r="Q106" s="92"/>
      <c r="R106" s="95">
        <f t="shared" ca="true" si="23"/>
        <v>22.723498208094469</v>
      </c>
      <c r="S106" s="3">
        <f t="shared" ca="true" si="24"/>
        <v>83.232957179037484</v>
      </c>
      <c r="T106" s="94">
        <f t="shared" ca="true" si="25"/>
        <v>84.540231243543474</v>
      </c>
      <c r="U106" s="92"/>
      <c r="V106" s="92"/>
      <c r="W106" s="95">
        <f t="shared" ca="true" si="26"/>
        <v>6.4403812972346683</v>
      </c>
      <c r="X106" s="3">
        <f t="shared" ca="true" si="27"/>
        <v>93.169416215104675</v>
      </c>
      <c r="Y106" s="94">
        <f t="shared" ca="true" si="28"/>
        <v>92.621241548456084</v>
      </c>
      <c r="Z106" s="92"/>
      <c r="AA106" s="92"/>
      <c r="AB106" s="95">
        <f t="shared" ca="true" si="29"/>
        <v>0.21853827645936127</v>
      </c>
    </row>
    <row r="107" x14ac:dyDescent="0.2">
      <c r="A107" s="90"/>
      <c r="B107" s="3"/>
      <c r="C107" s="4"/>
      <c r="D107" s="3" t="str">
        <f t="shared" ca="true" si="15"/>
        <v/>
      </c>
      <c r="E107" s="94" t="str">
        <f t="shared" ca="true" si="16"/>
        <v/>
      </c>
      <c r="F107" s="92"/>
      <c r="G107" s="92"/>
      <c r="H107" s="95" t="str">
        <f t="shared" ca="true" si="17"/>
        <v/>
      </c>
      <c r="I107" s="3" t="str">
        <f t="shared" ca="true" si="18"/>
        <v/>
      </c>
      <c r="J107" s="94" t="str">
        <f t="shared" ca="true" si="19"/>
        <v/>
      </c>
      <c r="K107" s="92"/>
      <c r="L107" s="92"/>
      <c r="M107" s="95" t="str">
        <f t="shared" ca="true" si="20"/>
        <v/>
      </c>
      <c r="N107" s="3" t="str">
        <f t="shared" ca="true" si="21"/>
        <v/>
      </c>
      <c r="O107" s="94" t="str">
        <f t="shared" ca="true" si="22"/>
        <v/>
      </c>
      <c r="P107" s="92"/>
      <c r="Q107" s="92"/>
      <c r="R107" s="95" t="str">
        <f t="shared" ca="true" si="23"/>
        <v/>
      </c>
      <c r="S107" s="3" t="str">
        <f t="shared" ca="true" si="24"/>
        <v/>
      </c>
      <c r="T107" s="94" t="str">
        <f t="shared" ca="true" si="25"/>
        <v/>
      </c>
      <c r="U107" s="92"/>
      <c r="V107" s="92"/>
      <c r="W107" s="95" t="str">
        <f t="shared" ca="true" si="26"/>
        <v/>
      </c>
      <c r="X107" s="3" t="str">
        <f t="shared" ca="true" si="27"/>
        <v/>
      </c>
      <c r="Y107" s="94" t="str">
        <f t="shared" ca="true" si="28"/>
        <v/>
      </c>
      <c r="Z107" s="92"/>
      <c r="AA107" s="92"/>
      <c r="AB107" s="95" t="str">
        <f t="shared" ca="true" si="29"/>
        <v/>
      </c>
      <c r="AD107" s="96"/>
    </row>
    <row r="108" x14ac:dyDescent="0.2">
      <c r="A108" s="90"/>
      <c r="B108" s="3"/>
      <c r="C108" s="4"/>
      <c r="D108" s="3" t="str">
        <f t="shared" ca="true" si="15"/>
        <v/>
      </c>
      <c r="E108" s="94" t="str">
        <f t="shared" ca="true" si="16"/>
        <v/>
      </c>
      <c r="F108" s="92"/>
      <c r="G108" s="92"/>
      <c r="H108" s="95" t="str">
        <f t="shared" ca="true" si="17"/>
        <v/>
      </c>
      <c r="I108" s="3" t="str">
        <f t="shared" ca="true" si="18"/>
        <v/>
      </c>
      <c r="J108" s="94" t="str">
        <f t="shared" ca="true" si="19"/>
        <v/>
      </c>
      <c r="K108" s="92"/>
      <c r="L108" s="92"/>
      <c r="M108" s="95" t="str">
        <f t="shared" ca="true" si="20"/>
        <v/>
      </c>
      <c r="N108" s="3" t="str">
        <f t="shared" ca="true" si="21"/>
        <v/>
      </c>
      <c r="O108" s="94" t="str">
        <f t="shared" ca="true" si="22"/>
        <v/>
      </c>
      <c r="P108" s="92"/>
      <c r="Q108" s="92"/>
      <c r="R108" s="95" t="str">
        <f t="shared" ca="true" si="23"/>
        <v/>
      </c>
      <c r="S108" s="3" t="str">
        <f t="shared" ca="true" si="24"/>
        <v/>
      </c>
      <c r="T108" s="94" t="str">
        <f t="shared" ca="true" si="25"/>
        <v/>
      </c>
      <c r="U108" s="92"/>
      <c r="V108" s="92"/>
      <c r="W108" s="95" t="str">
        <f t="shared" ca="true" si="26"/>
        <v/>
      </c>
      <c r="X108" s="3" t="str">
        <f t="shared" ca="true" si="27"/>
        <v/>
      </c>
      <c r="Y108" s="94" t="str">
        <f t="shared" ca="true" si="28"/>
        <v/>
      </c>
      <c r="Z108" s="92"/>
      <c r="AA108" s="92"/>
      <c r="AB108" s="95" t="str">
        <f t="shared" ca="true" si="29"/>
        <v/>
      </c>
    </row>
    <row r="109" x14ac:dyDescent="0.2">
      <c r="A109" s="90"/>
      <c r="B109" s="3"/>
      <c r="C109" s="4"/>
      <c r="D109" s="3" t="str">
        <f t="shared" ca="true" si="15"/>
        <v/>
      </c>
      <c r="E109" s="94" t="str">
        <f t="shared" ca="true" si="16"/>
        <v/>
      </c>
      <c r="F109" s="92"/>
      <c r="G109" s="92"/>
      <c r="H109" s="95" t="str">
        <f t="shared" ca="true" si="17"/>
        <v/>
      </c>
      <c r="I109" s="3" t="str">
        <f t="shared" ca="true" si="18"/>
        <v/>
      </c>
      <c r="J109" s="94" t="str">
        <f t="shared" ca="true" si="19"/>
        <v/>
      </c>
      <c r="K109" s="92"/>
      <c r="L109" s="92"/>
      <c r="M109" s="95" t="str">
        <f t="shared" ca="true" si="20"/>
        <v/>
      </c>
      <c r="N109" s="3" t="str">
        <f t="shared" ca="true" si="21"/>
        <v/>
      </c>
      <c r="O109" s="94" t="str">
        <f t="shared" ca="true" si="22"/>
        <v/>
      </c>
      <c r="P109" s="92"/>
      <c r="Q109" s="92"/>
      <c r="R109" s="95" t="str">
        <f t="shared" ca="true" si="23"/>
        <v/>
      </c>
      <c r="S109" s="3" t="str">
        <f t="shared" ca="true" si="24"/>
        <v/>
      </c>
      <c r="T109" s="94" t="str">
        <f t="shared" ca="true" si="25"/>
        <v/>
      </c>
      <c r="U109" s="92"/>
      <c r="V109" s="92"/>
      <c r="W109" s="95" t="str">
        <f t="shared" ca="true" si="26"/>
        <v/>
      </c>
      <c r="X109" s="3" t="str">
        <f t="shared" ca="true" si="27"/>
        <v/>
      </c>
      <c r="Y109" s="94" t="str">
        <f t="shared" ca="true" si="28"/>
        <v/>
      </c>
      <c r="Z109" s="92"/>
      <c r="AA109" s="92"/>
      <c r="AB109" s="95" t="str">
        <f t="shared" ca="true" si="29"/>
        <v/>
      </c>
    </row>
    <row r="110" x14ac:dyDescent="0.2">
      <c r="A110" s="90"/>
      <c r="B110" s="3"/>
      <c r="C110" s="4"/>
      <c r="D110" s="3" t="str">
        <f t="shared" ca="true" si="15"/>
        <v/>
      </c>
      <c r="E110" s="94" t="str">
        <f t="shared" ca="true" si="16"/>
        <v/>
      </c>
      <c r="F110" s="92"/>
      <c r="G110" s="92"/>
      <c r="H110" s="95" t="str">
        <f t="shared" ca="true" si="17"/>
        <v/>
      </c>
      <c r="I110" s="3" t="str">
        <f t="shared" ca="true" si="18"/>
        <v/>
      </c>
      <c r="J110" s="94" t="str">
        <f t="shared" ca="true" si="19"/>
        <v/>
      </c>
      <c r="K110" s="92"/>
      <c r="L110" s="92"/>
      <c r="M110" s="95" t="str">
        <f t="shared" ca="true" si="20"/>
        <v/>
      </c>
      <c r="N110" s="3" t="str">
        <f t="shared" ca="true" si="21"/>
        <v/>
      </c>
      <c r="O110" s="94" t="str">
        <f t="shared" ca="true" si="22"/>
        <v/>
      </c>
      <c r="P110" s="92"/>
      <c r="Q110" s="92"/>
      <c r="R110" s="95" t="str">
        <f t="shared" ca="true" si="23"/>
        <v/>
      </c>
      <c r="S110" s="3" t="str">
        <f t="shared" ca="true" si="24"/>
        <v/>
      </c>
      <c r="T110" s="94" t="str">
        <f t="shared" ca="true" si="25"/>
        <v/>
      </c>
      <c r="U110" s="92"/>
      <c r="V110" s="92"/>
      <c r="W110" s="95" t="str">
        <f t="shared" ca="true" si="26"/>
        <v/>
      </c>
      <c r="X110" s="3" t="str">
        <f t="shared" ca="true" si="27"/>
        <v/>
      </c>
      <c r="Y110" s="94" t="str">
        <f t="shared" ca="true" si="28"/>
        <v/>
      </c>
      <c r="Z110" s="92"/>
      <c r="AA110" s="92"/>
      <c r="AB110" s="95" t="str">
        <f t="shared" ca="true" si="29"/>
        <v/>
      </c>
    </row>
    <row r="111" x14ac:dyDescent="0.2">
      <c r="A111" s="90"/>
      <c r="B111" s="3"/>
      <c r="C111" s="4"/>
      <c r="D111" s="3" t="str">
        <f t="shared" ca="true" si="15"/>
        <v/>
      </c>
      <c r="E111" s="94" t="str">
        <f t="shared" ca="true" si="16"/>
        <v/>
      </c>
      <c r="F111" s="92"/>
      <c r="G111" s="92"/>
      <c r="H111" s="95" t="str">
        <f t="shared" ca="true" si="17"/>
        <v/>
      </c>
      <c r="I111" s="3" t="str">
        <f t="shared" ca="true" si="18"/>
        <v/>
      </c>
      <c r="J111" s="94" t="str">
        <f t="shared" ca="true" si="19"/>
        <v/>
      </c>
      <c r="K111" s="92"/>
      <c r="L111" s="92"/>
      <c r="M111" s="95" t="str">
        <f t="shared" ca="true" si="20"/>
        <v/>
      </c>
      <c r="N111" s="3" t="str">
        <f t="shared" ca="true" si="21"/>
        <v/>
      </c>
      <c r="O111" s="94" t="str">
        <f t="shared" ca="true" si="22"/>
        <v/>
      </c>
      <c r="P111" s="92"/>
      <c r="Q111" s="92"/>
      <c r="R111" s="95" t="str">
        <f t="shared" ca="true" si="23"/>
        <v/>
      </c>
      <c r="S111" s="3" t="str">
        <f t="shared" ca="true" si="24"/>
        <v/>
      </c>
      <c r="T111" s="94" t="str">
        <f t="shared" ca="true" si="25"/>
        <v/>
      </c>
      <c r="U111" s="92"/>
      <c r="V111" s="92"/>
      <c r="W111" s="95" t="str">
        <f t="shared" ca="true" si="26"/>
        <v/>
      </c>
      <c r="X111" s="3" t="str">
        <f t="shared" ca="true" si="27"/>
        <v/>
      </c>
      <c r="Y111" s="94" t="str">
        <f t="shared" ca="true" si="28"/>
        <v/>
      </c>
      <c r="Z111" s="92"/>
      <c r="AA111" s="92"/>
      <c r="AB111" s="95" t="str">
        <f t="shared" ca="true" si="29"/>
        <v/>
      </c>
    </row>
    <row r="112" x14ac:dyDescent="0.2">
      <c r="A112" s="90"/>
      <c r="B112" s="3"/>
      <c r="C112" s="4"/>
      <c r="D112" s="3" t="str">
        <f t="shared" ca="true" si="15"/>
        <v/>
      </c>
      <c r="E112" s="94" t="str">
        <f t="shared" ca="true" si="16"/>
        <v/>
      </c>
      <c r="F112" s="92"/>
      <c r="G112" s="92"/>
      <c r="H112" s="95" t="str">
        <f t="shared" ca="true" si="17"/>
        <v/>
      </c>
      <c r="I112" s="3" t="str">
        <f t="shared" ca="true" si="18"/>
        <v/>
      </c>
      <c r="J112" s="94" t="str">
        <f t="shared" ca="true" si="19"/>
        <v/>
      </c>
      <c r="K112" s="92"/>
      <c r="L112" s="92"/>
      <c r="M112" s="95" t="str">
        <f t="shared" ca="true" si="20"/>
        <v/>
      </c>
      <c r="N112" s="3" t="str">
        <f t="shared" ca="true" si="21"/>
        <v/>
      </c>
      <c r="O112" s="94" t="str">
        <f t="shared" ca="true" si="22"/>
        <v/>
      </c>
      <c r="P112" s="92"/>
      <c r="Q112" s="92"/>
      <c r="R112" s="95" t="str">
        <f t="shared" ca="true" si="23"/>
        <v/>
      </c>
      <c r="S112" s="3" t="str">
        <f t="shared" ca="true" si="24"/>
        <v/>
      </c>
      <c r="T112" s="94" t="str">
        <f t="shared" ca="true" si="25"/>
        <v/>
      </c>
      <c r="U112" s="92"/>
      <c r="V112" s="92"/>
      <c r="W112" s="95" t="str">
        <f t="shared" ca="true" si="26"/>
        <v/>
      </c>
      <c r="X112" s="3" t="str">
        <f t="shared" ca="true" si="27"/>
        <v/>
      </c>
      <c r="Y112" s="94" t="str">
        <f t="shared" ca="true" si="28"/>
        <v/>
      </c>
      <c r="Z112" s="92"/>
      <c r="AA112" s="92"/>
      <c r="AB112" s="95" t="str">
        <f t="shared" ca="true" si="29"/>
        <v/>
      </c>
    </row>
    <row r="113" x14ac:dyDescent="0.2">
      <c r="A113" s="90"/>
      <c r="B113" s="3"/>
      <c r="C113" s="4"/>
      <c r="D113" s="3" t="str">
        <f t="shared" ca="true" si="15"/>
        <v/>
      </c>
      <c r="E113" s="94" t="str">
        <f t="shared" ca="true" si="16"/>
        <v/>
      </c>
      <c r="F113" s="92"/>
      <c r="G113" s="92"/>
      <c r="H113" s="95" t="str">
        <f t="shared" ca="true" si="17"/>
        <v/>
      </c>
      <c r="I113" s="3" t="str">
        <f t="shared" ca="true" si="18"/>
        <v/>
      </c>
      <c r="J113" s="94" t="str">
        <f t="shared" ca="true" si="19"/>
        <v/>
      </c>
      <c r="K113" s="92"/>
      <c r="L113" s="92"/>
      <c r="M113" s="95" t="str">
        <f t="shared" ca="true" si="20"/>
        <v/>
      </c>
      <c r="N113" s="3" t="str">
        <f t="shared" ca="true" si="21"/>
        <v/>
      </c>
      <c r="O113" s="94" t="str">
        <f t="shared" ca="true" si="22"/>
        <v/>
      </c>
      <c r="P113" s="92"/>
      <c r="Q113" s="92"/>
      <c r="R113" s="95" t="str">
        <f t="shared" ca="true" si="23"/>
        <v/>
      </c>
      <c r="S113" s="3" t="str">
        <f t="shared" ca="true" si="24"/>
        <v/>
      </c>
      <c r="T113" s="94" t="str">
        <f t="shared" ca="true" si="25"/>
        <v/>
      </c>
      <c r="U113" s="92"/>
      <c r="V113" s="92"/>
      <c r="W113" s="95" t="str">
        <f t="shared" ca="true" si="26"/>
        <v/>
      </c>
      <c r="X113" s="3" t="str">
        <f t="shared" ca="true" si="27"/>
        <v/>
      </c>
      <c r="Y113" s="94" t="str">
        <f t="shared" ca="true" si="28"/>
        <v/>
      </c>
      <c r="Z113" s="92"/>
      <c r="AA113" s="92"/>
      <c r="AB113" s="95" t="str">
        <f t="shared" ca="true" si="29"/>
        <v/>
      </c>
    </row>
    <row r="114" x14ac:dyDescent="0.2">
      <c r="A114" s="90"/>
      <c r="B114" s="3"/>
      <c r="C114" s="4"/>
      <c r="D114" s="3" t="str">
        <f t="shared" ca="true" si="15"/>
        <v/>
      </c>
      <c r="E114" s="94" t="str">
        <f t="shared" ca="true" si="16"/>
        <v/>
      </c>
      <c r="F114" s="92"/>
      <c r="G114" s="92"/>
      <c r="H114" s="95" t="str">
        <f t="shared" ca="true" si="17"/>
        <v/>
      </c>
      <c r="I114" s="3" t="str">
        <f t="shared" ca="true" si="18"/>
        <v/>
      </c>
      <c r="J114" s="94" t="str">
        <f t="shared" ca="true" si="19"/>
        <v/>
      </c>
      <c r="K114" s="92"/>
      <c r="L114" s="92"/>
      <c r="M114" s="95" t="str">
        <f t="shared" ca="true" si="20"/>
        <v/>
      </c>
      <c r="N114" s="3" t="str">
        <f t="shared" ca="true" si="21"/>
        <v/>
      </c>
      <c r="O114" s="94" t="str">
        <f t="shared" ca="true" si="22"/>
        <v/>
      </c>
      <c r="P114" s="92"/>
      <c r="Q114" s="92"/>
      <c r="R114" s="95" t="str">
        <f t="shared" ca="true" si="23"/>
        <v/>
      </c>
      <c r="S114" s="3" t="str">
        <f t="shared" ca="true" si="24"/>
        <v/>
      </c>
      <c r="T114" s="94" t="str">
        <f t="shared" ca="true" si="25"/>
        <v/>
      </c>
      <c r="U114" s="92"/>
      <c r="V114" s="92"/>
      <c r="W114" s="95" t="str">
        <f t="shared" ca="true" si="26"/>
        <v/>
      </c>
      <c r="X114" s="3" t="str">
        <f t="shared" ca="true" si="27"/>
        <v/>
      </c>
      <c r="Y114" s="94" t="str">
        <f t="shared" ca="true" si="28"/>
        <v/>
      </c>
      <c r="Z114" s="92"/>
      <c r="AA114" s="92"/>
      <c r="AB114" s="95" t="str">
        <f t="shared" ca="true" si="29"/>
        <v/>
      </c>
    </row>
    <row r="115" x14ac:dyDescent="0.2">
      <c r="A115" s="90"/>
      <c r="B115" s="3"/>
      <c r="C115" s="4"/>
      <c r="D115" s="3" t="str">
        <f t="shared" ca="true" si="15"/>
        <v/>
      </c>
      <c r="E115" s="94" t="str">
        <f t="shared" ca="true" si="16"/>
        <v/>
      </c>
      <c r="F115" s="92"/>
      <c r="G115" s="92"/>
      <c r="H115" s="95" t="str">
        <f t="shared" ca="true" si="17"/>
        <v/>
      </c>
      <c r="I115" s="3" t="str">
        <f t="shared" ca="true" si="18"/>
        <v/>
      </c>
      <c r="J115" s="94" t="str">
        <f t="shared" ca="true" si="19"/>
        <v/>
      </c>
      <c r="K115" s="92"/>
      <c r="L115" s="92"/>
      <c r="M115" s="95" t="str">
        <f t="shared" ca="true" si="20"/>
        <v/>
      </c>
      <c r="N115" s="3" t="str">
        <f t="shared" ca="true" si="21"/>
        <v/>
      </c>
      <c r="O115" s="94" t="str">
        <f t="shared" ca="true" si="22"/>
        <v/>
      </c>
      <c r="P115" s="92"/>
      <c r="Q115" s="92"/>
      <c r="R115" s="95" t="str">
        <f t="shared" ca="true" si="23"/>
        <v/>
      </c>
      <c r="S115" s="3" t="str">
        <f t="shared" ca="true" si="24"/>
        <v/>
      </c>
      <c r="T115" s="94" t="str">
        <f t="shared" ca="true" si="25"/>
        <v/>
      </c>
      <c r="U115" s="92"/>
      <c r="V115" s="92"/>
      <c r="W115" s="95" t="str">
        <f t="shared" ca="true" si="26"/>
        <v/>
      </c>
      <c r="X115" s="3" t="str">
        <f t="shared" ca="true" si="27"/>
        <v/>
      </c>
      <c r="Y115" s="94" t="str">
        <f t="shared" ca="true" si="28"/>
        <v/>
      </c>
      <c r="Z115" s="92"/>
      <c r="AA115" s="92"/>
      <c r="AB115" s="95" t="str">
        <f t="shared" ca="true" si="29"/>
        <v/>
      </c>
    </row>
    <row r="116" x14ac:dyDescent="0.2">
      <c r="A116" s="90"/>
      <c r="B116" s="5"/>
      <c r="C116" s="6"/>
      <c r="D116" s="5" t="str">
        <f t="shared" ca="true" si="15"/>
        <v/>
      </c>
      <c r="E116" s="97" t="str">
        <f t="shared" ca="true" si="16"/>
        <v/>
      </c>
      <c r="F116" s="98"/>
      <c r="G116" s="99"/>
      <c r="H116" s="100" t="str">
        <f t="shared" ca="true" si="17"/>
        <v/>
      </c>
      <c r="I116" s="5" t="str">
        <f t="shared" ca="true" si="18"/>
        <v/>
      </c>
      <c r="J116" s="97" t="str">
        <f t="shared" ca="true" si="19"/>
        <v/>
      </c>
      <c r="K116" s="98"/>
      <c r="L116" s="99"/>
      <c r="M116" s="100" t="str">
        <f t="shared" ca="true" si="20"/>
        <v/>
      </c>
      <c r="N116" s="5" t="str">
        <f t="shared" ca="true" si="21"/>
        <v/>
      </c>
      <c r="O116" s="97" t="str">
        <f t="shared" ca="true" si="22"/>
        <v/>
      </c>
      <c r="P116" s="98"/>
      <c r="Q116" s="99"/>
      <c r="R116" s="100" t="str">
        <f t="shared" ca="true" si="23"/>
        <v/>
      </c>
      <c r="S116" s="5" t="str">
        <f t="shared" ca="true" si="24"/>
        <v/>
      </c>
      <c r="T116" s="97" t="str">
        <f t="shared" ca="true" si="25"/>
        <v/>
      </c>
      <c r="U116" s="98"/>
      <c r="V116" s="99"/>
      <c r="W116" s="100" t="str">
        <f t="shared" ca="true" si="26"/>
        <v/>
      </c>
      <c r="X116" s="5" t="str">
        <f t="shared" ca="true" si="27"/>
        <v/>
      </c>
      <c r="Y116" s="97" t="str">
        <f t="shared" ca="true" si="28"/>
        <v/>
      </c>
      <c r="Z116" s="98"/>
      <c r="AA116" s="99"/>
      <c r="AB116" s="100" t="str">
        <f t="shared" ca="true" si="29"/>
        <v/>
      </c>
    </row>
    <row r="117" ht="11.25" customHeight="true" x14ac:dyDescent="0.2"/>
    <row r="118" ht="22.5" customHeight="true" x14ac:dyDescent="0.25">
      <c r="B118" s="1760" t="str">
        <f>CONCATENATE("National use of sanitation facilities, ",C99,"–",C100)</f>
        <v>National use of sanitation facilities, 2004–2020</v>
      </c>
      <c r="C118" s="1761"/>
      <c r="D118" s="1761"/>
      <c r="E118" s="1761"/>
      <c r="F118" s="1761"/>
      <c r="G118" s="1761"/>
      <c r="H118" s="1761"/>
      <c r="I118" s="1761"/>
      <c r="J118" s="1761"/>
      <c r="K118" s="1761"/>
      <c r="L118" s="1761"/>
      <c r="N118" s="101"/>
      <c r="O118" s="101"/>
      <c r="P118" s="101"/>
      <c r="Q118" s="101"/>
      <c r="R118" s="101"/>
      <c r="S118" s="1743" t="s">
        <v>11</v>
      </c>
      <c r="T118" s="1744"/>
      <c r="U118" s="1744"/>
      <c r="V118" s="1744"/>
      <c r="W118" s="1745"/>
      <c r="X118" s="101"/>
      <c r="Y118" s="101"/>
      <c r="Z118" s="101"/>
      <c r="AA118" s="101"/>
      <c r="AB118" s="102"/>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3"/>
      <c r="D153" s="103"/>
      <c r="E153" s="104"/>
      <c r="F153" s="104"/>
      <c r="G153" s="104"/>
      <c r="H153" s="104"/>
      <c r="I153" s="104"/>
      <c r="J153" s="104"/>
      <c r="K153" s="104"/>
      <c r="L153" s="104"/>
      <c r="M153" s="104"/>
      <c r="N153" s="104"/>
      <c r="O153" s="104"/>
      <c r="P153" s="104"/>
      <c r="Q153" s="104"/>
      <c r="R153" s="104"/>
      <c r="S153" s="104"/>
      <c r="T153" s="104"/>
      <c r="U153" s="104"/>
      <c r="V153" s="104"/>
      <c r="W153" s="104"/>
      <c r="X153" s="104"/>
      <c r="Y153" s="104"/>
      <c r="Z153" s="104"/>
      <c r="AA153" s="104"/>
      <c r="AB153" s="104"/>
    </row>
    <row r="154" x14ac:dyDescent="0.2">
      <c r="C154" s="103"/>
      <c r="D154" s="103"/>
      <c r="E154" s="104"/>
      <c r="F154" s="104"/>
      <c r="G154" s="104"/>
      <c r="H154" s="104"/>
      <c r="I154" s="104"/>
      <c r="J154" s="104"/>
      <c r="K154" s="104"/>
      <c r="L154" s="104"/>
      <c r="M154" s="104"/>
      <c r="N154" s="104"/>
      <c r="O154" s="104"/>
      <c r="P154" s="104"/>
      <c r="Q154" s="104"/>
      <c r="R154" s="104"/>
      <c r="S154" s="104"/>
      <c r="T154" s="104"/>
      <c r="U154" s="104"/>
      <c r="V154" s="104"/>
      <c r="W154" s="104"/>
      <c r="X154" s="104"/>
      <c r="Y154" s="104"/>
      <c r="Z154" s="104"/>
      <c r="AA154" s="104"/>
      <c r="AB154" s="104"/>
    </row>
    <row r="155" x14ac:dyDescent="0.2">
      <c r="C155" s="103"/>
      <c r="D155" s="103"/>
      <c r="E155" s="104"/>
      <c r="F155" s="104"/>
      <c r="G155" s="104"/>
      <c r="H155" s="104"/>
      <c r="I155" s="104"/>
      <c r="J155" s="104"/>
      <c r="K155" s="104"/>
      <c r="L155" s="104"/>
      <c r="M155" s="104"/>
      <c r="N155" s="104"/>
      <c r="O155" s="104"/>
      <c r="P155" s="104"/>
      <c r="Q155" s="104"/>
      <c r="R155" s="104"/>
      <c r="S155" s="104"/>
      <c r="T155" s="104"/>
      <c r="U155" s="104"/>
      <c r="V155" s="104"/>
      <c r="W155" s="104"/>
      <c r="X155" s="104"/>
      <c r="Y155" s="104"/>
      <c r="Z155" s="104"/>
      <c r="AA155" s="104"/>
      <c r="AB155" s="104"/>
    </row>
    <row r="156" x14ac:dyDescent="0.2">
      <c r="C156" s="103"/>
      <c r="D156" s="103"/>
      <c r="E156" s="104"/>
      <c r="F156" s="104"/>
      <c r="G156" s="104"/>
      <c r="H156" s="104"/>
      <c r="I156" s="104"/>
      <c r="J156" s="104"/>
      <c r="K156" s="104"/>
      <c r="L156" s="104"/>
      <c r="M156" s="104"/>
      <c r="N156" s="104"/>
      <c r="O156" s="104"/>
      <c r="P156" s="104"/>
      <c r="Q156" s="104"/>
      <c r="R156" s="104"/>
      <c r="S156" s="104"/>
      <c r="T156" s="104"/>
      <c r="U156" s="104"/>
      <c r="V156" s="104"/>
      <c r="W156" s="104"/>
      <c r="X156" s="104"/>
      <c r="Y156" s="104"/>
      <c r="Z156" s="104"/>
      <c r="AA156" s="104"/>
      <c r="AB156" s="104"/>
    </row>
    <row r="157" x14ac:dyDescent="0.2">
      <c r="B157" s="104"/>
      <c r="C157" s="103"/>
      <c r="D157" s="103"/>
      <c r="E157" s="104"/>
      <c r="F157" s="104"/>
      <c r="G157" s="104"/>
      <c r="H157" s="104"/>
      <c r="I157" s="104"/>
      <c r="J157" s="104"/>
      <c r="K157" s="104"/>
      <c r="L157" s="104"/>
      <c r="M157" s="104"/>
      <c r="N157" s="104"/>
      <c r="O157" s="104"/>
      <c r="P157" s="104"/>
      <c r="Q157" s="104"/>
      <c r="R157" s="104"/>
      <c r="S157" s="104"/>
      <c r="T157" s="104"/>
      <c r="U157" s="104"/>
      <c r="V157" s="104"/>
      <c r="W157" s="104"/>
      <c r="X157" s="104"/>
      <c r="Y157" s="104"/>
      <c r="Z157" s="104"/>
      <c r="AA157" s="104"/>
      <c r="AB157" s="104"/>
    </row>
    <row r="158" x14ac:dyDescent="0.2">
      <c r="B158" s="104"/>
      <c r="C158" s="103"/>
      <c r="D158" s="103"/>
      <c r="E158" s="104"/>
      <c r="F158" s="104"/>
      <c r="G158" s="104"/>
      <c r="H158" s="104"/>
      <c r="I158" s="104"/>
      <c r="J158" s="104"/>
      <c r="K158" s="104"/>
      <c r="L158" s="104"/>
      <c r="M158" s="104"/>
      <c r="N158" s="104"/>
      <c r="O158" s="104"/>
      <c r="P158" s="104"/>
      <c r="Q158" s="104"/>
      <c r="R158" s="104"/>
      <c r="S158" s="104"/>
      <c r="T158" s="104"/>
      <c r="U158" s="104"/>
      <c r="V158" s="104"/>
      <c r="W158" s="104"/>
      <c r="X158" s="104"/>
      <c r="Y158" s="104"/>
      <c r="Z158" s="104"/>
      <c r="AA158" s="104"/>
      <c r="AB158" s="104"/>
    </row>
    <row r="197" s="43" customFormat="true" ht="16.5" customHeight="true" x14ac:dyDescent="0.2">
      <c r="A197" s="1757" t="s">
        <v>6</v>
      </c>
      <c r="B197" s="1757"/>
      <c r="C197" s="1757"/>
      <c r="D197" s="1746" t="s">
        <v>0</v>
      </c>
      <c r="E197" s="1747"/>
      <c r="F197" s="1747"/>
      <c r="G197" s="1747"/>
      <c r="H197" s="1748"/>
      <c r="I197" s="1746" t="s">
        <v>1</v>
      </c>
      <c r="J197" s="1747"/>
      <c r="K197" s="1747"/>
      <c r="L197" s="1747"/>
      <c r="M197" s="1748"/>
      <c r="N197" s="1746" t="s">
        <v>2</v>
      </c>
      <c r="O197" s="1747"/>
      <c r="P197" s="1747"/>
      <c r="Q197" s="1747"/>
      <c r="R197" s="1748"/>
      <c r="S197" s="1746" t="s">
        <v>3</v>
      </c>
      <c r="T197" s="1747"/>
      <c r="U197" s="1747"/>
      <c r="V197" s="1747"/>
      <c r="W197" s="1748"/>
      <c r="X197" s="1746" t="s">
        <v>4</v>
      </c>
      <c r="Y197" s="1747"/>
      <c r="Z197" s="1747"/>
      <c r="AA197" s="1747"/>
      <c r="AB197" s="1748"/>
    </row>
    <row r="198" s="47" customFormat="true" ht="22.5" customHeight="true" x14ac:dyDescent="0.2">
      <c r="A198" s="1759"/>
      <c r="B198" s="1759"/>
      <c r="C198" s="1759"/>
      <c r="D198" s="57" t="s">
        <v>14</v>
      </c>
      <c r="E198" s="58" t="s">
        <v>15</v>
      </c>
      <c r="F198" s="45" t="s">
        <v>16</v>
      </c>
      <c r="G198" s="45" t="s">
        <v>22</v>
      </c>
      <c r="H198" s="46" t="s">
        <v>19</v>
      </c>
      <c r="I198" s="57" t="s">
        <v>14</v>
      </c>
      <c r="J198" s="58" t="s">
        <v>15</v>
      </c>
      <c r="K198" s="45" t="s">
        <v>16</v>
      </c>
      <c r="L198" s="45" t="s">
        <v>22</v>
      </c>
      <c r="M198" s="46" t="s">
        <v>19</v>
      </c>
      <c r="N198" s="57" t="s">
        <v>14</v>
      </c>
      <c r="O198" s="58" t="s">
        <v>15</v>
      </c>
      <c r="P198" s="45" t="s">
        <v>16</v>
      </c>
      <c r="Q198" s="45" t="s">
        <v>22</v>
      </c>
      <c r="R198" s="46" t="s">
        <v>19</v>
      </c>
      <c r="S198" s="57" t="s">
        <v>14</v>
      </c>
      <c r="T198" s="58" t="s">
        <v>15</v>
      </c>
      <c r="U198" s="45" t="s">
        <v>16</v>
      </c>
      <c r="V198" s="45" t="s">
        <v>22</v>
      </c>
      <c r="W198" s="46" t="s">
        <v>19</v>
      </c>
      <c r="X198" s="57" t="s">
        <v>14</v>
      </c>
      <c r="Y198" s="58" t="s">
        <v>15</v>
      </c>
      <c r="Z198" s="45" t="s">
        <v>16</v>
      </c>
      <c r="AA198" s="45" t="s">
        <v>22</v>
      </c>
      <c r="AB198" s="46" t="s">
        <v>19</v>
      </c>
    </row>
    <row r="199" s="67" customFormat="true" ht="15" customHeight="true" x14ac:dyDescent="0.2">
      <c r="A199" s="1749" t="s">
        <v>10</v>
      </c>
      <c r="B199" s="1750"/>
      <c r="C199" s="236">
        <f>MinBase(C205:C216)</f>
        <v>2004</v>
      </c>
      <c r="D199" s="59">
        <f ca="true">IF((D201+H201)&gt;100,D201*100/(D201+H201),D201)</f>
        <v>36.073516163836757</v>
      </c>
      <c r="E199" s="108">
        <f ca="true">D199*AVERAGEIF(E205:E216,"&gt;0")/100</f>
        <v>26.346845956844721</v>
      </c>
      <c r="F199" s="61">
        <f ca="true">D199*(100-AVERAGEIF(E205:E216,"&gt;0"))/100</f>
        <v>9.7266702069920363</v>
      </c>
      <c r="G199" s="62">
        <f ca="true">100-(E199+F199+H199)</f>
        <v>12.060656241401375</v>
      </c>
      <c r="H199" s="63">
        <f ca="true">IF((D201+H201)&gt;100,H201*100/(D201+H201),H201)</f>
        <v>51.865827594761868</v>
      </c>
      <c r="I199" s="59">
        <f ca="true">IF((I201+M201)&gt;100,I201*100/(I201+M201),I201)</f>
        <v>76.246218813132145</v>
      </c>
      <c r="J199" s="108">
        <f ca="true">I199*AVERAGEIF(J205:J216,"&gt;0")/100</f>
        <v>57.065294016313459</v>
      </c>
      <c r="K199" s="64">
        <f ca="true">I199*(100-AVERAGEIF(J205:J216,"&gt;0"))/100</f>
        <v>19.18092479681869</v>
      </c>
      <c r="L199" s="65">
        <f ca="true">100-(J199+K199+M199)</f>
        <v>1.2165204468601587</v>
      </c>
      <c r="M199" s="66">
        <f ca="true">IF((I201+M201)&gt;100,M201*100/(I201+M201),M201)</f>
        <v>22.537260740007696</v>
      </c>
      <c r="N199" s="59">
        <f ca="true">IF((N201+R201)&gt;100,N201*100/(N201+R201),N201)</f>
        <v>93.707142088720673</v>
      </c>
      <c r="O199" s="108">
        <f ca="true">N199*AVERAGEIF(O205:O216,"&gt;0")/100</f>
        <v>75.957462094040721</v>
      </c>
      <c r="P199" s="64">
        <f ca="true">N199*(100-AVERAGEIF(O205:O216,"&gt;0"))/100</f>
        <v>17.749679994679951</v>
      </c>
      <c r="Q199" s="65">
        <f ca="true">100-(O199+P199+R199)</f>
        <v>0.90537396002270043</v>
      </c>
      <c r="R199" s="66">
        <f ca="true">IF((N201+R201)&gt;100,R201*100/(N201+R201),R201)</f>
        <v>5.3874839512566268</v>
      </c>
      <c r="S199" s="59">
        <f ca="true">IF((S201+W201)&gt;100,S201*100/(S201+W201),S201)</f>
        <v>99.337979528539051</v>
      </c>
      <c r="T199" s="108">
        <f ca="true">S199*AVERAGEIF(T205:T216,"&gt;0")/100</f>
        <v>89.327503930702861</v>
      </c>
      <c r="U199" s="64">
        <f ca="true">S199*(100-AVERAGEIF(T205:T216,"&gt;0"))/100</f>
        <v>10.010475597836182</v>
      </c>
      <c r="V199" s="65">
        <f ca="true">100-(T199+U199+W199)</f>
        <v>0</v>
      </c>
      <c r="W199" s="66">
        <f ca="true">IF((S201+W201)&gt;100,W201*100/(S201+W201),W201)</f>
        <v>0.66202047146095488</v>
      </c>
      <c r="X199" s="59">
        <f ca="true">IF((X201+AB201)&gt;100,X201*100/(X201+AB201),X201)</f>
        <v>97.989463713438909</v>
      </c>
      <c r="Y199" s="108">
        <f ca="true">X199*AVERAGEIF(Y205:Y216,"&gt;0")/100</f>
        <v>89.794058682675967</v>
      </c>
      <c r="Z199" s="64">
        <f ca="true">X199*(100-AVERAGEIF(Y205:Y216,"&gt;0"))/100</f>
        <v>8.1954050307629451</v>
      </c>
      <c r="AA199" s="65">
        <f ca="true">100-(Y199+Z199+AB199)</f>
        <v>2.0105362865610914</v>
      </c>
      <c r="AB199" s="66">
        <f ca="true">IF((X201+AB201)&gt;100,AB201*100/(X201+AB201),AB201)</f>
        <v>0</v>
      </c>
    </row>
    <row r="200" s="67" customFormat="true" ht="15" customHeight="true" x14ac:dyDescent="0.2">
      <c r="A200" s="1751"/>
      <c r="B200" s="1752"/>
      <c r="C200" s="237">
        <f>MaxTarget(C205:C216)</f>
        <v>2020</v>
      </c>
      <c r="D200" s="68">
        <f ca="true">IF((D202+H202)&gt;100,D202*100/(D202+H202),D202)</f>
        <v>85.107052781411767</v>
      </c>
      <c r="E200" s="109">
        <f ca="true">D200*AVERAGEIF(E205:E216,"&gt;0")/100</f>
        <v>62.159241679933281</v>
      </c>
      <c r="F200" s="70">
        <f ca="true">D200*(100-AVERAGEIF(E205:E216,"&gt;0"))/100</f>
        <v>22.947811101478479</v>
      </c>
      <c r="G200" s="71">
        <f ca="true">100-(E200+F200+H200)</f>
        <v>14.892947218588233</v>
      </c>
      <c r="H200" s="72">
        <f ca="true">IF((D202+H202)&gt;100,H202*100/(D202+H202),H202)</f>
        <v>0</v>
      </c>
      <c r="I200" s="68">
        <f ca="true">IF((I202+M202)&gt;100,I202*100/(I202+M202),I202)</f>
        <v>91.18277408555241</v>
      </c>
      <c r="J200" s="109">
        <f ca="true">I200*AVERAGEIF(J205:J216,"&gt;0")/100</f>
        <v>68.244325992975561</v>
      </c>
      <c r="K200" s="70">
        <f ca="true">I200*(100-AVERAGEIF(J205:J216,"&gt;0"))/100</f>
        <v>22.938448092576859</v>
      </c>
      <c r="L200" s="71">
        <f ca="true">100-(J200+K200+M200)</f>
        <v>8.817225914447576</v>
      </c>
      <c r="M200" s="72">
        <f ca="true">IF((I202+M202)&gt;100,M202*100/(I202+M202),M202)</f>
        <v>0</v>
      </c>
      <c r="N200" s="68">
        <f ca="true">IF((N202+R202)&gt;100,N202*100/(N202+R202),N202)</f>
        <v>93.159179488063145</v>
      </c>
      <c r="O200" s="109">
        <f ca="true">N200*AVERAGEIF(O205:O216,"&gt;0")/100</f>
        <v>75.513292657852077</v>
      </c>
      <c r="P200" s="70">
        <f ca="true">N200*(100-AVERAGEIF(O205:O216,"&gt;0"))/100</f>
        <v>17.645886830211069</v>
      </c>
      <c r="Q200" s="71">
        <f ca="true">100-(O200+P200+R200)</f>
        <v>6.8408205119368546</v>
      </c>
      <c r="R200" s="72">
        <f ca="true">IF((N202+R202)&gt;100,R202*100/(N202+R202),R202)</f>
        <v>0</v>
      </c>
      <c r="S200" s="68">
        <f ca="true">IF((S202+W202)&gt;100,S202*100/(S202+W202),S202)</f>
        <v>90.253779520066018</v>
      </c>
      <c r="T200" s="109">
        <f ca="true">S200*AVERAGEIF(T205:T216,"&gt;0")/100</f>
        <v>81.158735894394695</v>
      </c>
      <c r="U200" s="70">
        <f ca="true">S200*(100-AVERAGEIF(T205:T216,"&gt;0"))/100</f>
        <v>9.0950436256713267</v>
      </c>
      <c r="V200" s="71">
        <f ca="true">100-(T200+U200+W200)</f>
        <v>9.7462204799339816</v>
      </c>
      <c r="W200" s="72">
        <f ca="true">IF((S202+W202)&gt;100,W202*100/(S202+W202),W202)</f>
        <v>0</v>
      </c>
      <c r="X200" s="68">
        <f ca="true">IF((X202+AB202)&gt;100,X202*100/(X202+AB202),X202)</f>
        <v>94.513324354806059</v>
      </c>
      <c r="Y200" s="109">
        <f ca="true">X200*AVERAGEIF(Y205:Y216,"&gt;0")/100</f>
        <v>86.608648234150053</v>
      </c>
      <c r="Z200" s="70">
        <f ca="true">X200*(100-AVERAGEIF(Y205:Y216,"&gt;0"))/100</f>
        <v>7.9046761206559939</v>
      </c>
      <c r="AA200" s="71">
        <f ca="true">100-(Y200+Z200+AB200)</f>
        <v>5.4866756451939551</v>
      </c>
      <c r="AB200" s="72">
        <f ca="true">IF((X202+AB202)&gt;100,AB202*100/(X202+AB202),AB202)</f>
        <v>0</v>
      </c>
    </row>
    <row r="201" hidden="true" x14ac:dyDescent="0.2">
      <c r="A201" s="1753" t="s">
        <v>12</v>
      </c>
      <c r="B201" s="1754"/>
      <c r="C201" s="73">
        <f>MinRegYear(C199,C205:C216)</f>
        <v>2008</v>
      </c>
      <c r="D201" s="74">
        <f ca="true">IF(MAX(C205:C216)-MIN(C205:C216)&lt;5,AVERAGEIF(C205:C216,"&gt;0",D205:D216),
IF(FORECAST($C201,D$205:D$216,$C$205:$C$216)&lt;0,0,
IF(FORECAST($C201,D$205:D$216,$C$205:$C$216)&gt;100,100,
FORECAST($C201,D$205:D$216,$C$205:$C$216))))</f>
        <v>36.073516163836757</v>
      </c>
      <c r="E201" s="75"/>
      <c r="F201" s="76"/>
      <c r="G201" s="76"/>
      <c r="H201" s="77">
        <f ca="true">IF(MAX(C205:C216)-MIN(C205:C216)&lt;5,AVERAGEIF(C205:C216,"&gt;0",H205:H216),
IF(FORECAST($C201,H$205:H$216,$C$205:$C$216)&lt;0,0,
IF(FORECAST($C201,H$205:H$216,$C$205:$C$216)&gt;100,100,
FORECAST($C201,H$205:H$216,$C$205:$C$216))))</f>
        <v>51.865827594761868</v>
      </c>
      <c r="I201" s="74">
        <f ca="true">IF(MAX(C205:C216)-MIN(C205:C216)&lt;5,AVERAGEIF(C205:C216,"&gt;0",I205:I216),
IF(FORECAST($C201,I$205:I$216,$C$205:$C$216)&lt;0,0,
IF(FORECAST($C201,I$205:I$216,$C$205:$C$216)&gt;100,100,
FORECAST($C201,I$205:I$216,$C$205:$C$216))))</f>
        <v>76.246218813132145</v>
      </c>
      <c r="J201" s="75"/>
      <c r="K201" s="76"/>
      <c r="L201" s="76"/>
      <c r="M201" s="77">
        <f ca="true">IF(MAX(C205:C216)-MIN(C205:C216)&lt;5,AVERAGEIF(C205:C216,"&gt;0",M205:M216),
IF(FORECAST($C201,M$205:M$216,$C$205:$C$216)&lt;0,0,
IF(FORECAST($C201,M$205:M$216,$C$205:$C$216)&gt;100,100,
FORECAST($C201,M$205:M$216,$C$205:$C$216))))</f>
        <v>22.537260740007696</v>
      </c>
      <c r="N201" s="74">
        <f ca="true">IF(MAX(C205:C216)-MIN(C205:C216)&lt;5,AVERAGEIF(C205:C216,"&gt;0",N205:N216),
IF(FORECAST($C201,N$205:N$216,$C$205:$C$216)&lt;0,0,
IF(FORECAST($C201,N$205:N$216,$C$205:$C$216)&gt;100,100,
FORECAST($C201,N$205:N$216,$C$205:$C$216))))</f>
        <v>93.707142088720673</v>
      </c>
      <c r="O201" s="75"/>
      <c r="P201" s="76"/>
      <c r="Q201" s="76"/>
      <c r="R201" s="77">
        <f ca="true">IF(MAX(C205:C216)-MIN(C205:C216)&lt;5,AVERAGEIF(C205:C216,"&gt;0",R205:R216),
IF(FORECAST($C201,R$205:R$216,$C$205:$C$216)&lt;0,0,
IF(FORECAST($C201,R$205:R$216,$C$205:$C$216)&gt;100,100,
FORECAST($C201,R$205:R$216,$C$205:$C$216))))</f>
        <v>5.3874839512566268</v>
      </c>
      <c r="S201" s="74">
        <f ca="true">IF(MAX(C205:C216)-MIN(C205:C216)&lt;5,AVERAGEIF(C205:C216,"&gt;0",S205:S216),
IF(FORECAST($C201,S$205:S$216,$C$205:$C$216)&lt;0,0,
IF(FORECAST($C201,S$205:S$216,$C$205:$C$216)&gt;100,100,
FORECAST($C201,S$205:S$216,$C$205:$C$216))))</f>
        <v>100</v>
      </c>
      <c r="T201" s="75"/>
      <c r="U201" s="76"/>
      <c r="V201" s="76"/>
      <c r="W201" s="77">
        <f ca="true">IF(MAX(C205:C216)-MIN(C205:C216)&lt;5,AVERAGEIF(C205:C216,"&gt;0",W205:W216),
IF(FORECAST($C201,W$205:W$216,$C$205:$C$216)&lt;0,0,
IF(FORECAST($C201,W$205:W$216,$C$205:$C$216)&gt;100,100,
FORECAST($C201,W$205:W$216,$C$205:$C$216))))</f>
        <v>0.66643239031327539</v>
      </c>
      <c r="X201" s="74">
        <f ca="true">IF(MAX(C205:C216)-MIN(C205:C216)&lt;5,AVERAGEIF(C205:C216,"&gt;0",X205:X216),
IF(FORECAST($C201,X$205:X$216,$C$205:$C$216)&lt;0,0,
IF(FORECAST($C201,X$205:X$216,$C$205:$C$216)&gt;100,100,
FORECAST($C201,X$205:X$216,$C$205:$C$216))))</f>
        <v>97.989463713438909</v>
      </c>
      <c r="Y201" s="75"/>
      <c r="Z201" s="76"/>
      <c r="AA201" s="76"/>
      <c r="AB201" s="77">
        <f ca="true">IF(MAX(C205:C216)-MIN(C205:C216)&lt;5,AVERAGEIF(C205:C216,"&gt;0",AB205:AB216),
IF(FORECAST($C201,AB$205:AB$216,$C$205:$C$216)&lt;0,0,
IF(FORECAST($C201,AB$205:AB$216,$C$205:$C$216)&gt;100,100,
FORECAST($C201,AB$205:AB$216,$C$205:$C$216))))</f>
        <v>0</v>
      </c>
    </row>
    <row r="202" hidden="true" x14ac:dyDescent="0.2">
      <c r="A202" s="1755"/>
      <c r="B202" s="1756"/>
      <c r="C202" s="52">
        <f>MaxRegYear(C200,C205:C216)</f>
        <v>2018</v>
      </c>
      <c r="D202" s="78">
        <f ca="true">IF(MAX(C205:C216)-MIN(C205:C216)&lt;5,AVERAGEIF(C205:C216,"&gt;0",D205:D216),
IF(FORECAST($C202,D$205:D$216,$C$205:$C$216)&lt;0,0,
IF(FORECAST($C202,D$205:D$216,$C$205:$C$216)&gt;100,100,
FORECAST($C202,D$205:D$216,$C$205:$C$216))))</f>
        <v>85.107052781411767</v>
      </c>
      <c r="E202" s="79"/>
      <c r="F202" s="80"/>
      <c r="G202" s="80"/>
      <c r="H202" s="81">
        <f ca="true">IF(MAX(C205:C216)-MIN(C205:C216)&lt;5,AVERAGEIF(C205:C216,"&gt;0",H205:H216),
IF(FORECAST($C202,H$205:H$216,$C$205:$C$216)&lt;0,0,
IF(FORECAST($C202,H$205:H$216,$C$205:$C$216)&gt;100,100,
FORECAST($C202,H$205:H$216,$C$205:$C$216))))</f>
        <v>0</v>
      </c>
      <c r="I202" s="78">
        <f ca="true">IF(MAX(C205:C216)-MIN(C205:C216)&lt;5,AVERAGEIF(C205:C216,"&gt;0",I205:I216),
IF(FORECAST($C202,I$205:I$216,$C$205:$C$216)&lt;0,0,
IF(FORECAST($C202,I$205:I$216,$C$205:$C$216)&gt;100,100,
FORECAST($C202,I$205:I$216,$C$205:$C$216))))</f>
        <v>91.18277408555241</v>
      </c>
      <c r="J202" s="79"/>
      <c r="K202" s="80"/>
      <c r="L202" s="80"/>
      <c r="M202" s="81">
        <f ca="true">IF(MAX(C205:C216)-MIN(C205:C216)&lt;5,AVERAGEIF(C205:C216,"&gt;0",M205:M216),
IF(FORECAST($C202,M$205:M$216,$C$205:$C$216)&lt;0,0,
IF(FORECAST($C202,M$205:M$216,$C$205:$C$216)&gt;100,100,
FORECAST($C202,M$205:M$216,$C$205:$C$216))))</f>
        <v>0</v>
      </c>
      <c r="N202" s="78">
        <f ca="true">IF(MAX(C205:C216)-MIN(C205:C216)&lt;5,AVERAGEIF(C205:C216,"&gt;0",N205:N216),
IF(FORECAST($C202,N$205:N$216,$C$205:$C$216)&lt;0,0,
IF(FORECAST($C202,N$205:N$216,$C$205:$C$216)&gt;100,100,
FORECAST($C202,N$205:N$216,$C$205:$C$216))))</f>
        <v>93.159179488063145</v>
      </c>
      <c r="O202" s="79"/>
      <c r="P202" s="80"/>
      <c r="Q202" s="80"/>
      <c r="R202" s="81">
        <f ca="true">IF(MAX(C205:C216)-MIN(C205:C216)&lt;5,AVERAGEIF(C205:C216,"&gt;0",R205:R216),
IF(FORECAST($C202,R$205:R$216,$C$205:$C$216)&lt;0,0,
IF(FORECAST($C202,R$205:R$216,$C$205:$C$216)&gt;100,100,
FORECAST($C202,R$205:R$216,$C$205:$C$216))))</f>
        <v>0</v>
      </c>
      <c r="S202" s="78">
        <f ca="true">IF(MAX(C205:C216)-MIN(C205:C216)&lt;5,AVERAGEIF(C205:C216,"&gt;0",S205:S216),
IF(FORECAST($C202,S$205:S$216,$C$205:$C$216)&lt;0,0,
IF(FORECAST($C202,S$205:S$216,$C$205:$C$216)&gt;100,100,
FORECAST($C202,S$205:S$216,$C$205:$C$216))))</f>
        <v>90.253779520066018</v>
      </c>
      <c r="T202" s="79"/>
      <c r="U202" s="80"/>
      <c r="V202" s="80"/>
      <c r="W202" s="81">
        <f ca="true">IF(MAX(C205:C216)-MIN(C205:C216)&lt;5,AVERAGEIF(C205:C216,"&gt;0",W205:W216),
IF(FORECAST($C202,W$205:W$216,$C$205:$C$216)&lt;0,0,
IF(FORECAST($C202,W$205:W$216,$C$205:$C$216)&gt;100,100,
FORECAST($C202,W$205:W$216,$C$205:$C$216))))</f>
        <v>0</v>
      </c>
      <c r="X202" s="78">
        <f ca="true">IF(MAX(C205:C216)-MIN(C205:C216)&lt;5,AVERAGEIF(C205:C216,"&gt;0",X205:X216),
IF(FORECAST($C202,X$205:X$216,$C$205:$C$216)&lt;0,0,
IF(FORECAST($C202,X$205:X$216,$C$205:$C$216)&gt;100,100,
FORECAST($C202,X$205:X$216,$C$205:$C$216))))</f>
        <v>94.513324354806059</v>
      </c>
      <c r="Y202" s="79"/>
      <c r="Z202" s="80"/>
      <c r="AA202" s="80"/>
      <c r="AB202" s="81">
        <f ca="true">IF(MAX(C205:C216)-MIN(C205:C216)&lt;5,AVERAGEIF(C205:C216,"&gt;0",AB205:AB216),
IF(FORECAST($C202,AB$205:AB$216,$C$205:$C$216)&lt;0,0,
IF(FORECAST($C202,AB$205:AB$216,$C$205:$C$216)&gt;100,100,
FORECAST($C202,AB$205:AB$216,$C$205:$C$216))))</f>
        <v>0</v>
      </c>
    </row>
    <row r="203" ht="9" customHeight="true" x14ac:dyDescent="0.2">
      <c r="D203" s="82"/>
      <c r="I203" s="82"/>
      <c r="K203" s="42"/>
      <c r="L203" s="42"/>
      <c r="N203" s="82"/>
      <c r="P203" s="42"/>
      <c r="Q203" s="42"/>
      <c r="S203" s="82"/>
      <c r="U203" s="42"/>
      <c r="V203" s="42"/>
      <c r="X203" s="82"/>
      <c r="Z203" s="42"/>
      <c r="AA203" s="42"/>
      <c r="AB203" s="83"/>
    </row>
    <row r="204" ht="22.5" customHeight="true" x14ac:dyDescent="0.2">
      <c r="B204" s="105" t="s">
        <v>8</v>
      </c>
      <c r="C204" s="85" t="s">
        <v>9</v>
      </c>
      <c r="D204" s="86" t="s">
        <v>14</v>
      </c>
      <c r="E204" s="46" t="s">
        <v>26</v>
      </c>
      <c r="F204" s="87"/>
      <c r="G204" s="87"/>
      <c r="H204" s="88" t="s">
        <v>19</v>
      </c>
      <c r="I204" s="86" t="s">
        <v>14</v>
      </c>
      <c r="J204" s="46" t="s">
        <v>26</v>
      </c>
      <c r="K204" s="87"/>
      <c r="L204" s="87"/>
      <c r="M204" s="88" t="s">
        <v>19</v>
      </c>
      <c r="N204" s="86" t="s">
        <v>14</v>
      </c>
      <c r="O204" s="46" t="s">
        <v>26</v>
      </c>
      <c r="P204" s="87"/>
      <c r="Q204" s="87"/>
      <c r="R204" s="88" t="s">
        <v>19</v>
      </c>
      <c r="S204" s="86" t="s">
        <v>14</v>
      </c>
      <c r="T204" s="46" t="s">
        <v>26</v>
      </c>
      <c r="U204" s="87"/>
      <c r="V204" s="87"/>
      <c r="W204" s="88" t="s">
        <v>19</v>
      </c>
      <c r="X204" s="86" t="s">
        <v>14</v>
      </c>
      <c r="Y204" s="46" t="s">
        <v>26</v>
      </c>
      <c r="Z204" s="87"/>
      <c r="AA204" s="87"/>
      <c r="AB204" s="88" t="s">
        <v>19</v>
      </c>
      <c r="AD204" s="89"/>
    </row>
    <row r="205" x14ac:dyDescent="0.2">
      <c r="A205" s="90"/>
      <c r="B205" s="1" t="s">
        <v>199</v>
      </c>
      <c r="C205" s="2">
        <v>2010</v>
      </c>
      <c r="D205" s="1">
        <f t="shared" ref="D205:D216" ca="true" si="30">IF(ISERROR(INDIRECT(CONCATENATE($B205,"!H122"))),"",INDIRECT(CONCATENATE($B205,"!H122")))</f>
        <v>45.880223487351032</v>
      </c>
      <c r="E205" s="94">
        <f t="shared" ref="E205:E216" ca="true" si="31">IF(ISERROR(INDIRECT(CONCATENATE($B205,"!H129"))),"",INDIRECT(CONCATENATE($B205,"!H129")))</f>
        <v>72.441271338406125</v>
      </c>
      <c r="F205" s="92"/>
      <c r="G205" s="92"/>
      <c r="H205" s="93">
        <f t="shared" ref="H205:H216" ca="true" si="32">IF(ISERROR(INDIRECT(CONCATENATE($B205,"!H127"))),"",INDIRECT(CONCATENATE($B205,"!H127")))</f>
        <v>41.400614588562249</v>
      </c>
      <c r="I205" s="1">
        <f t="shared" ref="I205:I216" ca="true" si="33">IF(ISERROR(INDIRECT(CONCATENATE($B205,"!I122"))),"",INDIRECT(CONCATENATE($B205,"!I122")))</f>
        <v>79.233529867616269</v>
      </c>
      <c r="J205" s="94">
        <f t="shared" ref="J205:J216" ca="true" si="34">IF(ISERROR(INDIRECT(CONCATENATE($B205,"!I129"))),"",INDIRECT(CONCATENATE($B205,"!I129")))</f>
        <v>70.090474136940358</v>
      </c>
      <c r="K205" s="92"/>
      <c r="L205" s="92"/>
      <c r="M205" s="93">
        <f t="shared" ref="M205:M216" ca="true" si="35">IF(ISERROR(INDIRECT(CONCATENATE($B205,"!I127"))),"",INDIRECT(CONCATENATE($B205,"!I127")))</f>
        <v>17.192443551932232</v>
      </c>
      <c r="N205" s="1">
        <f t="shared" ref="N205:N216" ca="true" si="36">IF(ISERROR(INDIRECT(CONCATENATE($B205,"!J122"))),"",INDIRECT(CONCATENATE($B205,"!J122")))</f>
        <v>93.597549568589159</v>
      </c>
      <c r="O205" s="94">
        <f t="shared" ref="O205:O216" ca="true" si="37">IF(ISERROR(INDIRECT(CONCATENATE($B205,"!J129"))),"",INDIRECT(CONCATENATE($B205,"!J129")))</f>
        <v>77.440326591202123</v>
      </c>
      <c r="P205" s="92"/>
      <c r="Q205" s="92"/>
      <c r="R205" s="93">
        <f t="shared" ref="R205:R216" ca="true" si="38">IF(ISERROR(INDIRECT(CONCATENATE($B205,"!J127"))),"",INDIRECT(CONCATENATE($B205,"!J127")))</f>
        <v>4.1661362158584829</v>
      </c>
      <c r="S205" s="1">
        <f t="shared" ref="S205:S216" ca="true" si="39">IF(ISERROR(INDIRECT(CONCATENATE($B205,"!K122"))),"",INDIRECT(CONCATENATE($B205,"!K122")))</f>
        <v>98.626841896206983</v>
      </c>
      <c r="T205" s="94">
        <f t="shared" ref="T205:T216" ca="true" si="40">IF(ISERROR(INDIRECT(CONCATENATE($B205,"!K129"))),"",INDIRECT(CONCATENATE($B205,"!K129")))</f>
        <v>83.310966731630998</v>
      </c>
      <c r="U205" s="92"/>
      <c r="V205" s="92"/>
      <c r="W205" s="93">
        <f t="shared" ref="W205:W216" ca="true" si="41">IF(ISERROR(INDIRECT(CONCATENATE($B205,"!K127"))),"",INDIRECT(CONCATENATE($B205,"!K127")))</f>
        <v>0.49982429273497014</v>
      </c>
      <c r="X205" s="1">
        <f t="shared" ref="X205:X216" ca="true" si="42">IF(ISERROR(INDIRECT(CONCATENATE($B205,"!L122"))),"",INDIRECT(CONCATENATE($B205,"!L122")))</f>
        <v>97.294235841712322</v>
      </c>
      <c r="Y205" s="94">
        <f t="shared" ref="Y205:Y216" ca="true" si="43">IF(ISERROR(INDIRECT(CONCATENATE($B205,"!L129"))),"",INDIRECT(CONCATENATE($B205,"!L129")))</f>
        <v>88.553910264969261</v>
      </c>
      <c r="Z205" s="92"/>
      <c r="AA205" s="92"/>
      <c r="AB205" s="93">
        <f t="shared" ref="AB205:AB216" ca="true" si="44">IF(ISERROR(INDIRECT(CONCATENATE($B205,"!L2127"))),"",INDIRECT(CONCATENATE($B205,"!L127")))</f>
        <v>0</v>
      </c>
    </row>
    <row r="206" x14ac:dyDescent="0.2">
      <c r="A206" s="90"/>
      <c r="B206" s="3" t="s">
        <v>401</v>
      </c>
      <c r="C206" s="4">
        <v>2016</v>
      </c>
      <c r="D206" s="3">
        <f t="shared" ca="true" si="30"/>
        <v>75.30034545789664</v>
      </c>
      <c r="E206" s="94">
        <f t="shared" ca="true" si="31"/>
        <v>73.631796987864234</v>
      </c>
      <c r="F206" s="92"/>
      <c r="G206" s="92"/>
      <c r="H206" s="95">
        <f t="shared" ca="true" si="32"/>
        <v>10.00497556996433</v>
      </c>
      <c r="I206" s="3">
        <f t="shared" ca="true" si="33"/>
        <v>88.195463031068428</v>
      </c>
      <c r="J206" s="94">
        <f t="shared" ca="true" si="34"/>
        <v>79.59640845109142</v>
      </c>
      <c r="K206" s="92"/>
      <c r="L206" s="92"/>
      <c r="M206" s="95">
        <f t="shared" ca="true" si="35"/>
        <v>1.1579919877049694</v>
      </c>
      <c r="N206" s="3">
        <f t="shared" ca="true" si="36"/>
        <v>93.268772008194645</v>
      </c>
      <c r="O206" s="94">
        <f t="shared" ca="true" si="37"/>
        <v>84.676371028548601</v>
      </c>
      <c r="P206" s="92"/>
      <c r="Q206" s="92"/>
      <c r="R206" s="95">
        <f t="shared" ca="true" si="38"/>
        <v>0.5020930096642231</v>
      </c>
      <c r="S206" s="3">
        <f t="shared" ca="true" si="39"/>
        <v>92.347045114100865</v>
      </c>
      <c r="T206" s="94">
        <f t="shared" ca="true" si="40"/>
        <v>96.534655969079864</v>
      </c>
      <c r="U206" s="92"/>
      <c r="V206" s="92"/>
      <c r="W206" s="95">
        <f t="shared" ca="true" si="41"/>
        <v>0</v>
      </c>
      <c r="X206" s="3">
        <f t="shared" ca="true" si="42"/>
        <v>95.208552226532618</v>
      </c>
      <c r="Y206" s="94">
        <f t="shared" ca="true" si="43"/>
        <v>94.718974961283948</v>
      </c>
      <c r="Z206" s="92"/>
      <c r="AA206" s="92"/>
      <c r="AB206" s="95">
        <f t="shared" ca="true" si="44"/>
        <v>0</v>
      </c>
    </row>
    <row r="207" x14ac:dyDescent="0.2">
      <c r="A207" s="90"/>
      <c r="B207" s="3"/>
      <c r="C207" s="4"/>
      <c r="D207" s="3" t="str">
        <f t="shared" ca="true" si="30"/>
        <v/>
      </c>
      <c r="E207" s="94" t="str">
        <f t="shared" ca="true" si="31"/>
        <v/>
      </c>
      <c r="F207" s="92"/>
      <c r="G207" s="92"/>
      <c r="H207" s="95" t="str">
        <f t="shared" ca="true" si="32"/>
        <v/>
      </c>
      <c r="I207" s="3" t="str">
        <f t="shared" ca="true" si="33"/>
        <v/>
      </c>
      <c r="J207" s="94" t="str">
        <f t="shared" ca="true" si="34"/>
        <v/>
      </c>
      <c r="K207" s="92"/>
      <c r="L207" s="92"/>
      <c r="M207" s="95" t="str">
        <f t="shared" ca="true" si="35"/>
        <v/>
      </c>
      <c r="N207" s="3" t="str">
        <f t="shared" ca="true" si="36"/>
        <v/>
      </c>
      <c r="O207" s="94" t="str">
        <f t="shared" ca="true" si="37"/>
        <v/>
      </c>
      <c r="P207" s="92"/>
      <c r="Q207" s="92"/>
      <c r="R207" s="95" t="str">
        <f t="shared" ca="true" si="38"/>
        <v/>
      </c>
      <c r="S207" s="3" t="str">
        <f t="shared" ca="true" si="39"/>
        <v/>
      </c>
      <c r="T207" s="94" t="str">
        <f t="shared" ca="true" si="40"/>
        <v/>
      </c>
      <c r="U207" s="92"/>
      <c r="V207" s="92"/>
      <c r="W207" s="95" t="str">
        <f t="shared" ca="true" si="41"/>
        <v/>
      </c>
      <c r="X207" s="3" t="str">
        <f t="shared" ca="true" si="42"/>
        <v/>
      </c>
      <c r="Y207" s="94" t="str">
        <f t="shared" ca="true" si="43"/>
        <v/>
      </c>
      <c r="Z207" s="92"/>
      <c r="AA207" s="92"/>
      <c r="AB207" s="95" t="str">
        <f t="shared" ca="true" si="44"/>
        <v/>
      </c>
      <c r="AD207" s="96"/>
    </row>
    <row r="208" x14ac:dyDescent="0.2">
      <c r="A208" s="90"/>
      <c r="B208" s="3"/>
      <c r="C208" s="4"/>
      <c r="D208" s="3" t="str">
        <f t="shared" ca="true" si="30"/>
        <v/>
      </c>
      <c r="E208" s="94" t="str">
        <f t="shared" ca="true" si="31"/>
        <v/>
      </c>
      <c r="F208" s="92"/>
      <c r="G208" s="92"/>
      <c r="H208" s="95" t="str">
        <f t="shared" ca="true" si="32"/>
        <v/>
      </c>
      <c r="I208" s="3" t="str">
        <f t="shared" ca="true" si="33"/>
        <v/>
      </c>
      <c r="J208" s="94" t="str">
        <f t="shared" ca="true" si="34"/>
        <v/>
      </c>
      <c r="K208" s="92"/>
      <c r="L208" s="92"/>
      <c r="M208" s="95" t="str">
        <f t="shared" ca="true" si="35"/>
        <v/>
      </c>
      <c r="N208" s="3" t="str">
        <f t="shared" ca="true" si="36"/>
        <v/>
      </c>
      <c r="O208" s="94" t="str">
        <f t="shared" ca="true" si="37"/>
        <v/>
      </c>
      <c r="P208" s="92"/>
      <c r="Q208" s="92"/>
      <c r="R208" s="95" t="str">
        <f t="shared" ca="true" si="38"/>
        <v/>
      </c>
      <c r="S208" s="3" t="str">
        <f t="shared" ca="true" si="39"/>
        <v/>
      </c>
      <c r="T208" s="94" t="str">
        <f t="shared" ca="true" si="40"/>
        <v/>
      </c>
      <c r="U208" s="92"/>
      <c r="V208" s="92"/>
      <c r="W208" s="95" t="str">
        <f t="shared" ca="true" si="41"/>
        <v/>
      </c>
      <c r="X208" s="3" t="str">
        <f t="shared" ca="true" si="42"/>
        <v/>
      </c>
      <c r="Y208" s="94" t="str">
        <f t="shared" ca="true" si="43"/>
        <v/>
      </c>
      <c r="Z208" s="92"/>
      <c r="AA208" s="92"/>
      <c r="AB208" s="95" t="str">
        <f t="shared" ca="true" si="44"/>
        <v/>
      </c>
    </row>
    <row r="209" x14ac:dyDescent="0.2">
      <c r="A209" s="90"/>
      <c r="B209" s="3"/>
      <c r="C209" s="4"/>
      <c r="D209" s="3" t="str">
        <f t="shared" ca="true" si="30"/>
        <v/>
      </c>
      <c r="E209" s="94" t="str">
        <f t="shared" ca="true" si="31"/>
        <v/>
      </c>
      <c r="F209" s="92"/>
      <c r="G209" s="92"/>
      <c r="H209" s="95" t="str">
        <f t="shared" ca="true" si="32"/>
        <v/>
      </c>
      <c r="I209" s="3" t="str">
        <f t="shared" ca="true" si="33"/>
        <v/>
      </c>
      <c r="J209" s="94" t="str">
        <f t="shared" ca="true" si="34"/>
        <v/>
      </c>
      <c r="K209" s="92"/>
      <c r="L209" s="92"/>
      <c r="M209" s="95" t="str">
        <f t="shared" ca="true" si="35"/>
        <v/>
      </c>
      <c r="N209" s="3" t="str">
        <f t="shared" ca="true" si="36"/>
        <v/>
      </c>
      <c r="O209" s="94" t="str">
        <f t="shared" ca="true" si="37"/>
        <v/>
      </c>
      <c r="P209" s="92"/>
      <c r="Q209" s="92"/>
      <c r="R209" s="95" t="str">
        <f t="shared" ca="true" si="38"/>
        <v/>
      </c>
      <c r="S209" s="3" t="str">
        <f t="shared" ca="true" si="39"/>
        <v/>
      </c>
      <c r="T209" s="94" t="str">
        <f t="shared" ca="true" si="40"/>
        <v/>
      </c>
      <c r="U209" s="92"/>
      <c r="V209" s="92"/>
      <c r="W209" s="95" t="str">
        <f t="shared" ca="true" si="41"/>
        <v/>
      </c>
      <c r="X209" s="3" t="str">
        <f t="shared" ca="true" si="42"/>
        <v/>
      </c>
      <c r="Y209" s="94" t="str">
        <f t="shared" ca="true" si="43"/>
        <v/>
      </c>
      <c r="Z209" s="92"/>
      <c r="AA209" s="92"/>
      <c r="AB209" s="95" t="str">
        <f t="shared" ca="true" si="44"/>
        <v/>
      </c>
    </row>
    <row r="210" x14ac:dyDescent="0.2">
      <c r="A210" s="90"/>
      <c r="B210" s="3"/>
      <c r="C210" s="4"/>
      <c r="D210" s="3" t="str">
        <f t="shared" ca="true" si="30"/>
        <v/>
      </c>
      <c r="E210" s="94" t="str">
        <f t="shared" ca="true" si="31"/>
        <v/>
      </c>
      <c r="F210" s="92"/>
      <c r="G210" s="92"/>
      <c r="H210" s="95" t="str">
        <f t="shared" ca="true" si="32"/>
        <v/>
      </c>
      <c r="I210" s="3" t="str">
        <f t="shared" ca="true" si="33"/>
        <v/>
      </c>
      <c r="J210" s="94" t="str">
        <f t="shared" ca="true" si="34"/>
        <v/>
      </c>
      <c r="K210" s="92"/>
      <c r="L210" s="92"/>
      <c r="M210" s="95" t="str">
        <f t="shared" ca="true" si="35"/>
        <v/>
      </c>
      <c r="N210" s="3" t="str">
        <f t="shared" ca="true" si="36"/>
        <v/>
      </c>
      <c r="O210" s="94" t="str">
        <f t="shared" ca="true" si="37"/>
        <v/>
      </c>
      <c r="P210" s="92"/>
      <c r="Q210" s="92"/>
      <c r="R210" s="95" t="str">
        <f t="shared" ca="true" si="38"/>
        <v/>
      </c>
      <c r="S210" s="3" t="str">
        <f t="shared" ca="true" si="39"/>
        <v/>
      </c>
      <c r="T210" s="94" t="str">
        <f t="shared" ca="true" si="40"/>
        <v/>
      </c>
      <c r="U210" s="92"/>
      <c r="V210" s="92"/>
      <c r="W210" s="95" t="str">
        <f t="shared" ca="true" si="41"/>
        <v/>
      </c>
      <c r="X210" s="3" t="str">
        <f t="shared" ca="true" si="42"/>
        <v/>
      </c>
      <c r="Y210" s="94" t="str">
        <f t="shared" ca="true" si="43"/>
        <v/>
      </c>
      <c r="Z210" s="92"/>
      <c r="AA210" s="92"/>
      <c r="AB210" s="95" t="str">
        <f t="shared" ca="true" si="44"/>
        <v/>
      </c>
    </row>
    <row r="211" x14ac:dyDescent="0.2">
      <c r="A211" s="90"/>
      <c r="B211" s="3"/>
      <c r="C211" s="4"/>
      <c r="D211" s="3" t="str">
        <f t="shared" ca="true" si="30"/>
        <v/>
      </c>
      <c r="E211" s="94" t="str">
        <f t="shared" ca="true" si="31"/>
        <v/>
      </c>
      <c r="F211" s="92"/>
      <c r="G211" s="92"/>
      <c r="H211" s="95" t="str">
        <f t="shared" ca="true" si="32"/>
        <v/>
      </c>
      <c r="I211" s="3" t="str">
        <f t="shared" ca="true" si="33"/>
        <v/>
      </c>
      <c r="J211" s="94" t="str">
        <f t="shared" ca="true" si="34"/>
        <v/>
      </c>
      <c r="K211" s="92"/>
      <c r="L211" s="92"/>
      <c r="M211" s="95" t="str">
        <f t="shared" ca="true" si="35"/>
        <v/>
      </c>
      <c r="N211" s="3" t="str">
        <f t="shared" ca="true" si="36"/>
        <v/>
      </c>
      <c r="O211" s="94" t="str">
        <f t="shared" ca="true" si="37"/>
        <v/>
      </c>
      <c r="P211" s="92"/>
      <c r="Q211" s="92"/>
      <c r="R211" s="95" t="str">
        <f t="shared" ca="true" si="38"/>
        <v/>
      </c>
      <c r="S211" s="3" t="str">
        <f t="shared" ca="true" si="39"/>
        <v/>
      </c>
      <c r="T211" s="94" t="str">
        <f t="shared" ca="true" si="40"/>
        <v/>
      </c>
      <c r="U211" s="92"/>
      <c r="V211" s="92"/>
      <c r="W211" s="95" t="str">
        <f t="shared" ca="true" si="41"/>
        <v/>
      </c>
      <c r="X211" s="3" t="str">
        <f t="shared" ca="true" si="42"/>
        <v/>
      </c>
      <c r="Y211" s="94" t="str">
        <f t="shared" ca="true" si="43"/>
        <v/>
      </c>
      <c r="Z211" s="92"/>
      <c r="AA211" s="92"/>
      <c r="AB211" s="95" t="str">
        <f t="shared" ca="true" si="44"/>
        <v/>
      </c>
    </row>
    <row r="212" x14ac:dyDescent="0.2">
      <c r="A212" s="90"/>
      <c r="B212" s="3"/>
      <c r="C212" s="4"/>
      <c r="D212" s="3" t="str">
        <f t="shared" ca="true" si="30"/>
        <v/>
      </c>
      <c r="E212" s="94" t="str">
        <f t="shared" ca="true" si="31"/>
        <v/>
      </c>
      <c r="F212" s="92"/>
      <c r="G212" s="92"/>
      <c r="H212" s="95" t="str">
        <f t="shared" ca="true" si="32"/>
        <v/>
      </c>
      <c r="I212" s="3" t="str">
        <f t="shared" ca="true" si="33"/>
        <v/>
      </c>
      <c r="J212" s="94" t="str">
        <f t="shared" ca="true" si="34"/>
        <v/>
      </c>
      <c r="K212" s="92"/>
      <c r="L212" s="92"/>
      <c r="M212" s="95" t="str">
        <f t="shared" ca="true" si="35"/>
        <v/>
      </c>
      <c r="N212" s="3" t="str">
        <f t="shared" ca="true" si="36"/>
        <v/>
      </c>
      <c r="O212" s="94" t="str">
        <f t="shared" ca="true" si="37"/>
        <v/>
      </c>
      <c r="P212" s="92"/>
      <c r="Q212" s="92"/>
      <c r="R212" s="95" t="str">
        <f t="shared" ca="true" si="38"/>
        <v/>
      </c>
      <c r="S212" s="3" t="str">
        <f t="shared" ca="true" si="39"/>
        <v/>
      </c>
      <c r="T212" s="94" t="str">
        <f t="shared" ca="true" si="40"/>
        <v/>
      </c>
      <c r="U212" s="92"/>
      <c r="V212" s="92"/>
      <c r="W212" s="95" t="str">
        <f t="shared" ca="true" si="41"/>
        <v/>
      </c>
      <c r="X212" s="3" t="str">
        <f t="shared" ca="true" si="42"/>
        <v/>
      </c>
      <c r="Y212" s="94" t="str">
        <f t="shared" ca="true" si="43"/>
        <v/>
      </c>
      <c r="Z212" s="92"/>
      <c r="AA212" s="92"/>
      <c r="AB212" s="95" t="str">
        <f t="shared" ca="true" si="44"/>
        <v/>
      </c>
    </row>
    <row r="213" x14ac:dyDescent="0.2">
      <c r="A213" s="90"/>
      <c r="B213" s="3"/>
      <c r="C213" s="4"/>
      <c r="D213" s="3" t="str">
        <f t="shared" ca="true" si="30"/>
        <v/>
      </c>
      <c r="E213" s="94" t="str">
        <f t="shared" ca="true" si="31"/>
        <v/>
      </c>
      <c r="F213" s="92"/>
      <c r="G213" s="92"/>
      <c r="H213" s="95" t="str">
        <f t="shared" ca="true" si="32"/>
        <v/>
      </c>
      <c r="I213" s="3" t="str">
        <f t="shared" ca="true" si="33"/>
        <v/>
      </c>
      <c r="J213" s="94" t="str">
        <f t="shared" ca="true" si="34"/>
        <v/>
      </c>
      <c r="K213" s="92"/>
      <c r="L213" s="92"/>
      <c r="M213" s="95" t="str">
        <f t="shared" ca="true" si="35"/>
        <v/>
      </c>
      <c r="N213" s="3" t="str">
        <f t="shared" ca="true" si="36"/>
        <v/>
      </c>
      <c r="O213" s="94" t="str">
        <f t="shared" ca="true" si="37"/>
        <v/>
      </c>
      <c r="P213" s="92"/>
      <c r="Q213" s="92"/>
      <c r="R213" s="95" t="str">
        <f t="shared" ca="true" si="38"/>
        <v/>
      </c>
      <c r="S213" s="3" t="str">
        <f t="shared" ca="true" si="39"/>
        <v/>
      </c>
      <c r="T213" s="94" t="str">
        <f t="shared" ca="true" si="40"/>
        <v/>
      </c>
      <c r="U213" s="92"/>
      <c r="V213" s="92"/>
      <c r="W213" s="95" t="str">
        <f t="shared" ca="true" si="41"/>
        <v/>
      </c>
      <c r="X213" s="3" t="str">
        <f t="shared" ca="true" si="42"/>
        <v/>
      </c>
      <c r="Y213" s="94" t="str">
        <f t="shared" ca="true" si="43"/>
        <v/>
      </c>
      <c r="Z213" s="92"/>
      <c r="AA213" s="92"/>
      <c r="AB213" s="95" t="str">
        <f t="shared" ca="true" si="44"/>
        <v/>
      </c>
    </row>
    <row r="214" x14ac:dyDescent="0.2">
      <c r="A214" s="90"/>
      <c r="B214" s="3"/>
      <c r="C214" s="4"/>
      <c r="D214" s="3" t="str">
        <f t="shared" ca="true" si="30"/>
        <v/>
      </c>
      <c r="E214" s="94" t="str">
        <f t="shared" ca="true" si="31"/>
        <v/>
      </c>
      <c r="F214" s="92"/>
      <c r="G214" s="92"/>
      <c r="H214" s="95" t="str">
        <f t="shared" ca="true" si="32"/>
        <v/>
      </c>
      <c r="I214" s="3" t="str">
        <f t="shared" ca="true" si="33"/>
        <v/>
      </c>
      <c r="J214" s="94" t="str">
        <f t="shared" ca="true" si="34"/>
        <v/>
      </c>
      <c r="K214" s="92"/>
      <c r="L214" s="92"/>
      <c r="M214" s="95" t="str">
        <f t="shared" ca="true" si="35"/>
        <v/>
      </c>
      <c r="N214" s="3" t="str">
        <f t="shared" ca="true" si="36"/>
        <v/>
      </c>
      <c r="O214" s="94" t="str">
        <f t="shared" ca="true" si="37"/>
        <v/>
      </c>
      <c r="P214" s="92"/>
      <c r="Q214" s="92"/>
      <c r="R214" s="95" t="str">
        <f t="shared" ca="true" si="38"/>
        <v/>
      </c>
      <c r="S214" s="3" t="str">
        <f t="shared" ca="true" si="39"/>
        <v/>
      </c>
      <c r="T214" s="94" t="str">
        <f t="shared" ca="true" si="40"/>
        <v/>
      </c>
      <c r="U214" s="92"/>
      <c r="V214" s="92"/>
      <c r="W214" s="95" t="str">
        <f t="shared" ca="true" si="41"/>
        <v/>
      </c>
      <c r="X214" s="3" t="str">
        <f t="shared" ca="true" si="42"/>
        <v/>
      </c>
      <c r="Y214" s="94" t="str">
        <f t="shared" ca="true" si="43"/>
        <v/>
      </c>
      <c r="Z214" s="92"/>
      <c r="AA214" s="92"/>
      <c r="AB214" s="95" t="str">
        <f t="shared" ca="true" si="44"/>
        <v/>
      </c>
    </row>
    <row r="215" x14ac:dyDescent="0.2">
      <c r="A215" s="90"/>
      <c r="B215" s="3"/>
      <c r="C215" s="4"/>
      <c r="D215" s="3" t="str">
        <f t="shared" ca="true" si="30"/>
        <v/>
      </c>
      <c r="E215" s="94" t="str">
        <f t="shared" ca="true" si="31"/>
        <v/>
      </c>
      <c r="F215" s="92"/>
      <c r="G215" s="92"/>
      <c r="H215" s="95" t="str">
        <f t="shared" ca="true" si="32"/>
        <v/>
      </c>
      <c r="I215" s="3" t="str">
        <f t="shared" ca="true" si="33"/>
        <v/>
      </c>
      <c r="J215" s="94" t="str">
        <f t="shared" ca="true" si="34"/>
        <v/>
      </c>
      <c r="K215" s="92"/>
      <c r="L215" s="92"/>
      <c r="M215" s="95" t="str">
        <f t="shared" ca="true" si="35"/>
        <v/>
      </c>
      <c r="N215" s="3" t="str">
        <f t="shared" ca="true" si="36"/>
        <v/>
      </c>
      <c r="O215" s="94" t="str">
        <f t="shared" ca="true" si="37"/>
        <v/>
      </c>
      <c r="P215" s="92"/>
      <c r="Q215" s="92"/>
      <c r="R215" s="95" t="str">
        <f t="shared" ca="true" si="38"/>
        <v/>
      </c>
      <c r="S215" s="3" t="str">
        <f t="shared" ca="true" si="39"/>
        <v/>
      </c>
      <c r="T215" s="94" t="str">
        <f t="shared" ca="true" si="40"/>
        <v/>
      </c>
      <c r="U215" s="92"/>
      <c r="V215" s="92"/>
      <c r="W215" s="95" t="str">
        <f t="shared" ca="true" si="41"/>
        <v/>
      </c>
      <c r="X215" s="3" t="str">
        <f t="shared" ca="true" si="42"/>
        <v/>
      </c>
      <c r="Y215" s="94" t="str">
        <f t="shared" ca="true" si="43"/>
        <v/>
      </c>
      <c r="Z215" s="92"/>
      <c r="AA215" s="92"/>
      <c r="AB215" s="95" t="str">
        <f t="shared" ca="true" si="44"/>
        <v/>
      </c>
    </row>
    <row r="216" x14ac:dyDescent="0.2">
      <c r="A216" s="90"/>
      <c r="B216" s="5"/>
      <c r="C216" s="6"/>
      <c r="D216" s="5" t="str">
        <f t="shared" ca="true" si="30"/>
        <v/>
      </c>
      <c r="E216" s="97" t="str">
        <f t="shared" ca="true" si="31"/>
        <v/>
      </c>
      <c r="F216" s="98"/>
      <c r="G216" s="99"/>
      <c r="H216" s="100" t="str">
        <f t="shared" ca="true" si="32"/>
        <v/>
      </c>
      <c r="I216" s="5" t="str">
        <f t="shared" ca="true" si="33"/>
        <v/>
      </c>
      <c r="J216" s="97" t="str">
        <f t="shared" ca="true" si="34"/>
        <v/>
      </c>
      <c r="K216" s="98"/>
      <c r="L216" s="99"/>
      <c r="M216" s="100" t="str">
        <f t="shared" ca="true" si="35"/>
        <v/>
      </c>
      <c r="N216" s="5" t="str">
        <f t="shared" ca="true" si="36"/>
        <v/>
      </c>
      <c r="O216" s="97" t="str">
        <f t="shared" ca="true" si="37"/>
        <v/>
      </c>
      <c r="P216" s="98"/>
      <c r="Q216" s="99"/>
      <c r="R216" s="100" t="str">
        <f t="shared" ca="true" si="38"/>
        <v/>
      </c>
      <c r="S216" s="5" t="str">
        <f t="shared" ca="true" si="39"/>
        <v/>
      </c>
      <c r="T216" s="97" t="str">
        <f t="shared" ca="true" si="40"/>
        <v/>
      </c>
      <c r="U216" s="98"/>
      <c r="V216" s="99"/>
      <c r="W216" s="100" t="str">
        <f t="shared" ca="true" si="41"/>
        <v/>
      </c>
      <c r="X216" s="5" t="str">
        <f t="shared" ca="true" si="42"/>
        <v/>
      </c>
      <c r="Y216" s="97" t="str">
        <f t="shared" ca="true" si="43"/>
        <v/>
      </c>
      <c r="Z216" s="98"/>
      <c r="AA216" s="99"/>
      <c r="AB216" s="100" t="str">
        <f t="shared" ca="true" si="44"/>
        <v/>
      </c>
    </row>
    <row r="217" ht="11.25" customHeight="true" x14ac:dyDescent="0.2"/>
    <row r="218" ht="22.5" customHeight="true" x14ac:dyDescent="0.25">
      <c r="B218" s="1760" t="str">
        <f>CONCATENATE("Urban use of sanitation facilities, ",C199,"–",C200)</f>
        <v>Urban use of sanitation facilities, 2004–2020</v>
      </c>
      <c r="C218" s="1761"/>
      <c r="D218" s="1761"/>
      <c r="E218" s="1761"/>
      <c r="F218" s="1761"/>
      <c r="G218" s="1761"/>
      <c r="H218" s="1761"/>
      <c r="I218" s="1761"/>
      <c r="J218" s="1761"/>
      <c r="K218" s="1761"/>
      <c r="L218" s="1761"/>
      <c r="N218" s="101"/>
      <c r="O218" s="101"/>
      <c r="P218" s="101"/>
      <c r="Q218" s="101"/>
      <c r="R218" s="101"/>
      <c r="S218" s="1743" t="s">
        <v>11</v>
      </c>
      <c r="T218" s="1744"/>
      <c r="U218" s="1744"/>
      <c r="V218" s="1744"/>
      <c r="W218" s="1745"/>
      <c r="X218" s="101"/>
      <c r="Y218" s="101"/>
      <c r="Z218" s="101"/>
      <c r="AA218" s="101"/>
      <c r="AB218" s="102"/>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3"/>
      <c r="D253" s="103"/>
      <c r="E253" s="104"/>
      <c r="F253" s="104"/>
      <c r="G253" s="104"/>
      <c r="H253" s="104"/>
      <c r="I253" s="104"/>
      <c r="J253" s="104"/>
      <c r="K253" s="104"/>
      <c r="L253" s="104"/>
      <c r="M253" s="104"/>
      <c r="N253" s="104"/>
      <c r="O253" s="104"/>
      <c r="P253" s="104"/>
      <c r="Q253" s="104"/>
      <c r="R253" s="104"/>
      <c r="S253" s="104"/>
      <c r="T253" s="104"/>
      <c r="U253" s="104"/>
      <c r="V253" s="104"/>
      <c r="W253" s="104"/>
      <c r="X253" s="104"/>
      <c r="Y253" s="104"/>
      <c r="Z253" s="104"/>
      <c r="AA253" s="104"/>
      <c r="AB253" s="104"/>
    </row>
    <row r="254" x14ac:dyDescent="0.2">
      <c r="C254" s="103"/>
      <c r="D254" s="103"/>
      <c r="E254" s="104"/>
      <c r="F254" s="104"/>
      <c r="G254" s="104"/>
      <c r="H254" s="104"/>
      <c r="I254" s="104"/>
      <c r="J254" s="104"/>
      <c r="K254" s="104"/>
      <c r="L254" s="104"/>
      <c r="M254" s="104"/>
      <c r="N254" s="104"/>
      <c r="O254" s="104"/>
      <c r="P254" s="104"/>
      <c r="Q254" s="104"/>
      <c r="R254" s="104"/>
      <c r="S254" s="104"/>
      <c r="T254" s="104"/>
      <c r="U254" s="104"/>
      <c r="V254" s="104"/>
      <c r="W254" s="104"/>
      <c r="X254" s="104"/>
      <c r="Y254" s="104"/>
      <c r="Z254" s="104"/>
      <c r="AA254" s="104"/>
      <c r="AB254" s="104"/>
    </row>
    <row r="255" x14ac:dyDescent="0.2">
      <c r="C255" s="103"/>
      <c r="D255" s="103"/>
      <c r="E255" s="104"/>
      <c r="F255" s="104"/>
      <c r="G255" s="104"/>
      <c r="H255" s="104"/>
      <c r="I255" s="104"/>
      <c r="J255" s="104"/>
      <c r="K255" s="104"/>
      <c r="L255" s="104"/>
      <c r="M255" s="104"/>
      <c r="N255" s="104"/>
      <c r="O255" s="104"/>
      <c r="P255" s="104"/>
      <c r="Q255" s="104"/>
      <c r="R255" s="104"/>
      <c r="S255" s="104"/>
      <c r="T255" s="104"/>
      <c r="U255" s="104"/>
      <c r="V255" s="104"/>
      <c r="W255" s="104"/>
      <c r="X255" s="104"/>
      <c r="Y255" s="104"/>
      <c r="Z255" s="104"/>
      <c r="AA255" s="104"/>
      <c r="AB255" s="104"/>
    </row>
    <row r="256" x14ac:dyDescent="0.2">
      <c r="B256" s="104"/>
      <c r="C256" s="103"/>
      <c r="D256" s="103"/>
      <c r="E256" s="104"/>
      <c r="F256" s="104"/>
      <c r="G256" s="104"/>
      <c r="H256" s="104"/>
      <c r="I256" s="104"/>
      <c r="J256" s="104"/>
      <c r="K256" s="104"/>
      <c r="L256" s="104"/>
      <c r="M256" s="104"/>
      <c r="N256" s="104"/>
      <c r="O256" s="104"/>
      <c r="P256" s="104"/>
      <c r="Q256" s="104"/>
      <c r="R256" s="104"/>
      <c r="S256" s="104"/>
      <c r="T256" s="104"/>
      <c r="U256" s="104"/>
      <c r="V256" s="104"/>
      <c r="W256" s="104"/>
      <c r="X256" s="104"/>
      <c r="Y256" s="104"/>
      <c r="Z256" s="104"/>
      <c r="AA256" s="104"/>
      <c r="AB256" s="104"/>
    </row>
    <row r="257" x14ac:dyDescent="0.2">
      <c r="B257" s="104"/>
      <c r="C257" s="103"/>
      <c r="D257" s="103"/>
      <c r="E257" s="104"/>
      <c r="F257" s="104"/>
      <c r="G257" s="104"/>
      <c r="H257" s="104"/>
      <c r="I257" s="104"/>
      <c r="J257" s="104"/>
      <c r="K257" s="104"/>
      <c r="L257" s="104"/>
      <c r="M257" s="104"/>
      <c r="N257" s="104"/>
      <c r="O257" s="104"/>
      <c r="P257" s="104"/>
      <c r="Q257" s="104"/>
      <c r="R257" s="104"/>
      <c r="S257" s="104"/>
      <c r="T257" s="104"/>
      <c r="U257" s="104"/>
      <c r="V257" s="104"/>
      <c r="W257" s="104"/>
      <c r="X257" s="104"/>
      <c r="Y257" s="104"/>
      <c r="Z257" s="104"/>
      <c r="AA257" s="104"/>
      <c r="AB257" s="104"/>
    </row>
    <row r="297" s="43" customFormat="true" ht="16.5" customHeight="true" x14ac:dyDescent="0.2">
      <c r="A297" s="1757" t="s">
        <v>7</v>
      </c>
      <c r="B297" s="1757"/>
      <c r="C297" s="1757"/>
      <c r="D297" s="1746" t="s">
        <v>0</v>
      </c>
      <c r="E297" s="1747"/>
      <c r="F297" s="1747"/>
      <c r="G297" s="1747"/>
      <c r="H297" s="1748"/>
      <c r="I297" s="1746" t="s">
        <v>1</v>
      </c>
      <c r="J297" s="1747"/>
      <c r="K297" s="1747"/>
      <c r="L297" s="1747"/>
      <c r="M297" s="1748"/>
      <c r="N297" s="1746" t="s">
        <v>2</v>
      </c>
      <c r="O297" s="1747"/>
      <c r="P297" s="1747"/>
      <c r="Q297" s="1747"/>
      <c r="R297" s="1748"/>
      <c r="S297" s="1746" t="s">
        <v>3</v>
      </c>
      <c r="T297" s="1747"/>
      <c r="U297" s="1747"/>
      <c r="V297" s="1747"/>
      <c r="W297" s="1748"/>
      <c r="X297" s="1746" t="s">
        <v>4</v>
      </c>
      <c r="Y297" s="1747"/>
      <c r="Z297" s="1747"/>
      <c r="AA297" s="1747"/>
      <c r="AB297" s="1748"/>
    </row>
    <row r="298" s="47" customFormat="true" ht="22.5" customHeight="true" x14ac:dyDescent="0.2">
      <c r="A298" s="1758"/>
      <c r="B298" s="1758"/>
      <c r="C298" s="1758"/>
      <c r="D298" s="57" t="s">
        <v>14</v>
      </c>
      <c r="E298" s="58" t="s">
        <v>15</v>
      </c>
      <c r="F298" s="45" t="s">
        <v>16</v>
      </c>
      <c r="G298" s="45" t="s">
        <v>22</v>
      </c>
      <c r="H298" s="46" t="s">
        <v>19</v>
      </c>
      <c r="I298" s="57" t="s">
        <v>14</v>
      </c>
      <c r="J298" s="58" t="s">
        <v>15</v>
      </c>
      <c r="K298" s="45" t="s">
        <v>16</v>
      </c>
      <c r="L298" s="45" t="s">
        <v>22</v>
      </c>
      <c r="M298" s="46" t="s">
        <v>19</v>
      </c>
      <c r="N298" s="57" t="s">
        <v>14</v>
      </c>
      <c r="O298" s="58" t="s">
        <v>15</v>
      </c>
      <c r="P298" s="45" t="s">
        <v>16</v>
      </c>
      <c r="Q298" s="45" t="s">
        <v>22</v>
      </c>
      <c r="R298" s="46" t="s">
        <v>19</v>
      </c>
      <c r="S298" s="57" t="s">
        <v>14</v>
      </c>
      <c r="T298" s="58" t="s">
        <v>15</v>
      </c>
      <c r="U298" s="45" t="s">
        <v>16</v>
      </c>
      <c r="V298" s="45" t="s">
        <v>22</v>
      </c>
      <c r="W298" s="46" t="s">
        <v>19</v>
      </c>
      <c r="X298" s="57" t="s">
        <v>14</v>
      </c>
      <c r="Y298" s="58" t="s">
        <v>15</v>
      </c>
      <c r="Z298" s="45" t="s">
        <v>16</v>
      </c>
      <c r="AA298" s="45" t="s">
        <v>22</v>
      </c>
      <c r="AB298" s="46" t="s">
        <v>19</v>
      </c>
    </row>
    <row r="299" s="67" customFormat="true" ht="15" customHeight="true" x14ac:dyDescent="0.2">
      <c r="A299" s="1749" t="s">
        <v>10</v>
      </c>
      <c r="B299" s="1750"/>
      <c r="C299" s="236">
        <f>MinBase(C305:C316)</f>
        <v>2004</v>
      </c>
      <c r="D299" s="59">
        <f ca="true">IF((D301+H301)&gt;100,D301*100/(D301+H301),D301)</f>
        <v>10.324294676669524</v>
      </c>
      <c r="E299" s="108">
        <f ca="true">D299*AVERAGEIF(E305:E316,"&gt;0")/100</f>
        <v>8.7975820566196248</v>
      </c>
      <c r="F299" s="61">
        <f ca="true">D299*(100-AVERAGEIF(E305:E316,"&gt;0"))/100</f>
        <v>1.5267126200499004</v>
      </c>
      <c r="G299" s="62">
        <f ca="true">100-(E299+F299+H299)</f>
        <v>28.055169837224469</v>
      </c>
      <c r="H299" s="63">
        <f ca="true">IF((D301+H301)&gt;100,H301*100/(D301+H301),H301)</f>
        <v>61.620535486106007</v>
      </c>
      <c r="I299" s="59">
        <f ca="true">IF((I301+M301)&gt;100,I301*100/(I301+M301),I301)</f>
        <v>21.43952093243206</v>
      </c>
      <c r="J299" s="108">
        <f ca="true">I299*AVERAGEIF(J305:J316,"&gt;0")/100</f>
        <v>18.10524302769981</v>
      </c>
      <c r="K299" s="64">
        <f ca="true">I299*(100-AVERAGEIF(J305:J316,"&gt;0"))/100</f>
        <v>3.3342779047322511</v>
      </c>
      <c r="L299" s="65">
        <f ca="true">100-(J299+K299+M299)</f>
        <v>18.495419620877328</v>
      </c>
      <c r="M299" s="66">
        <f ca="true">IF((I301+M301)&gt;100,M301*100/(I301+M301),M301)</f>
        <v>60.065059446690611</v>
      </c>
      <c r="N299" s="59">
        <f ca="true">IF((N301+R301)&gt;100,N301*100/(N301+R301),N301)</f>
        <v>37.097345102277359</v>
      </c>
      <c r="O299" s="108">
        <f ca="true">N299*AVERAGEIF(O305:O316,"&gt;0")/100</f>
        <v>31.738514760375573</v>
      </c>
      <c r="P299" s="64">
        <f ca="true">N299*(100-AVERAGEIF(O305:O316,"&gt;0"))/100</f>
        <v>5.3588303419017844</v>
      </c>
      <c r="Q299" s="65">
        <f ca="true">100-(O299+P299+R299)</f>
        <v>14.667258765161932</v>
      </c>
      <c r="R299" s="66">
        <f ca="true">IF((N301+R301)&gt;100,R301*100/(N301+R301),R301)</f>
        <v>48.235396132560709</v>
      </c>
      <c r="S299" s="59">
        <f ca="true">IF((S301+W301)&gt;100,S301*100/(S301+W301),S301)</f>
        <v>46.06465096946522</v>
      </c>
      <c r="T299" s="108">
        <f ca="true">S299*AVERAGEIF(T305:T316,"&gt;0")/100</f>
        <v>39.415059035630108</v>
      </c>
      <c r="U299" s="64">
        <f ca="true">S299*(100-AVERAGEIF(T305:T316,"&gt;0"))/100</f>
        <v>6.6495919338351142</v>
      </c>
      <c r="V299" s="65">
        <f ca="true">100-(T299+U299+W299)</f>
        <v>9.3460557735252223</v>
      </c>
      <c r="W299" s="66">
        <f ca="true">IF((S301+W301)&gt;100,W301*100/(S301+W301),W301)</f>
        <v>44.589293257009558</v>
      </c>
      <c r="X299" s="59">
        <f ca="true">IF((X301+AB301)&gt;100,X301*100/(X301+AB301),X301)</f>
        <v>73.830437498553238</v>
      </c>
      <c r="Y299" s="108">
        <f ca="true">X299*AVERAGEIF(Y305:Y316,"&gt;0")/100</f>
        <v>64.544161085862584</v>
      </c>
      <c r="Z299" s="64">
        <f ca="true">X299*(100-AVERAGEIF(Y305:Y316,"&gt;0"))/100</f>
        <v>9.2862764126906487</v>
      </c>
      <c r="AA299" s="65">
        <f ca="true">100-(Y299+Z299+AB299)</f>
        <v>6.8698328318650965</v>
      </c>
      <c r="AB299" s="66">
        <f ca="true">IF((X301+AB301)&gt;100,AB301*100/(X301+AB301),AB301)</f>
        <v>19.299729669581666</v>
      </c>
    </row>
    <row r="300" s="67" customFormat="true" ht="15" customHeight="true" x14ac:dyDescent="0.2">
      <c r="A300" s="1751"/>
      <c r="B300" s="1752"/>
      <c r="C300" s="237">
        <f>MaxTarget(C305:C316)</f>
        <v>2020</v>
      </c>
      <c r="D300" s="68">
        <f ca="true">IF((D302+H302)&gt;100,D302*100/(D302+H302),D302)</f>
        <v>27.780350824617472</v>
      </c>
      <c r="E300" s="109">
        <f ca="true">D300*AVERAGEIF(E305:E316,"&gt;0")/100</f>
        <v>23.672311145238726</v>
      </c>
      <c r="F300" s="70">
        <f ca="true">D300*(100-AVERAGEIF(E305:E316,"&gt;0"))/100</f>
        <v>4.108039679378745</v>
      </c>
      <c r="G300" s="71">
        <f ca="true">100-(E300+F300+H300)</f>
        <v>12.122235737077403</v>
      </c>
      <c r="H300" s="72">
        <f ca="true">IF((D302+H302)&gt;100,H302*100/(D302+H302),H302)</f>
        <v>60.097413438305125</v>
      </c>
      <c r="I300" s="68">
        <f ca="true">IF((I302+M302)&gt;100,I302*100/(I302+M302),I302)</f>
        <v>47.938645389490375</v>
      </c>
      <c r="J300" s="109">
        <f ca="true">I300*AVERAGEIF(J305:J316,"&gt;0")/100</f>
        <v>40.483219188097152</v>
      </c>
      <c r="K300" s="70">
        <f ca="true">I300*(100-AVERAGEIF(J305:J316,"&gt;0"))/100</f>
        <v>7.4554262013932178</v>
      </c>
      <c r="L300" s="71">
        <f ca="true">100-(J300+K300+M300)</f>
        <v>16.572226041092108</v>
      </c>
      <c r="M300" s="72">
        <f ca="true">IF((I302+M302)&gt;100,M302*100/(I302+M302),M302)</f>
        <v>35.489128569417517</v>
      </c>
      <c r="N300" s="68">
        <f ca="true">IF((N302+R302)&gt;100,N302*100/(N302+R302),N302)</f>
        <v>59.313755187637071</v>
      </c>
      <c r="O300" s="109">
        <f ca="true">N300*AVERAGEIF(O305:O316,"&gt;0")/100</f>
        <v>50.745693238316299</v>
      </c>
      <c r="P300" s="70">
        <f ca="true">N300*(100-AVERAGEIF(O305:O316,"&gt;0"))/100</f>
        <v>8.5680619493207715</v>
      </c>
      <c r="Q300" s="71">
        <f ca="true">100-(O300+P300+R300)</f>
        <v>12.760150208560844</v>
      </c>
      <c r="R300" s="72">
        <f ca="true">IF((N302+R302)&gt;100,R302*100/(N302+R302),R302)</f>
        <v>27.926094603802085</v>
      </c>
      <c r="S300" s="68">
        <f ca="true">IF((S302+W302)&gt;100,S302*100/(S302+W302),S302)</f>
        <v>72.364160528741195</v>
      </c>
      <c r="T300" s="109">
        <f ca="true">S300*AVERAGEIF(T305:T316,"&gt;0")/100</f>
        <v>61.918143289413067</v>
      </c>
      <c r="U300" s="70">
        <f ca="true">S300*(100-AVERAGEIF(T305:T316,"&gt;0"))/100</f>
        <v>10.446017239328128</v>
      </c>
      <c r="V300" s="71">
        <f ca="true">100-(T300+U300+W300)</f>
        <v>11.74528191708032</v>
      </c>
      <c r="W300" s="72">
        <f ca="true">IF((S302+W302)&gt;100,W302*100/(S302+W302),W302)</f>
        <v>15.890557554178486</v>
      </c>
      <c r="X300" s="68">
        <f ca="true">IF((X302+AB302)&gt;100,X302*100/(X302+AB302),X302)</f>
        <v>87.221109271544719</v>
      </c>
      <c r="Y300" s="109">
        <f ca="true">X300*AVERAGEIF(Y305:Y316,"&gt;0")/100</f>
        <v>76.250575205118096</v>
      </c>
      <c r="Z300" s="70">
        <f ca="true">X300*(100-AVERAGEIF(Y305:Y316,"&gt;0"))/100</f>
        <v>10.970534066426616</v>
      </c>
      <c r="AA300" s="71">
        <f ca="true">100-(Y300+Z300+AB300)</f>
        <v>10.863459303520813</v>
      </c>
      <c r="AB300" s="72">
        <f ca="true">IF((X302+AB302)&gt;100,AB302*100/(X302+AB302),AB302)</f>
        <v>1.9154314249344679</v>
      </c>
    </row>
    <row r="301" hidden="true" x14ac:dyDescent="0.2">
      <c r="A301" s="1753" t="s">
        <v>12</v>
      </c>
      <c r="B301" s="1754"/>
      <c r="C301" s="73">
        <f>MinRegYear(C299,C305:C316)</f>
        <v>2008</v>
      </c>
      <c r="D301" s="74">
        <f ca="true">IF(MAX(C305:C316)-MIN(C305:C316)&lt;5,AVERAGEIF(C305:C316,"&gt;0",D305:D316),
IF(FORECAST($C301,D$305:D$316,$C$305:$C$316)&lt;0,0,
IF(FORECAST($C301,D$305:D$316,$C$305:$C$316)&gt;100,100,
FORECAST($C301,D$305:D$316,$C$305:$C$316))))</f>
        <v>10.324294676669524</v>
      </c>
      <c r="E301" s="75"/>
      <c r="F301" s="76"/>
      <c r="G301" s="76"/>
      <c r="H301" s="77">
        <f ca="true">IF(MAX(C305:C316)-MIN(C305:C316)&lt;5,AVERAGEIF(C305:C316,"&gt;0",H305:H316),
IF(FORECAST($C301,H$305:H$316,$C$305:$C$316)&lt;0,0,
IF(FORECAST($C301,H$305:H$316,$C$305:$C$316)&gt;100,100,
FORECAST($C301,H$305:H$316,$C$305:$C$316))))</f>
        <v>61.620535486106007</v>
      </c>
      <c r="I301" s="74">
        <f ca="true">IF(MAX(C305:C316)-MIN(C305:C316)&lt;5,AVERAGEIF(C305:C316,"&gt;0",I305:I316),
IF(FORECAST($C301,I$305:I$316,$C$305:$C$316)&lt;0,0,
IF(FORECAST($C301,I$305:I$316,$C$305:$C$316)&gt;100,100,
FORECAST($C301,I$305:I$316,$C$305:$C$316))))</f>
        <v>21.43952093243206</v>
      </c>
      <c r="J301" s="75"/>
      <c r="K301" s="76"/>
      <c r="L301" s="76"/>
      <c r="M301" s="77">
        <f ca="true">IF(MAX(C305:C316)-MIN(C305:C316)&lt;5,AVERAGEIF(C305:C316,"&gt;0",M305:M316),
IF(FORECAST($C301,M$305:M$316,$C$305:$C$316)&lt;0,0,
IF(FORECAST($C301,M$305:M$316,$C$305:$C$316)&gt;100,100,
FORECAST($C301,M$305:M$316,$C$305:$C$316))))</f>
        <v>60.065059446690611</v>
      </c>
      <c r="N301" s="74">
        <f ca="true">IF(MAX(C305:C316)-MIN(C305:C316)&lt;5,AVERAGEIF(C305:C316,"&gt;0",N305:N316),
IF(FORECAST($C301,N$305:N$316,$C$305:$C$316)&lt;0,0,
IF(FORECAST($C301,N$305:N$316,$C$305:$C$316)&gt;100,100,
FORECAST($C301,N$305:N$316,$C$305:$C$316))))</f>
        <v>37.097345102277359</v>
      </c>
      <c r="O301" s="75"/>
      <c r="P301" s="76"/>
      <c r="Q301" s="76"/>
      <c r="R301" s="77">
        <f ca="true">IF(MAX(C305:C316)-MIN(C305:C316)&lt;5,AVERAGEIF(C305:C316,"&gt;0",R305:R316),
IF(FORECAST($C301,R$305:R$316,$C$305:$C$316)&lt;0,0,
IF(FORECAST($C301,R$305:R$316,$C$305:$C$316)&gt;100,100,
FORECAST($C301,R$305:R$316,$C$305:$C$316))))</f>
        <v>48.235396132560709</v>
      </c>
      <c r="S301" s="74">
        <f ca="true">IF(MAX(C305:C316)-MIN(C305:C316)&lt;5,AVERAGEIF(C305:C316,"&gt;0",S305:S316),
IF(FORECAST($C301,S$305:S$316,$C$305:$C$316)&lt;0,0,
IF(FORECAST($C301,S$305:S$316,$C$305:$C$316)&gt;100,100,
FORECAST($C301,S$305:S$316,$C$305:$C$316))))</f>
        <v>46.06465096946522</v>
      </c>
      <c r="T301" s="75"/>
      <c r="U301" s="76"/>
      <c r="V301" s="76"/>
      <c r="W301" s="77">
        <f ca="true">IF(MAX(C305:C316)-MIN(C305:C316)&lt;5,AVERAGEIF(C305:C316,"&gt;0",W305:W316),
IF(FORECAST($C301,W$305:W$316,$C$305:$C$316)&lt;0,0,
IF(FORECAST($C301,W$305:W$316,$C$305:$C$316)&gt;100,100,
FORECAST($C301,W$305:W$316,$C$305:$C$316))))</f>
        <v>44.589293257009558</v>
      </c>
      <c r="X301" s="74">
        <f ca="true">IF(MAX(C305:C316)-MIN(C305:C316)&lt;5,AVERAGEIF(C305:C316,"&gt;0",X305:X316),
IF(FORECAST($C301,X$305:X$316,$C$305:$C$316)&lt;0,0,
IF(FORECAST($C301,X$305:X$316,$C$305:$C$316)&gt;100,100,
FORECAST($C301,X$305:X$316,$C$305:$C$316))))</f>
        <v>73.830437498553238</v>
      </c>
      <c r="Y301" s="75"/>
      <c r="Z301" s="76"/>
      <c r="AA301" s="76"/>
      <c r="AB301" s="77">
        <f ca="true">IF(MAX(C305:C316)-MIN(C305:C316)&lt;5,AVERAGEIF(C305:C316,"&gt;0",AB305:AB316),
IF(FORECAST($C301,AB$305:AB$316,$C$305:$C$316)&lt;0,0,
IF(FORECAST($C301,AB$305:AB$316,$C$305:$C$316)&gt;100,100,
FORECAST($C301,AB$305:AB$316,$C$305:$C$316))))</f>
        <v>19.299729669581666</v>
      </c>
    </row>
    <row r="302" hidden="true" x14ac:dyDescent="0.2">
      <c r="A302" s="1755"/>
      <c r="B302" s="1756"/>
      <c r="C302" s="52">
        <f>MaxRegYear(C300,C305:C316)</f>
        <v>2018</v>
      </c>
      <c r="D302" s="78">
        <f ca="true">IF(MAX(C305:C316)-MIN(C305:C316)&lt;5,AVERAGEIF(C305:C316,"&gt;0",D305:D316),
IF(FORECAST($C302,D$305:D$316,$C$305:$C$316)&lt;0,0,
IF(FORECAST($C302,D$305:D$316,$C$305:$C$316)&gt;100,100,
FORECAST($C302,D$305:D$316,$C$305:$C$316))))</f>
        <v>27.780350824617472</v>
      </c>
      <c r="E302" s="79"/>
      <c r="F302" s="80"/>
      <c r="G302" s="80"/>
      <c r="H302" s="81">
        <f ca="true">IF(MAX(C305:C316)-MIN(C305:C316)&lt;5,AVERAGEIF(C305:C316,"&gt;0",H305:H316),
IF(FORECAST($C302,H$305:H$316,$C$305:$C$316)&lt;0,0,
IF(FORECAST($C302,H$305:H$316,$C$305:$C$316)&gt;100,100,
FORECAST($C302,H$305:H$316,$C$305:$C$316))))</f>
        <v>60.097413438305125</v>
      </c>
      <c r="I302" s="78">
        <f ca="true">IF(MAX(C305:C316)-MIN(C305:C316)&lt;5,AVERAGEIF(C305:C316,"&gt;0",I305:I316),
IF(FORECAST($C302,I$305:I$316,$C$305:$C$316)&lt;0,0,
IF(FORECAST($C302,I$305:I$316,$C$305:$C$316)&gt;100,100,
FORECAST($C302,I$305:I$316,$C$305:$C$316))))</f>
        <v>47.938645389490375</v>
      </c>
      <c r="J302" s="79"/>
      <c r="K302" s="80"/>
      <c r="L302" s="80"/>
      <c r="M302" s="81">
        <f ca="true">IF(MAX(C305:C316)-MIN(C305:C316)&lt;5,AVERAGEIF(C305:C316,"&gt;0",M305:M316),
IF(FORECAST($C302,M$305:M$316,$C$305:$C$316)&lt;0,0,
IF(FORECAST($C302,M$305:M$316,$C$305:$C$316)&gt;100,100,
FORECAST($C302,M$305:M$316,$C$305:$C$316))))</f>
        <v>35.489128569417517</v>
      </c>
      <c r="N302" s="78">
        <f ca="true">IF(MAX(C305:C316)-MIN(C305:C316)&lt;5,AVERAGEIF(C305:C316,"&gt;0",N305:N316),
IF(FORECAST($C302,N$305:N$316,$C$305:$C$316)&lt;0,0,
IF(FORECAST($C302,N$305:N$316,$C$305:$C$316)&gt;100,100,
FORECAST($C302,N$305:N$316,$C$305:$C$316))))</f>
        <v>59.313755187637071</v>
      </c>
      <c r="O302" s="79"/>
      <c r="P302" s="80"/>
      <c r="Q302" s="80"/>
      <c r="R302" s="81">
        <f ca="true">IF(MAX(C305:C316)-MIN(C305:C316)&lt;5,AVERAGEIF(C305:C316,"&gt;0",R305:R316),
IF(FORECAST($C302,R$305:R$316,$C$305:$C$316)&lt;0,0,
IF(FORECAST($C302,R$305:R$316,$C$305:$C$316)&gt;100,100,
FORECAST($C302,R$305:R$316,$C$305:$C$316))))</f>
        <v>27.926094603802085</v>
      </c>
      <c r="S302" s="78">
        <f ca="true">IF(MAX(C305:C316)-MIN(C305:C316)&lt;5,AVERAGEIF(C305:C316,"&gt;0",S305:S316),
IF(FORECAST($C302,S$305:S$316,$C$305:$C$316)&lt;0,0,
IF(FORECAST($C302,S$305:S$316,$C$305:$C$316)&gt;100,100,
FORECAST($C302,S$305:S$316,$C$305:$C$316))))</f>
        <v>72.364160528741195</v>
      </c>
      <c r="T302" s="79"/>
      <c r="U302" s="80"/>
      <c r="V302" s="80"/>
      <c r="W302" s="81">
        <f ca="true">IF(MAX(C305:C316)-MIN(C305:C316)&lt;5,AVERAGEIF(C305:C316,"&gt;0",W305:W316),
IF(FORECAST($C302,W$305:W$316,$C$305:$C$316)&lt;0,0,
IF(FORECAST($C302,W$305:W$316,$C$305:$C$316)&gt;100,100,
FORECAST($C302,W$305:W$316,$C$305:$C$316))))</f>
        <v>15.890557554178486</v>
      </c>
      <c r="X302" s="78">
        <f ca="true">IF(MAX(C305:C316)-MIN(C305:C316)&lt;5,AVERAGEIF(C305:C316,"&gt;0",X305:X316),
IF(FORECAST($C302,X$305:X$316,$C$305:$C$316)&lt;0,0,
IF(FORECAST($C302,X$305:X$316,$C$305:$C$316)&gt;100,100,
FORECAST($C302,X$305:X$316,$C$305:$C$316))))</f>
        <v>87.221109271544719</v>
      </c>
      <c r="Y302" s="79"/>
      <c r="Z302" s="80"/>
      <c r="AA302" s="80"/>
      <c r="AB302" s="81">
        <f ca="true">IF(MAX(C305:C316)-MIN(C305:C316)&lt;5,AVERAGEIF(C305:C316,"&gt;0",AB305:AB316),
IF(FORECAST($C302,AB$305:AB$316,$C$305:$C$316)&lt;0,0,
IF(FORECAST($C302,AB$305:AB$316,$C$305:$C$316)&gt;100,100,
FORECAST($C302,AB$305:AB$316,$C$305:$C$316))))</f>
        <v>1.9154314249344679</v>
      </c>
    </row>
    <row r="303" ht="9" customHeight="true" x14ac:dyDescent="0.2">
      <c r="D303" s="82"/>
      <c r="I303" s="82"/>
      <c r="K303" s="42"/>
      <c r="L303" s="42"/>
      <c r="N303" s="82"/>
      <c r="P303" s="42"/>
      <c r="Q303" s="42"/>
      <c r="S303" s="82"/>
      <c r="U303" s="42"/>
      <c r="V303" s="42"/>
      <c r="X303" s="82"/>
      <c r="Z303" s="42"/>
      <c r="AA303" s="42"/>
      <c r="AB303" s="83"/>
    </row>
    <row r="304" ht="22.5" customHeight="true" x14ac:dyDescent="0.2">
      <c r="B304" s="105" t="s">
        <v>8</v>
      </c>
      <c r="C304" s="85" t="s">
        <v>9</v>
      </c>
      <c r="D304" s="86" t="s">
        <v>14</v>
      </c>
      <c r="E304" s="46" t="s">
        <v>26</v>
      </c>
      <c r="F304" s="87"/>
      <c r="G304" s="87"/>
      <c r="H304" s="88" t="s">
        <v>19</v>
      </c>
      <c r="I304" s="86" t="s">
        <v>14</v>
      </c>
      <c r="J304" s="46" t="s">
        <v>26</v>
      </c>
      <c r="K304" s="87"/>
      <c r="L304" s="87"/>
      <c r="M304" s="88" t="s">
        <v>19</v>
      </c>
      <c r="N304" s="86" t="s">
        <v>14</v>
      </c>
      <c r="O304" s="46" t="s">
        <v>26</v>
      </c>
      <c r="P304" s="87"/>
      <c r="Q304" s="87"/>
      <c r="R304" s="88" t="s">
        <v>19</v>
      </c>
      <c r="S304" s="86" t="s">
        <v>14</v>
      </c>
      <c r="T304" s="46" t="s">
        <v>26</v>
      </c>
      <c r="U304" s="87"/>
      <c r="V304" s="87"/>
      <c r="W304" s="88" t="s">
        <v>19</v>
      </c>
      <c r="X304" s="86" t="s">
        <v>14</v>
      </c>
      <c r="Y304" s="46" t="s">
        <v>26</v>
      </c>
      <c r="Z304" s="87"/>
      <c r="AA304" s="87"/>
      <c r="AB304" s="88" t="s">
        <v>19</v>
      </c>
      <c r="AD304" s="89"/>
    </row>
    <row r="305" x14ac:dyDescent="0.2">
      <c r="A305" s="90"/>
      <c r="B305" s="1" t="s">
        <v>199</v>
      </c>
      <c r="C305" s="2">
        <v>2010</v>
      </c>
      <c r="D305" s="1">
        <f t="shared" ref="D305:D316" ca="true" si="45">IF(ISERROR(INDIRECT(CONCATENATE($B305,"!M122"))),"",INDIRECT(CONCATENATE($B305,"!M122")))</f>
        <v>13.81550590625913</v>
      </c>
      <c r="E305" s="94">
        <f t="shared" ref="E305:E316" ca="true" si="46">IF(ISERROR(INDIRECT(CONCATENATE($B305,"!M129"))),"",INDIRECT(CONCATENATE($B305,"!M129")))</f>
        <v>88.140275063965632</v>
      </c>
      <c r="F305" s="92"/>
      <c r="G305" s="92"/>
      <c r="H305" s="93">
        <f t="shared" ref="H305:H316" ca="true" si="47">IF(ISERROR(INDIRECT(CONCATENATE($B305,"!M127"))),"",INDIRECT(CONCATENATE($B305,"!M127")))</f>
        <v>61.315911076545824</v>
      </c>
      <c r="I305" s="1">
        <f t="shared" ref="I305:I316" ca="true" si="48">IF(ISERROR(INDIRECT(CONCATENATE($B305,"!N122"))),"",INDIRECT(CONCATENATE($B305,"!N122")))</f>
        <v>26.739345823844179</v>
      </c>
      <c r="J305" s="91">
        <f t="shared" ref="J305:J316" ca="true" si="49">IF(ISERROR(INDIRECT(CONCATENATE($B305,"!N129"))),"",INDIRECT(CONCATENATE($B305,"!N129")))</f>
        <v>83.584325622965906</v>
      </c>
      <c r="K305" s="92"/>
      <c r="L305" s="92"/>
      <c r="M305" s="93">
        <f t="shared" ref="M305:M316" ca="true" si="50">IF(ISERROR(INDIRECT(CONCATENATE($B305,"!N127"))),"",INDIRECT(CONCATENATE($B305,"!N127")))</f>
        <v>55.149873271236928</v>
      </c>
      <c r="N305" s="1">
        <f t="shared" ref="N305:N316" ca="true" si="51">IF(ISERROR(INDIRECT(CONCATENATE($B305,"!O122"))),"",INDIRECT(CONCATENATE($B305,"!O122")))</f>
        <v>41.540627119349068</v>
      </c>
      <c r="O305" s="91">
        <f t="shared" ref="O305:O316" ca="true" si="52">IF(ISERROR(INDIRECT(CONCATENATE($B305,"!O129"))),"",INDIRECT(CONCATENATE($B305,"!O129")))</f>
        <v>85.935268039886765</v>
      </c>
      <c r="P305" s="92"/>
      <c r="Q305" s="92"/>
      <c r="R305" s="93">
        <f t="shared" ref="R305:R316" ca="true" si="53">IF(ISERROR(INDIRECT(CONCATENATE($B305,"!O127"))),"",INDIRECT(CONCATENATE($B305,"!O127")))</f>
        <v>44.173535826809136</v>
      </c>
      <c r="S305" s="1">
        <f t="shared" ref="S305:S316" ca="true" si="54">IF(ISERROR(INDIRECT(CONCATENATE($B305,"!P122"))),"",INDIRECT(CONCATENATE($B305,"!P122")))</f>
        <v>51.324552881320251</v>
      </c>
      <c r="T305" s="91">
        <f t="shared" ref="T305:T316" ca="true" si="55">IF(ISERROR(INDIRECT(CONCATENATE($B305,"!P129"))),"",INDIRECT(CONCATENATE($B305,"!P129")))</f>
        <v>84.024610266257426</v>
      </c>
      <c r="U305" s="92"/>
      <c r="V305" s="92"/>
      <c r="W305" s="93">
        <f t="shared" ref="W305:W316" ca="true" si="56">IF(ISERROR(INDIRECT(CONCATENATE($B305,"!P127"))),"",INDIRECT(CONCATENATE($B305,"!P127")))</f>
        <v>38.849546116443683</v>
      </c>
      <c r="X305" s="1">
        <f t="shared" ref="X305:X316" ca="true" si="57">IF(ISERROR(INDIRECT(CONCATENATE($B305,"!Q122"))),"",INDIRECT(CONCATENATE($B305,"!Q122")))</f>
        <v>76.508571853151508</v>
      </c>
      <c r="Y305" s="91">
        <f t="shared" ref="Y305:Y316" ca="true" si="58">IF(ISERROR(INDIRECT(CONCATENATE($B305,"!Q129"))),"",INDIRECT(CONCATENATE($B305,"!Q129")))</f>
        <v>85.639144071951321</v>
      </c>
      <c r="Z305" s="92"/>
      <c r="AA305" s="92"/>
      <c r="AB305" s="93">
        <f t="shared" ref="AB305:AB316" ca="true" si="59">IF(ISERROR(INDIRECT(CONCATENATE($B305,"!Q2127"))),"",INDIRECT(CONCATENATE($B305,"!Q127")))</f>
        <v>15.82287002065231</v>
      </c>
    </row>
    <row r="306" x14ac:dyDescent="0.2">
      <c r="A306" s="90"/>
      <c r="B306" s="3" t="s">
        <v>401</v>
      </c>
      <c r="C306" s="4">
        <v>2016</v>
      </c>
      <c r="D306" s="3">
        <f t="shared" ca="true" si="45"/>
        <v>24.289139595027962</v>
      </c>
      <c r="E306" s="94">
        <f t="shared" ca="true" si="46"/>
        <v>82.284578781015938</v>
      </c>
      <c r="F306" s="92"/>
      <c r="G306" s="92"/>
      <c r="H306" s="95">
        <f t="shared" ca="true" si="47"/>
        <v>60.402037847865323</v>
      </c>
      <c r="I306" s="3">
        <f t="shared" ca="true" si="48"/>
        <v>42.638820498078829</v>
      </c>
      <c r="J306" s="94">
        <f t="shared" ca="true" si="49"/>
        <v>85.311640707248031</v>
      </c>
      <c r="K306" s="92"/>
      <c r="L306" s="92"/>
      <c r="M306" s="95">
        <f t="shared" ca="true" si="50"/>
        <v>40.404314744872757</v>
      </c>
      <c r="N306" s="3">
        <f t="shared" ca="true" si="51"/>
        <v>54.870473170564594</v>
      </c>
      <c r="O306" s="94">
        <f t="shared" ca="true" si="52"/>
        <v>85.174091257240889</v>
      </c>
      <c r="P306" s="92"/>
      <c r="Q306" s="92"/>
      <c r="R306" s="95">
        <f t="shared" ca="true" si="53"/>
        <v>31.987954909553977</v>
      </c>
      <c r="S306" s="3">
        <f t="shared" ca="true" si="54"/>
        <v>67.104258616886</v>
      </c>
      <c r="T306" s="94">
        <f t="shared" ca="true" si="55"/>
        <v>87.104696940507623</v>
      </c>
      <c r="U306" s="92"/>
      <c r="V306" s="92"/>
      <c r="W306" s="95">
        <f t="shared" ca="true" si="56"/>
        <v>21.630304694745025</v>
      </c>
      <c r="X306" s="3">
        <f t="shared" ca="true" si="57"/>
        <v>84.54297491694625</v>
      </c>
      <c r="Y306" s="94">
        <f t="shared" ca="true" si="58"/>
        <v>89.205170204602666</v>
      </c>
      <c r="Z306" s="92"/>
      <c r="AA306" s="92"/>
      <c r="AB306" s="95">
        <f t="shared" ca="true" si="59"/>
        <v>5.3922910738638272</v>
      </c>
    </row>
    <row r="307" x14ac:dyDescent="0.2">
      <c r="A307" s="90"/>
      <c r="B307" s="3"/>
      <c r="C307" s="4"/>
      <c r="D307" s="3" t="str">
        <f t="shared" ca="true" si="45"/>
        <v/>
      </c>
      <c r="E307" s="94" t="str">
        <f t="shared" ca="true" si="46"/>
        <v/>
      </c>
      <c r="F307" s="92"/>
      <c r="G307" s="92"/>
      <c r="H307" s="95" t="str">
        <f t="shared" ca="true" si="47"/>
        <v/>
      </c>
      <c r="I307" s="3" t="str">
        <f t="shared" ca="true" si="48"/>
        <v/>
      </c>
      <c r="J307" s="94" t="str">
        <f t="shared" ca="true" si="49"/>
        <v/>
      </c>
      <c r="K307" s="92"/>
      <c r="L307" s="92"/>
      <c r="M307" s="95" t="str">
        <f t="shared" ca="true" si="50"/>
        <v/>
      </c>
      <c r="N307" s="3" t="str">
        <f t="shared" ca="true" si="51"/>
        <v/>
      </c>
      <c r="O307" s="94" t="str">
        <f t="shared" ca="true" si="52"/>
        <v/>
      </c>
      <c r="P307" s="92"/>
      <c r="Q307" s="92"/>
      <c r="R307" s="95" t="str">
        <f t="shared" ca="true" si="53"/>
        <v/>
      </c>
      <c r="S307" s="3" t="str">
        <f t="shared" ca="true" si="54"/>
        <v/>
      </c>
      <c r="T307" s="94" t="str">
        <f t="shared" ca="true" si="55"/>
        <v/>
      </c>
      <c r="U307" s="92"/>
      <c r="V307" s="92"/>
      <c r="W307" s="95" t="str">
        <f t="shared" ca="true" si="56"/>
        <v/>
      </c>
      <c r="X307" s="3" t="str">
        <f t="shared" ca="true" si="57"/>
        <v/>
      </c>
      <c r="Y307" s="94" t="str">
        <f t="shared" ca="true" si="58"/>
        <v/>
      </c>
      <c r="Z307" s="92"/>
      <c r="AA307" s="92"/>
      <c r="AB307" s="95" t="str">
        <f t="shared" ca="true" si="59"/>
        <v/>
      </c>
      <c r="AD307" s="96"/>
    </row>
    <row r="308" x14ac:dyDescent="0.2">
      <c r="A308" s="90"/>
      <c r="B308" s="3"/>
      <c r="C308" s="4"/>
      <c r="D308" s="3" t="str">
        <f t="shared" ca="true" si="45"/>
        <v/>
      </c>
      <c r="E308" s="94" t="str">
        <f t="shared" ca="true" si="46"/>
        <v/>
      </c>
      <c r="F308" s="92"/>
      <c r="G308" s="92"/>
      <c r="H308" s="95" t="str">
        <f t="shared" ca="true" si="47"/>
        <v/>
      </c>
      <c r="I308" s="3" t="str">
        <f t="shared" ca="true" si="48"/>
        <v/>
      </c>
      <c r="J308" s="94" t="str">
        <f t="shared" ca="true" si="49"/>
        <v/>
      </c>
      <c r="K308" s="92"/>
      <c r="L308" s="92"/>
      <c r="M308" s="95" t="str">
        <f t="shared" ca="true" si="50"/>
        <v/>
      </c>
      <c r="N308" s="3" t="str">
        <f t="shared" ca="true" si="51"/>
        <v/>
      </c>
      <c r="O308" s="94" t="str">
        <f t="shared" ca="true" si="52"/>
        <v/>
      </c>
      <c r="P308" s="92"/>
      <c r="Q308" s="92"/>
      <c r="R308" s="95" t="str">
        <f t="shared" ca="true" si="53"/>
        <v/>
      </c>
      <c r="S308" s="3" t="str">
        <f t="shared" ca="true" si="54"/>
        <v/>
      </c>
      <c r="T308" s="94" t="str">
        <f t="shared" ca="true" si="55"/>
        <v/>
      </c>
      <c r="U308" s="92"/>
      <c r="V308" s="92"/>
      <c r="W308" s="95" t="str">
        <f t="shared" ca="true" si="56"/>
        <v/>
      </c>
      <c r="X308" s="3" t="str">
        <f t="shared" ca="true" si="57"/>
        <v/>
      </c>
      <c r="Y308" s="94" t="str">
        <f t="shared" ca="true" si="58"/>
        <v/>
      </c>
      <c r="Z308" s="92"/>
      <c r="AA308" s="92"/>
      <c r="AB308" s="95" t="str">
        <f t="shared" ca="true" si="59"/>
        <v/>
      </c>
    </row>
    <row r="309" x14ac:dyDescent="0.2">
      <c r="A309" s="90"/>
      <c r="B309" s="3"/>
      <c r="C309" s="4"/>
      <c r="D309" s="3" t="str">
        <f t="shared" ca="true" si="45"/>
        <v/>
      </c>
      <c r="E309" s="94" t="str">
        <f t="shared" ca="true" si="46"/>
        <v/>
      </c>
      <c r="F309" s="92"/>
      <c r="G309" s="92"/>
      <c r="H309" s="95" t="str">
        <f t="shared" ca="true" si="47"/>
        <v/>
      </c>
      <c r="I309" s="3" t="str">
        <f t="shared" ca="true" si="48"/>
        <v/>
      </c>
      <c r="J309" s="94" t="str">
        <f t="shared" ca="true" si="49"/>
        <v/>
      </c>
      <c r="K309" s="92"/>
      <c r="L309" s="92"/>
      <c r="M309" s="95" t="str">
        <f t="shared" ca="true" si="50"/>
        <v/>
      </c>
      <c r="N309" s="3" t="str">
        <f t="shared" ca="true" si="51"/>
        <v/>
      </c>
      <c r="O309" s="94" t="str">
        <f t="shared" ca="true" si="52"/>
        <v/>
      </c>
      <c r="P309" s="92"/>
      <c r="Q309" s="92"/>
      <c r="R309" s="95" t="str">
        <f t="shared" ca="true" si="53"/>
        <v/>
      </c>
      <c r="S309" s="3" t="str">
        <f t="shared" ca="true" si="54"/>
        <v/>
      </c>
      <c r="T309" s="94" t="str">
        <f t="shared" ca="true" si="55"/>
        <v/>
      </c>
      <c r="U309" s="92"/>
      <c r="V309" s="92"/>
      <c r="W309" s="95" t="str">
        <f t="shared" ca="true" si="56"/>
        <v/>
      </c>
      <c r="X309" s="3" t="str">
        <f t="shared" ca="true" si="57"/>
        <v/>
      </c>
      <c r="Y309" s="94" t="str">
        <f t="shared" ca="true" si="58"/>
        <v/>
      </c>
      <c r="Z309" s="92"/>
      <c r="AA309" s="92"/>
      <c r="AB309" s="95" t="str">
        <f t="shared" ca="true" si="59"/>
        <v/>
      </c>
    </row>
    <row r="310" x14ac:dyDescent="0.2">
      <c r="A310" s="90"/>
      <c r="B310" s="3"/>
      <c r="C310" s="4"/>
      <c r="D310" s="3" t="str">
        <f t="shared" ca="true" si="45"/>
        <v/>
      </c>
      <c r="E310" s="94" t="str">
        <f t="shared" ca="true" si="46"/>
        <v/>
      </c>
      <c r="F310" s="92"/>
      <c r="G310" s="92"/>
      <c r="H310" s="95" t="str">
        <f t="shared" ca="true" si="47"/>
        <v/>
      </c>
      <c r="I310" s="3" t="str">
        <f t="shared" ca="true" si="48"/>
        <v/>
      </c>
      <c r="J310" s="94" t="str">
        <f t="shared" ca="true" si="49"/>
        <v/>
      </c>
      <c r="K310" s="92"/>
      <c r="L310" s="92"/>
      <c r="M310" s="95" t="str">
        <f t="shared" ca="true" si="50"/>
        <v/>
      </c>
      <c r="N310" s="3" t="str">
        <f t="shared" ca="true" si="51"/>
        <v/>
      </c>
      <c r="O310" s="94" t="str">
        <f t="shared" ca="true" si="52"/>
        <v/>
      </c>
      <c r="P310" s="92"/>
      <c r="Q310" s="92"/>
      <c r="R310" s="95" t="str">
        <f t="shared" ca="true" si="53"/>
        <v/>
      </c>
      <c r="S310" s="3" t="str">
        <f t="shared" ca="true" si="54"/>
        <v/>
      </c>
      <c r="T310" s="94" t="str">
        <f t="shared" ca="true" si="55"/>
        <v/>
      </c>
      <c r="U310" s="92"/>
      <c r="V310" s="92"/>
      <c r="W310" s="95" t="str">
        <f t="shared" ca="true" si="56"/>
        <v/>
      </c>
      <c r="X310" s="3" t="str">
        <f t="shared" ca="true" si="57"/>
        <v/>
      </c>
      <c r="Y310" s="94" t="str">
        <f t="shared" ca="true" si="58"/>
        <v/>
      </c>
      <c r="Z310" s="92"/>
      <c r="AA310" s="92"/>
      <c r="AB310" s="95" t="str">
        <f t="shared" ca="true" si="59"/>
        <v/>
      </c>
    </row>
    <row r="311" x14ac:dyDescent="0.2">
      <c r="A311" s="90"/>
      <c r="B311" s="3"/>
      <c r="C311" s="4"/>
      <c r="D311" s="3" t="str">
        <f t="shared" ca="true" si="45"/>
        <v/>
      </c>
      <c r="E311" s="94" t="str">
        <f t="shared" ca="true" si="46"/>
        <v/>
      </c>
      <c r="F311" s="92"/>
      <c r="G311" s="92"/>
      <c r="H311" s="95" t="str">
        <f t="shared" ca="true" si="47"/>
        <v/>
      </c>
      <c r="I311" s="3" t="str">
        <f t="shared" ca="true" si="48"/>
        <v/>
      </c>
      <c r="J311" s="94" t="str">
        <f t="shared" ca="true" si="49"/>
        <v/>
      </c>
      <c r="K311" s="92"/>
      <c r="L311" s="92"/>
      <c r="M311" s="95" t="str">
        <f t="shared" ca="true" si="50"/>
        <v/>
      </c>
      <c r="N311" s="3" t="str">
        <f t="shared" ca="true" si="51"/>
        <v/>
      </c>
      <c r="O311" s="94" t="str">
        <f t="shared" ca="true" si="52"/>
        <v/>
      </c>
      <c r="P311" s="92"/>
      <c r="Q311" s="92"/>
      <c r="R311" s="95" t="str">
        <f t="shared" ca="true" si="53"/>
        <v/>
      </c>
      <c r="S311" s="3" t="str">
        <f t="shared" ca="true" si="54"/>
        <v/>
      </c>
      <c r="T311" s="94" t="str">
        <f t="shared" ca="true" si="55"/>
        <v/>
      </c>
      <c r="U311" s="92"/>
      <c r="V311" s="92"/>
      <c r="W311" s="95" t="str">
        <f t="shared" ca="true" si="56"/>
        <v/>
      </c>
      <c r="X311" s="3" t="str">
        <f t="shared" ca="true" si="57"/>
        <v/>
      </c>
      <c r="Y311" s="94" t="str">
        <f t="shared" ca="true" si="58"/>
        <v/>
      </c>
      <c r="Z311" s="92"/>
      <c r="AA311" s="92"/>
      <c r="AB311" s="95" t="str">
        <f t="shared" ca="true" si="59"/>
        <v/>
      </c>
    </row>
    <row r="312" x14ac:dyDescent="0.2">
      <c r="A312" s="90"/>
      <c r="B312" s="3"/>
      <c r="C312" s="4"/>
      <c r="D312" s="3" t="str">
        <f t="shared" ca="true" si="45"/>
        <v/>
      </c>
      <c r="E312" s="94" t="str">
        <f t="shared" ca="true" si="46"/>
        <v/>
      </c>
      <c r="F312" s="92"/>
      <c r="G312" s="92"/>
      <c r="H312" s="95" t="str">
        <f t="shared" ca="true" si="47"/>
        <v/>
      </c>
      <c r="I312" s="3" t="str">
        <f t="shared" ca="true" si="48"/>
        <v/>
      </c>
      <c r="J312" s="94" t="str">
        <f t="shared" ca="true" si="49"/>
        <v/>
      </c>
      <c r="K312" s="92"/>
      <c r="L312" s="92"/>
      <c r="M312" s="95" t="str">
        <f t="shared" ca="true" si="50"/>
        <v/>
      </c>
      <c r="N312" s="3" t="str">
        <f t="shared" ca="true" si="51"/>
        <v/>
      </c>
      <c r="O312" s="94" t="str">
        <f t="shared" ca="true" si="52"/>
        <v/>
      </c>
      <c r="P312" s="92"/>
      <c r="Q312" s="92"/>
      <c r="R312" s="95" t="str">
        <f t="shared" ca="true" si="53"/>
        <v/>
      </c>
      <c r="S312" s="3" t="str">
        <f t="shared" ca="true" si="54"/>
        <v/>
      </c>
      <c r="T312" s="94" t="str">
        <f t="shared" ca="true" si="55"/>
        <v/>
      </c>
      <c r="U312" s="92"/>
      <c r="V312" s="92"/>
      <c r="W312" s="95" t="str">
        <f t="shared" ca="true" si="56"/>
        <v/>
      </c>
      <c r="X312" s="3" t="str">
        <f t="shared" ca="true" si="57"/>
        <v/>
      </c>
      <c r="Y312" s="94" t="str">
        <f t="shared" ca="true" si="58"/>
        <v/>
      </c>
      <c r="Z312" s="92"/>
      <c r="AA312" s="92"/>
      <c r="AB312" s="95" t="str">
        <f t="shared" ca="true" si="59"/>
        <v/>
      </c>
    </row>
    <row r="313" x14ac:dyDescent="0.2">
      <c r="A313" s="90"/>
      <c r="B313" s="3"/>
      <c r="C313" s="4"/>
      <c r="D313" s="3" t="str">
        <f t="shared" ca="true" si="45"/>
        <v/>
      </c>
      <c r="E313" s="94" t="str">
        <f t="shared" ca="true" si="46"/>
        <v/>
      </c>
      <c r="F313" s="92"/>
      <c r="G313" s="92"/>
      <c r="H313" s="95" t="str">
        <f t="shared" ca="true" si="47"/>
        <v/>
      </c>
      <c r="I313" s="3" t="str">
        <f t="shared" ca="true" si="48"/>
        <v/>
      </c>
      <c r="J313" s="94" t="str">
        <f t="shared" ca="true" si="49"/>
        <v/>
      </c>
      <c r="K313" s="92"/>
      <c r="L313" s="92"/>
      <c r="M313" s="95" t="str">
        <f t="shared" ca="true" si="50"/>
        <v/>
      </c>
      <c r="N313" s="3" t="str">
        <f t="shared" ca="true" si="51"/>
        <v/>
      </c>
      <c r="O313" s="94" t="str">
        <f t="shared" ca="true" si="52"/>
        <v/>
      </c>
      <c r="P313" s="92"/>
      <c r="Q313" s="92"/>
      <c r="R313" s="95" t="str">
        <f t="shared" ca="true" si="53"/>
        <v/>
      </c>
      <c r="S313" s="3" t="str">
        <f t="shared" ca="true" si="54"/>
        <v/>
      </c>
      <c r="T313" s="94" t="str">
        <f t="shared" ca="true" si="55"/>
        <v/>
      </c>
      <c r="U313" s="92"/>
      <c r="V313" s="92"/>
      <c r="W313" s="95" t="str">
        <f t="shared" ca="true" si="56"/>
        <v/>
      </c>
      <c r="X313" s="3" t="str">
        <f t="shared" ca="true" si="57"/>
        <v/>
      </c>
      <c r="Y313" s="94" t="str">
        <f t="shared" ca="true" si="58"/>
        <v/>
      </c>
      <c r="Z313" s="92"/>
      <c r="AA313" s="92"/>
      <c r="AB313" s="95" t="str">
        <f t="shared" ca="true" si="59"/>
        <v/>
      </c>
    </row>
    <row r="314" x14ac:dyDescent="0.2">
      <c r="A314" s="90"/>
      <c r="B314" s="3"/>
      <c r="C314" s="4"/>
      <c r="D314" s="3" t="str">
        <f t="shared" ca="true" si="45"/>
        <v/>
      </c>
      <c r="E314" s="94" t="str">
        <f t="shared" ca="true" si="46"/>
        <v/>
      </c>
      <c r="F314" s="92"/>
      <c r="G314" s="92"/>
      <c r="H314" s="95" t="str">
        <f t="shared" ca="true" si="47"/>
        <v/>
      </c>
      <c r="I314" s="3" t="str">
        <f t="shared" ca="true" si="48"/>
        <v/>
      </c>
      <c r="J314" s="94" t="str">
        <f t="shared" ca="true" si="49"/>
        <v/>
      </c>
      <c r="K314" s="92"/>
      <c r="L314" s="92"/>
      <c r="M314" s="95" t="str">
        <f t="shared" ca="true" si="50"/>
        <v/>
      </c>
      <c r="N314" s="3" t="str">
        <f t="shared" ca="true" si="51"/>
        <v/>
      </c>
      <c r="O314" s="94" t="str">
        <f t="shared" ca="true" si="52"/>
        <v/>
      </c>
      <c r="P314" s="92"/>
      <c r="Q314" s="92"/>
      <c r="R314" s="95" t="str">
        <f t="shared" ca="true" si="53"/>
        <v/>
      </c>
      <c r="S314" s="3" t="str">
        <f t="shared" ca="true" si="54"/>
        <v/>
      </c>
      <c r="T314" s="94" t="str">
        <f t="shared" ca="true" si="55"/>
        <v/>
      </c>
      <c r="U314" s="92"/>
      <c r="V314" s="92"/>
      <c r="W314" s="95" t="str">
        <f t="shared" ca="true" si="56"/>
        <v/>
      </c>
      <c r="X314" s="3" t="str">
        <f t="shared" ca="true" si="57"/>
        <v/>
      </c>
      <c r="Y314" s="94" t="str">
        <f t="shared" ca="true" si="58"/>
        <v/>
      </c>
      <c r="Z314" s="92"/>
      <c r="AA314" s="92"/>
      <c r="AB314" s="95" t="str">
        <f t="shared" ca="true" si="59"/>
        <v/>
      </c>
    </row>
    <row r="315" x14ac:dyDescent="0.2">
      <c r="A315" s="90"/>
      <c r="B315" s="3"/>
      <c r="C315" s="4"/>
      <c r="D315" s="3" t="str">
        <f t="shared" ca="true" si="45"/>
        <v/>
      </c>
      <c r="E315" s="94" t="str">
        <f t="shared" ca="true" si="46"/>
        <v/>
      </c>
      <c r="F315" s="92"/>
      <c r="G315" s="92"/>
      <c r="H315" s="95" t="str">
        <f t="shared" ca="true" si="47"/>
        <v/>
      </c>
      <c r="I315" s="3" t="str">
        <f t="shared" ca="true" si="48"/>
        <v/>
      </c>
      <c r="J315" s="94" t="str">
        <f t="shared" ca="true" si="49"/>
        <v/>
      </c>
      <c r="K315" s="92"/>
      <c r="L315" s="92"/>
      <c r="M315" s="95" t="str">
        <f t="shared" ca="true" si="50"/>
        <v/>
      </c>
      <c r="N315" s="3" t="str">
        <f t="shared" ca="true" si="51"/>
        <v/>
      </c>
      <c r="O315" s="94" t="str">
        <f t="shared" ca="true" si="52"/>
        <v/>
      </c>
      <c r="P315" s="92"/>
      <c r="Q315" s="92"/>
      <c r="R315" s="95" t="str">
        <f t="shared" ca="true" si="53"/>
        <v/>
      </c>
      <c r="S315" s="3" t="str">
        <f t="shared" ca="true" si="54"/>
        <v/>
      </c>
      <c r="T315" s="94" t="str">
        <f t="shared" ca="true" si="55"/>
        <v/>
      </c>
      <c r="U315" s="92"/>
      <c r="V315" s="92"/>
      <c r="W315" s="95" t="str">
        <f t="shared" ca="true" si="56"/>
        <v/>
      </c>
      <c r="X315" s="3" t="str">
        <f t="shared" ca="true" si="57"/>
        <v/>
      </c>
      <c r="Y315" s="94" t="str">
        <f t="shared" ca="true" si="58"/>
        <v/>
      </c>
      <c r="Z315" s="92"/>
      <c r="AA315" s="92"/>
      <c r="AB315" s="95" t="str">
        <f t="shared" ca="true" si="59"/>
        <v/>
      </c>
    </row>
    <row r="316" x14ac:dyDescent="0.2">
      <c r="A316" s="90"/>
      <c r="B316" s="5"/>
      <c r="C316" s="6"/>
      <c r="D316" s="5" t="str">
        <f t="shared" ca="true" si="45"/>
        <v/>
      </c>
      <c r="E316" s="97" t="str">
        <f t="shared" ca="true" si="46"/>
        <v/>
      </c>
      <c r="F316" s="98"/>
      <c r="G316" s="99"/>
      <c r="H316" s="100" t="str">
        <f t="shared" ca="true" si="47"/>
        <v/>
      </c>
      <c r="I316" s="5" t="str">
        <f t="shared" ca="true" si="48"/>
        <v/>
      </c>
      <c r="J316" s="97" t="str">
        <f t="shared" ca="true" si="49"/>
        <v/>
      </c>
      <c r="K316" s="98"/>
      <c r="L316" s="99"/>
      <c r="M316" s="100" t="str">
        <f t="shared" ca="true" si="50"/>
        <v/>
      </c>
      <c r="N316" s="5" t="str">
        <f t="shared" ca="true" si="51"/>
        <v/>
      </c>
      <c r="O316" s="97" t="str">
        <f t="shared" ca="true" si="52"/>
        <v/>
      </c>
      <c r="P316" s="98"/>
      <c r="Q316" s="99"/>
      <c r="R316" s="100" t="str">
        <f t="shared" ca="true" si="53"/>
        <v/>
      </c>
      <c r="S316" s="5" t="str">
        <f t="shared" ca="true" si="54"/>
        <v/>
      </c>
      <c r="T316" s="97" t="str">
        <f t="shared" ca="true" si="55"/>
        <v/>
      </c>
      <c r="U316" s="98"/>
      <c r="V316" s="99"/>
      <c r="W316" s="100" t="str">
        <f t="shared" ca="true" si="56"/>
        <v/>
      </c>
      <c r="X316" s="5" t="str">
        <f t="shared" ca="true" si="57"/>
        <v/>
      </c>
      <c r="Y316" s="97" t="str">
        <f t="shared" ca="true" si="58"/>
        <v/>
      </c>
      <c r="Z316" s="98"/>
      <c r="AA316" s="99"/>
      <c r="AB316" s="100" t="str">
        <f t="shared" ca="true" si="59"/>
        <v/>
      </c>
    </row>
    <row r="317" ht="11.25" customHeight="true" x14ac:dyDescent="0.2"/>
    <row r="318" ht="22.5" customHeight="true" x14ac:dyDescent="0.25">
      <c r="B318" s="1760" t="str">
        <f>CONCATENATE("Rural use of sanitation facilities, ",C299,"–",C300)</f>
        <v>Rural use of sanitation facilities, 2004–2020</v>
      </c>
      <c r="C318" s="1761"/>
      <c r="D318" s="1761"/>
      <c r="E318" s="1761"/>
      <c r="F318" s="1761"/>
      <c r="G318" s="1761"/>
      <c r="H318" s="1761"/>
      <c r="I318" s="1761"/>
      <c r="J318" s="1761"/>
      <c r="K318" s="1761"/>
      <c r="L318" s="1761"/>
      <c r="N318" s="101"/>
      <c r="O318" s="101"/>
      <c r="P318" s="101"/>
      <c r="Q318" s="101"/>
      <c r="R318" s="101"/>
      <c r="S318" s="1743" t="s">
        <v>11</v>
      </c>
      <c r="T318" s="1744"/>
      <c r="U318" s="1744"/>
      <c r="V318" s="1744"/>
      <c r="W318" s="1745"/>
      <c r="X318" s="101"/>
      <c r="Y318" s="101"/>
      <c r="Z318" s="101"/>
      <c r="AA318" s="101"/>
      <c r="AB318" s="102"/>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9" customWidth="true"/>
    <col min="6" max="7" width="9" style="42" customWidth="true"/>
    <col min="8" max="38" width="9" style="39" customWidth="true"/>
    <col min="39" max="261" width="9.140625" style="39"/>
    <col min="262" max="262" width="5" style="39" customWidth="true"/>
    <col min="263" max="263" width="13.85546875" style="39" customWidth="true"/>
    <col min="264" max="265" width="6.28515625" style="39" customWidth="true"/>
    <col min="266" max="267" width="7" style="39" customWidth="true"/>
    <col min="268" max="274" width="6.28515625" style="39" customWidth="true"/>
    <col min="275" max="517" width="9.140625" style="39"/>
    <col min="518" max="518" width="5" style="39" customWidth="true"/>
    <col min="519" max="519" width="13.85546875" style="39" customWidth="true"/>
    <col min="520" max="521" width="6.28515625" style="39" customWidth="true"/>
    <col min="522" max="523" width="7" style="39" customWidth="true"/>
    <col min="524" max="530" width="6.28515625" style="39" customWidth="true"/>
    <col min="531" max="773" width="9.140625" style="39"/>
    <col min="774" max="774" width="5" style="39" customWidth="true"/>
    <col min="775" max="775" width="13.85546875" style="39" customWidth="true"/>
    <col min="776" max="777" width="6.28515625" style="39" customWidth="true"/>
    <col min="778" max="779" width="7" style="39" customWidth="true"/>
    <col min="780" max="786" width="6.28515625" style="39" customWidth="true"/>
    <col min="787" max="1029" width="9.140625" style="39"/>
    <col min="1030" max="1030" width="5" style="39" customWidth="true"/>
    <col min="1031" max="1031" width="13.85546875" style="39" customWidth="true"/>
    <col min="1032" max="1033" width="6.28515625" style="39" customWidth="true"/>
    <col min="1034" max="1035" width="7" style="39" customWidth="true"/>
    <col min="1036" max="1042" width="6.28515625" style="39" customWidth="true"/>
    <col min="1043" max="1285" width="9.140625" style="39"/>
    <col min="1286" max="1286" width="5" style="39" customWidth="true"/>
    <col min="1287" max="1287" width="13.85546875" style="39" customWidth="true"/>
    <col min="1288" max="1289" width="6.28515625" style="39" customWidth="true"/>
    <col min="1290" max="1291" width="7" style="39" customWidth="true"/>
    <col min="1292" max="1298" width="6.28515625" style="39" customWidth="true"/>
    <col min="1299" max="1541" width="9.140625" style="39"/>
    <col min="1542" max="1542" width="5" style="39" customWidth="true"/>
    <col min="1543" max="1543" width="13.85546875" style="39" customWidth="true"/>
    <col min="1544" max="1545" width="6.28515625" style="39" customWidth="true"/>
    <col min="1546" max="1547" width="7" style="39" customWidth="true"/>
    <col min="1548" max="1554" width="6.28515625" style="39" customWidth="true"/>
    <col min="1555" max="1797" width="9.140625" style="39"/>
    <col min="1798" max="1798" width="5" style="39" customWidth="true"/>
    <col min="1799" max="1799" width="13.85546875" style="39" customWidth="true"/>
    <col min="1800" max="1801" width="6.28515625" style="39" customWidth="true"/>
    <col min="1802" max="1803" width="7" style="39" customWidth="true"/>
    <col min="1804" max="1810" width="6.28515625" style="39" customWidth="true"/>
    <col min="1811" max="2053" width="9.140625" style="39"/>
    <col min="2054" max="2054" width="5" style="39" customWidth="true"/>
    <col min="2055" max="2055" width="13.85546875" style="39" customWidth="true"/>
    <col min="2056" max="2057" width="6.28515625" style="39" customWidth="true"/>
    <col min="2058" max="2059" width="7" style="39" customWidth="true"/>
    <col min="2060" max="2066" width="6.28515625" style="39" customWidth="true"/>
    <col min="2067" max="2309" width="9.140625" style="39"/>
    <col min="2310" max="2310" width="5" style="39" customWidth="true"/>
    <col min="2311" max="2311" width="13.85546875" style="39" customWidth="true"/>
    <col min="2312" max="2313" width="6.28515625" style="39" customWidth="true"/>
    <col min="2314" max="2315" width="7" style="39" customWidth="true"/>
    <col min="2316" max="2322" width="6.28515625" style="39" customWidth="true"/>
    <col min="2323" max="2565" width="9.140625" style="39"/>
    <col min="2566" max="2566" width="5" style="39" customWidth="true"/>
    <col min="2567" max="2567" width="13.85546875" style="39" customWidth="true"/>
    <col min="2568" max="2569" width="6.28515625" style="39" customWidth="true"/>
    <col min="2570" max="2571" width="7" style="39" customWidth="true"/>
    <col min="2572" max="2578" width="6.28515625" style="39" customWidth="true"/>
    <col min="2579" max="2821" width="9.140625" style="39"/>
    <col min="2822" max="2822" width="5" style="39" customWidth="true"/>
    <col min="2823" max="2823" width="13.85546875" style="39" customWidth="true"/>
    <col min="2824" max="2825" width="6.28515625" style="39" customWidth="true"/>
    <col min="2826" max="2827" width="7" style="39" customWidth="true"/>
    <col min="2828" max="2834" width="6.28515625" style="39" customWidth="true"/>
    <col min="2835" max="3077" width="9.140625" style="39"/>
    <col min="3078" max="3078" width="5" style="39" customWidth="true"/>
    <col min="3079" max="3079" width="13.85546875" style="39" customWidth="true"/>
    <col min="3080" max="3081" width="6.28515625" style="39" customWidth="true"/>
    <col min="3082" max="3083" width="7" style="39" customWidth="true"/>
    <col min="3084" max="3090" width="6.28515625" style="39" customWidth="true"/>
    <col min="3091" max="3333" width="9.140625" style="39"/>
    <col min="3334" max="3334" width="5" style="39" customWidth="true"/>
    <col min="3335" max="3335" width="13.85546875" style="39" customWidth="true"/>
    <col min="3336" max="3337" width="6.28515625" style="39" customWidth="true"/>
    <col min="3338" max="3339" width="7" style="39" customWidth="true"/>
    <col min="3340" max="3346" width="6.28515625" style="39" customWidth="true"/>
    <col min="3347" max="3589" width="9.140625" style="39"/>
    <col min="3590" max="3590" width="5" style="39" customWidth="true"/>
    <col min="3591" max="3591" width="13.85546875" style="39" customWidth="true"/>
    <col min="3592" max="3593" width="6.28515625" style="39" customWidth="true"/>
    <col min="3594" max="3595" width="7" style="39" customWidth="true"/>
    <col min="3596" max="3602" width="6.28515625" style="39" customWidth="true"/>
    <col min="3603" max="3845" width="9.140625" style="39"/>
    <col min="3846" max="3846" width="5" style="39" customWidth="true"/>
    <col min="3847" max="3847" width="13.85546875" style="39" customWidth="true"/>
    <col min="3848" max="3849" width="6.28515625" style="39" customWidth="true"/>
    <col min="3850" max="3851" width="7" style="39" customWidth="true"/>
    <col min="3852" max="3858" width="6.28515625" style="39" customWidth="true"/>
    <col min="3859" max="4101" width="9.140625" style="39"/>
    <col min="4102" max="4102" width="5" style="39" customWidth="true"/>
    <col min="4103" max="4103" width="13.85546875" style="39" customWidth="true"/>
    <col min="4104" max="4105" width="6.28515625" style="39" customWidth="true"/>
    <col min="4106" max="4107" width="7" style="39" customWidth="true"/>
    <col min="4108" max="4114" width="6.28515625" style="39" customWidth="true"/>
    <col min="4115" max="4357" width="9.140625" style="39"/>
    <col min="4358" max="4358" width="5" style="39" customWidth="true"/>
    <col min="4359" max="4359" width="13.85546875" style="39" customWidth="true"/>
    <col min="4360" max="4361" width="6.28515625" style="39" customWidth="true"/>
    <col min="4362" max="4363" width="7" style="39" customWidth="true"/>
    <col min="4364" max="4370" width="6.28515625" style="39" customWidth="true"/>
    <col min="4371" max="4613" width="9.140625" style="39"/>
    <col min="4614" max="4614" width="5" style="39" customWidth="true"/>
    <col min="4615" max="4615" width="13.85546875" style="39" customWidth="true"/>
    <col min="4616" max="4617" width="6.28515625" style="39" customWidth="true"/>
    <col min="4618" max="4619" width="7" style="39" customWidth="true"/>
    <col min="4620" max="4626" width="6.28515625" style="39" customWidth="true"/>
    <col min="4627" max="4869" width="9.140625" style="39"/>
    <col min="4870" max="4870" width="5" style="39" customWidth="true"/>
    <col min="4871" max="4871" width="13.85546875" style="39" customWidth="true"/>
    <col min="4872" max="4873" width="6.28515625" style="39" customWidth="true"/>
    <col min="4874" max="4875" width="7" style="39" customWidth="true"/>
    <col min="4876" max="4882" width="6.28515625" style="39" customWidth="true"/>
    <col min="4883" max="5125" width="9.140625" style="39"/>
    <col min="5126" max="5126" width="5" style="39" customWidth="true"/>
    <col min="5127" max="5127" width="13.85546875" style="39" customWidth="true"/>
    <col min="5128" max="5129" width="6.28515625" style="39" customWidth="true"/>
    <col min="5130" max="5131" width="7" style="39" customWidth="true"/>
    <col min="5132" max="5138" width="6.28515625" style="39" customWidth="true"/>
    <col min="5139" max="5381" width="9.140625" style="39"/>
    <col min="5382" max="5382" width="5" style="39" customWidth="true"/>
    <col min="5383" max="5383" width="13.85546875" style="39" customWidth="true"/>
    <col min="5384" max="5385" width="6.28515625" style="39" customWidth="true"/>
    <col min="5386" max="5387" width="7" style="39" customWidth="true"/>
    <col min="5388" max="5394" width="6.28515625" style="39" customWidth="true"/>
    <col min="5395" max="5637" width="9.140625" style="39"/>
    <col min="5638" max="5638" width="5" style="39" customWidth="true"/>
    <col min="5639" max="5639" width="13.85546875" style="39" customWidth="true"/>
    <col min="5640" max="5641" width="6.28515625" style="39" customWidth="true"/>
    <col min="5642" max="5643" width="7" style="39" customWidth="true"/>
    <col min="5644" max="5650" width="6.28515625" style="39" customWidth="true"/>
    <col min="5651" max="5893" width="9.140625" style="39"/>
    <col min="5894" max="5894" width="5" style="39" customWidth="true"/>
    <col min="5895" max="5895" width="13.85546875" style="39" customWidth="true"/>
    <col min="5896" max="5897" width="6.28515625" style="39" customWidth="true"/>
    <col min="5898" max="5899" width="7" style="39" customWidth="true"/>
    <col min="5900" max="5906" width="6.28515625" style="39" customWidth="true"/>
    <col min="5907" max="6149" width="9.140625" style="39"/>
    <col min="6150" max="6150" width="5" style="39" customWidth="true"/>
    <col min="6151" max="6151" width="13.85546875" style="39" customWidth="true"/>
    <col min="6152" max="6153" width="6.28515625" style="39" customWidth="true"/>
    <col min="6154" max="6155" width="7" style="39" customWidth="true"/>
    <col min="6156" max="6162" width="6.28515625" style="39" customWidth="true"/>
    <col min="6163" max="6405" width="9.140625" style="39"/>
    <col min="6406" max="6406" width="5" style="39" customWidth="true"/>
    <col min="6407" max="6407" width="13.85546875" style="39" customWidth="true"/>
    <col min="6408" max="6409" width="6.28515625" style="39" customWidth="true"/>
    <col min="6410" max="6411" width="7" style="39" customWidth="true"/>
    <col min="6412" max="6418" width="6.28515625" style="39" customWidth="true"/>
    <col min="6419" max="6661" width="9.140625" style="39"/>
    <col min="6662" max="6662" width="5" style="39" customWidth="true"/>
    <col min="6663" max="6663" width="13.85546875" style="39" customWidth="true"/>
    <col min="6664" max="6665" width="6.28515625" style="39" customWidth="true"/>
    <col min="6666" max="6667" width="7" style="39" customWidth="true"/>
    <col min="6668" max="6674" width="6.28515625" style="39" customWidth="true"/>
    <col min="6675" max="6917" width="9.140625" style="39"/>
    <col min="6918" max="6918" width="5" style="39" customWidth="true"/>
    <col min="6919" max="6919" width="13.85546875" style="39" customWidth="true"/>
    <col min="6920" max="6921" width="6.28515625" style="39" customWidth="true"/>
    <col min="6922" max="6923" width="7" style="39" customWidth="true"/>
    <col min="6924" max="6930" width="6.28515625" style="39" customWidth="true"/>
    <col min="6931" max="7173" width="9.140625" style="39"/>
    <col min="7174" max="7174" width="5" style="39" customWidth="true"/>
    <col min="7175" max="7175" width="13.85546875" style="39" customWidth="true"/>
    <col min="7176" max="7177" width="6.28515625" style="39" customWidth="true"/>
    <col min="7178" max="7179" width="7" style="39" customWidth="true"/>
    <col min="7180" max="7186" width="6.28515625" style="39" customWidth="true"/>
    <col min="7187" max="7429" width="9.140625" style="39"/>
    <col min="7430" max="7430" width="5" style="39" customWidth="true"/>
    <col min="7431" max="7431" width="13.85546875" style="39" customWidth="true"/>
    <col min="7432" max="7433" width="6.28515625" style="39" customWidth="true"/>
    <col min="7434" max="7435" width="7" style="39" customWidth="true"/>
    <col min="7436" max="7442" width="6.28515625" style="39" customWidth="true"/>
    <col min="7443" max="7685" width="9.140625" style="39"/>
    <col min="7686" max="7686" width="5" style="39" customWidth="true"/>
    <col min="7687" max="7687" width="13.85546875" style="39" customWidth="true"/>
    <col min="7688" max="7689" width="6.28515625" style="39" customWidth="true"/>
    <col min="7690" max="7691" width="7" style="39" customWidth="true"/>
    <col min="7692" max="7698" width="6.28515625" style="39" customWidth="true"/>
    <col min="7699" max="7941" width="9.140625" style="39"/>
    <col min="7942" max="7942" width="5" style="39" customWidth="true"/>
    <col min="7943" max="7943" width="13.85546875" style="39" customWidth="true"/>
    <col min="7944" max="7945" width="6.28515625" style="39" customWidth="true"/>
    <col min="7946" max="7947" width="7" style="39" customWidth="true"/>
    <col min="7948" max="7954" width="6.28515625" style="39" customWidth="true"/>
    <col min="7955" max="8197" width="9.140625" style="39"/>
    <col min="8198" max="8198" width="5" style="39" customWidth="true"/>
    <col min="8199" max="8199" width="13.85546875" style="39" customWidth="true"/>
    <col min="8200" max="8201" width="6.28515625" style="39" customWidth="true"/>
    <col min="8202" max="8203" width="7" style="39" customWidth="true"/>
    <col min="8204" max="8210" width="6.28515625" style="39" customWidth="true"/>
    <col min="8211" max="8453" width="9.140625" style="39"/>
    <col min="8454" max="8454" width="5" style="39" customWidth="true"/>
    <col min="8455" max="8455" width="13.85546875" style="39" customWidth="true"/>
    <col min="8456" max="8457" width="6.28515625" style="39" customWidth="true"/>
    <col min="8458" max="8459" width="7" style="39" customWidth="true"/>
    <col min="8460" max="8466" width="6.28515625" style="39" customWidth="true"/>
    <col min="8467" max="8709" width="9.140625" style="39"/>
    <col min="8710" max="8710" width="5" style="39" customWidth="true"/>
    <col min="8711" max="8711" width="13.85546875" style="39" customWidth="true"/>
    <col min="8712" max="8713" width="6.28515625" style="39" customWidth="true"/>
    <col min="8714" max="8715" width="7" style="39" customWidth="true"/>
    <col min="8716" max="8722" width="6.28515625" style="39" customWidth="true"/>
    <col min="8723" max="8965" width="9.140625" style="39"/>
    <col min="8966" max="8966" width="5" style="39" customWidth="true"/>
    <col min="8967" max="8967" width="13.85546875" style="39" customWidth="true"/>
    <col min="8968" max="8969" width="6.28515625" style="39" customWidth="true"/>
    <col min="8970" max="8971" width="7" style="39" customWidth="true"/>
    <col min="8972" max="8978" width="6.28515625" style="39" customWidth="true"/>
    <col min="8979" max="9221" width="9.140625" style="39"/>
    <col min="9222" max="9222" width="5" style="39" customWidth="true"/>
    <col min="9223" max="9223" width="13.85546875" style="39" customWidth="true"/>
    <col min="9224" max="9225" width="6.28515625" style="39" customWidth="true"/>
    <col min="9226" max="9227" width="7" style="39" customWidth="true"/>
    <col min="9228" max="9234" width="6.28515625" style="39" customWidth="true"/>
    <col min="9235" max="9477" width="9.140625" style="39"/>
    <col min="9478" max="9478" width="5" style="39" customWidth="true"/>
    <col min="9479" max="9479" width="13.85546875" style="39" customWidth="true"/>
    <col min="9480" max="9481" width="6.28515625" style="39" customWidth="true"/>
    <col min="9482" max="9483" width="7" style="39" customWidth="true"/>
    <col min="9484" max="9490" width="6.28515625" style="39" customWidth="true"/>
    <col min="9491" max="9733" width="9.140625" style="39"/>
    <col min="9734" max="9734" width="5" style="39" customWidth="true"/>
    <col min="9735" max="9735" width="13.85546875" style="39" customWidth="true"/>
    <col min="9736" max="9737" width="6.28515625" style="39" customWidth="true"/>
    <col min="9738" max="9739" width="7" style="39" customWidth="true"/>
    <col min="9740" max="9746" width="6.28515625" style="39" customWidth="true"/>
    <col min="9747" max="9989" width="9.140625" style="39"/>
    <col min="9990" max="9990" width="5" style="39" customWidth="true"/>
    <col min="9991" max="9991" width="13.85546875" style="39" customWidth="true"/>
    <col min="9992" max="9993" width="6.28515625" style="39" customWidth="true"/>
    <col min="9994" max="9995" width="7" style="39" customWidth="true"/>
    <col min="9996" max="10002" width="6.28515625" style="39" customWidth="true"/>
    <col min="10003" max="10245" width="9.140625" style="39"/>
    <col min="10246" max="10246" width="5" style="39" customWidth="true"/>
    <col min="10247" max="10247" width="13.85546875" style="39" customWidth="true"/>
    <col min="10248" max="10249" width="6.28515625" style="39" customWidth="true"/>
    <col min="10250" max="10251" width="7" style="39" customWidth="true"/>
    <col min="10252" max="10258" width="6.28515625" style="39" customWidth="true"/>
    <col min="10259" max="10501" width="9.140625" style="39"/>
    <col min="10502" max="10502" width="5" style="39" customWidth="true"/>
    <col min="10503" max="10503" width="13.85546875" style="39" customWidth="true"/>
    <col min="10504" max="10505" width="6.28515625" style="39" customWidth="true"/>
    <col min="10506" max="10507" width="7" style="39" customWidth="true"/>
    <col min="10508" max="10514" width="6.28515625" style="39" customWidth="true"/>
    <col min="10515" max="10757" width="9.140625" style="39"/>
    <col min="10758" max="10758" width="5" style="39" customWidth="true"/>
    <col min="10759" max="10759" width="13.85546875" style="39" customWidth="true"/>
    <col min="10760" max="10761" width="6.28515625" style="39" customWidth="true"/>
    <col min="10762" max="10763" width="7" style="39" customWidth="true"/>
    <col min="10764" max="10770" width="6.28515625" style="39" customWidth="true"/>
    <col min="10771" max="11013" width="9.140625" style="39"/>
    <col min="11014" max="11014" width="5" style="39" customWidth="true"/>
    <col min="11015" max="11015" width="13.85546875" style="39" customWidth="true"/>
    <col min="11016" max="11017" width="6.28515625" style="39" customWidth="true"/>
    <col min="11018" max="11019" width="7" style="39" customWidth="true"/>
    <col min="11020" max="11026" width="6.28515625" style="39" customWidth="true"/>
    <col min="11027" max="11269" width="9.140625" style="39"/>
    <col min="11270" max="11270" width="5" style="39" customWidth="true"/>
    <col min="11271" max="11271" width="13.85546875" style="39" customWidth="true"/>
    <col min="11272" max="11273" width="6.28515625" style="39" customWidth="true"/>
    <col min="11274" max="11275" width="7" style="39" customWidth="true"/>
    <col min="11276" max="11282" width="6.28515625" style="39" customWidth="true"/>
    <col min="11283" max="11525" width="9.140625" style="39"/>
    <col min="11526" max="11526" width="5" style="39" customWidth="true"/>
    <col min="11527" max="11527" width="13.85546875" style="39" customWidth="true"/>
    <col min="11528" max="11529" width="6.28515625" style="39" customWidth="true"/>
    <col min="11530" max="11531" width="7" style="39" customWidth="true"/>
    <col min="11532" max="11538" width="6.28515625" style="39" customWidth="true"/>
    <col min="11539" max="11781" width="9.140625" style="39"/>
    <col min="11782" max="11782" width="5" style="39" customWidth="true"/>
    <col min="11783" max="11783" width="13.85546875" style="39" customWidth="true"/>
    <col min="11784" max="11785" width="6.28515625" style="39" customWidth="true"/>
    <col min="11786" max="11787" width="7" style="39" customWidth="true"/>
    <col min="11788" max="11794" width="6.28515625" style="39" customWidth="true"/>
    <col min="11795" max="12037" width="9.140625" style="39"/>
    <col min="12038" max="12038" width="5" style="39" customWidth="true"/>
    <col min="12039" max="12039" width="13.85546875" style="39" customWidth="true"/>
    <col min="12040" max="12041" width="6.28515625" style="39" customWidth="true"/>
    <col min="12042" max="12043" width="7" style="39" customWidth="true"/>
    <col min="12044" max="12050" width="6.28515625" style="39" customWidth="true"/>
    <col min="12051" max="12293" width="9.140625" style="39"/>
    <col min="12294" max="12294" width="5" style="39" customWidth="true"/>
    <col min="12295" max="12295" width="13.85546875" style="39" customWidth="true"/>
    <col min="12296" max="12297" width="6.28515625" style="39" customWidth="true"/>
    <col min="12298" max="12299" width="7" style="39" customWidth="true"/>
    <col min="12300" max="12306" width="6.28515625" style="39" customWidth="true"/>
    <col min="12307" max="12549" width="9.140625" style="39"/>
    <col min="12550" max="12550" width="5" style="39" customWidth="true"/>
    <col min="12551" max="12551" width="13.85546875" style="39" customWidth="true"/>
    <col min="12552" max="12553" width="6.28515625" style="39" customWidth="true"/>
    <col min="12554" max="12555" width="7" style="39" customWidth="true"/>
    <col min="12556" max="12562" width="6.28515625" style="39" customWidth="true"/>
    <col min="12563" max="12805" width="9.140625" style="39"/>
    <col min="12806" max="12806" width="5" style="39" customWidth="true"/>
    <col min="12807" max="12807" width="13.85546875" style="39" customWidth="true"/>
    <col min="12808" max="12809" width="6.28515625" style="39" customWidth="true"/>
    <col min="12810" max="12811" width="7" style="39" customWidth="true"/>
    <col min="12812" max="12818" width="6.28515625" style="39" customWidth="true"/>
    <col min="12819" max="13061" width="9.140625" style="39"/>
    <col min="13062" max="13062" width="5" style="39" customWidth="true"/>
    <col min="13063" max="13063" width="13.85546875" style="39" customWidth="true"/>
    <col min="13064" max="13065" width="6.28515625" style="39" customWidth="true"/>
    <col min="13066" max="13067" width="7" style="39" customWidth="true"/>
    <col min="13068" max="13074" width="6.28515625" style="39" customWidth="true"/>
    <col min="13075" max="13317" width="9.140625" style="39"/>
    <col min="13318" max="13318" width="5" style="39" customWidth="true"/>
    <col min="13319" max="13319" width="13.85546875" style="39" customWidth="true"/>
    <col min="13320" max="13321" width="6.28515625" style="39" customWidth="true"/>
    <col min="13322" max="13323" width="7" style="39" customWidth="true"/>
    <col min="13324" max="13330" width="6.28515625" style="39" customWidth="true"/>
    <col min="13331" max="13573" width="9.140625" style="39"/>
    <col min="13574" max="13574" width="5" style="39" customWidth="true"/>
    <col min="13575" max="13575" width="13.85546875" style="39" customWidth="true"/>
    <col min="13576" max="13577" width="6.28515625" style="39" customWidth="true"/>
    <col min="13578" max="13579" width="7" style="39" customWidth="true"/>
    <col min="13580" max="13586" width="6.28515625" style="39" customWidth="true"/>
    <col min="13587" max="13829" width="9.140625" style="39"/>
    <col min="13830" max="13830" width="5" style="39" customWidth="true"/>
    <col min="13831" max="13831" width="13.85546875" style="39" customWidth="true"/>
    <col min="13832" max="13833" width="6.28515625" style="39" customWidth="true"/>
    <col min="13834" max="13835" width="7" style="39" customWidth="true"/>
    <col min="13836" max="13842" width="6.28515625" style="39" customWidth="true"/>
    <col min="13843" max="14085" width="9.140625" style="39"/>
    <col min="14086" max="14086" width="5" style="39" customWidth="true"/>
    <col min="14087" max="14087" width="13.85546875" style="39" customWidth="true"/>
    <col min="14088" max="14089" width="6.28515625" style="39" customWidth="true"/>
    <col min="14090" max="14091" width="7" style="39" customWidth="true"/>
    <col min="14092" max="14098" width="6.28515625" style="39" customWidth="true"/>
    <col min="14099" max="14341" width="9.140625" style="39"/>
    <col min="14342" max="14342" width="5" style="39" customWidth="true"/>
    <col min="14343" max="14343" width="13.85546875" style="39" customWidth="true"/>
    <col min="14344" max="14345" width="6.28515625" style="39" customWidth="true"/>
    <col min="14346" max="14347" width="7" style="39" customWidth="true"/>
    <col min="14348" max="14354" width="6.28515625" style="39" customWidth="true"/>
    <col min="14355" max="14597" width="9.140625" style="39"/>
    <col min="14598" max="14598" width="5" style="39" customWidth="true"/>
    <col min="14599" max="14599" width="13.85546875" style="39" customWidth="true"/>
    <col min="14600" max="14601" width="6.28515625" style="39" customWidth="true"/>
    <col min="14602" max="14603" width="7" style="39" customWidth="true"/>
    <col min="14604" max="14610" width="6.28515625" style="39" customWidth="true"/>
    <col min="14611" max="14853" width="9.140625" style="39"/>
    <col min="14854" max="14854" width="5" style="39" customWidth="true"/>
    <col min="14855" max="14855" width="13.85546875" style="39" customWidth="true"/>
    <col min="14856" max="14857" width="6.28515625" style="39" customWidth="true"/>
    <col min="14858" max="14859" width="7" style="39" customWidth="true"/>
    <col min="14860" max="14866" width="6.28515625" style="39" customWidth="true"/>
    <col min="14867" max="15109" width="9.140625" style="39"/>
    <col min="15110" max="15110" width="5" style="39" customWidth="true"/>
    <col min="15111" max="15111" width="13.85546875" style="39" customWidth="true"/>
    <col min="15112" max="15113" width="6.28515625" style="39" customWidth="true"/>
    <col min="15114" max="15115" width="7" style="39" customWidth="true"/>
    <col min="15116" max="15122" width="6.28515625" style="39" customWidth="true"/>
    <col min="15123" max="15365" width="9.140625" style="39"/>
    <col min="15366" max="15366" width="5" style="39" customWidth="true"/>
    <col min="15367" max="15367" width="13.85546875" style="39" customWidth="true"/>
    <col min="15368" max="15369" width="6.28515625" style="39" customWidth="true"/>
    <col min="15370" max="15371" width="7" style="39" customWidth="true"/>
    <col min="15372" max="15378" width="6.28515625" style="39" customWidth="true"/>
    <col min="15379" max="15621" width="9.140625" style="39"/>
    <col min="15622" max="15622" width="5" style="39" customWidth="true"/>
    <col min="15623" max="15623" width="13.85546875" style="39" customWidth="true"/>
    <col min="15624" max="15625" width="6.28515625" style="39" customWidth="true"/>
    <col min="15626" max="15627" width="7" style="39" customWidth="true"/>
    <col min="15628" max="15634" width="6.28515625" style="39" customWidth="true"/>
    <col min="15635" max="15877" width="9.140625" style="39"/>
    <col min="15878" max="15878" width="5" style="39" customWidth="true"/>
    <col min="15879" max="15879" width="13.85546875" style="39" customWidth="true"/>
    <col min="15880" max="15881" width="6.28515625" style="39" customWidth="true"/>
    <col min="15882" max="15883" width="7" style="39" customWidth="true"/>
    <col min="15884" max="15890" width="6.28515625" style="39" customWidth="true"/>
    <col min="15891" max="16133" width="9.140625" style="39"/>
    <col min="16134" max="16134" width="5" style="39" customWidth="true"/>
    <col min="16135" max="16135" width="13.85546875" style="39" customWidth="true"/>
    <col min="16136" max="16137" width="6.28515625" style="39" customWidth="true"/>
    <col min="16138" max="16139" width="7" style="39" customWidth="true"/>
    <col min="16140" max="16146" width="6.28515625" style="39" customWidth="true"/>
    <col min="16147" max="16384" width="9.140625" style="39"/>
  </cols>
  <sheetData>
    <row r="4" ht="27" customHeight="true" x14ac:dyDescent="0.4">
      <c r="B4" s="1798" t="s">
        <v>135</v>
      </c>
      <c r="C4" s="1799"/>
      <c r="D4" s="1799"/>
      <c r="E4" s="1799"/>
      <c r="F4" s="1799"/>
      <c r="G4" s="1799"/>
      <c r="H4" s="1799"/>
      <c r="I4" s="1799"/>
      <c r="J4" s="1799"/>
      <c r="K4" s="1799"/>
      <c r="L4" s="1799"/>
      <c r="M4" s="1799"/>
      <c r="N4" s="1799"/>
      <c r="O4" s="1799"/>
      <c r="P4" s="1799"/>
      <c r="Q4" s="1799"/>
      <c r="R4" s="1799"/>
      <c r="S4" s="1799"/>
      <c r="T4" s="1799"/>
      <c r="U4" s="1799"/>
      <c r="V4" s="1799"/>
      <c r="W4" s="1799"/>
      <c r="X4" s="1799"/>
      <c r="Y4" s="1799"/>
    </row>
    <row r="5" ht="28.5" customHeight="true" x14ac:dyDescent="0.4">
      <c r="B5" s="1742" t="str">
        <f ca="true">IF(ISERROR(INDIRECT(CONCATENATE($E$32,"!A2"))),"",INDIRECT(CONCATENATE($E$32,"!A2")))</f>
        <v>Timor Leste</v>
      </c>
      <c r="C5" s="1800"/>
      <c r="D5" s="1800"/>
      <c r="E5" s="1800"/>
      <c r="F5" s="1800"/>
      <c r="G5" s="1800"/>
      <c r="H5" s="1800"/>
      <c r="I5" s="1800"/>
      <c r="J5" s="1800"/>
      <c r="K5" s="1799"/>
      <c r="L5" s="1799"/>
      <c r="M5" s="1799"/>
      <c r="N5" s="1799"/>
      <c r="O5" s="1799"/>
      <c r="P5" s="1799"/>
      <c r="Q5" s="1799"/>
      <c r="R5" s="1799"/>
      <c r="S5" s="1799"/>
      <c r="T5" s="1799"/>
      <c r="U5" s="1799"/>
      <c r="V5" s="1799"/>
      <c r="W5" s="1799"/>
      <c r="X5" s="1799"/>
      <c r="Y5" s="1799"/>
    </row>
    <row r="6" x14ac:dyDescent="0.2">
      <c r="F6" s="39"/>
      <c r="G6" s="39"/>
      <c r="J6" s="40"/>
      <c r="K6" s="40"/>
      <c r="L6" s="40"/>
      <c r="M6" s="40"/>
      <c r="N6" s="40"/>
      <c r="O6" s="40"/>
      <c r="P6" s="40"/>
    </row>
    <row r="7" s="41" customFormat="true" ht="16.5" customHeight="true" x14ac:dyDescent="0.25">
      <c r="B7" s="1796" t="str">
        <f ca="true">CONCATENATE("National ",IF(ISERROR(INDIRECT(CONCATENATE($E$32,"!A2"))),"",INDIRECT(CONCATENATE($E$32,"!A210"))))</f>
        <v>National Access to hygiene facilities </v>
      </c>
      <c r="C7" s="1797"/>
      <c r="D7" s="1797"/>
      <c r="E7" s="1797"/>
      <c r="F7" s="1797"/>
      <c r="G7" s="1797"/>
      <c r="H7" s="1797"/>
      <c r="K7" s="1814" t="str">
        <f ca="true">CONCATENATE("Urban ",IF(ISERROR(INDIRECT(CONCATENATE($E$32,"!A2"))),"",INDIRECT(CONCATENATE($E$32,"!A210"))))</f>
        <v>Urban Access to hygiene facilities </v>
      </c>
      <c r="L7" s="1815"/>
      <c r="M7" s="1815"/>
      <c r="N7" s="1815"/>
      <c r="O7" s="1815"/>
      <c r="P7" s="1815"/>
      <c r="S7" s="1814" t="str">
        <f ca="true">CONCATENATE("Rural ",IF(ISERROR(INDIRECT(CONCATENATE($E$32,"!A2"))),"",INDIRECT(CONCATENATE($E$32,"!A210"))))</f>
        <v>Rural Access to hygiene facilities </v>
      </c>
      <c r="T7" s="1815"/>
      <c r="U7" s="1815"/>
      <c r="V7" s="1815"/>
      <c r="W7" s="1815"/>
      <c r="X7" s="1815"/>
    </row>
    <row r="8" s="41" customFormat="true" x14ac:dyDescent="0.2"/>
    <row r="17" x14ac:dyDescent="0.2">
      <c r="Q17" s="40"/>
      <c r="R17" s="40"/>
      <c r="S17" s="40"/>
      <c r="T17" s="40"/>
      <c r="U17" s="40"/>
      <c r="V17" s="40"/>
    </row>
    <row r="18" x14ac:dyDescent="0.2">
      <c r="Q18" s="40"/>
      <c r="R18" s="40"/>
      <c r="S18" s="40"/>
      <c r="T18" s="40"/>
      <c r="U18" s="40"/>
      <c r="V18" s="40"/>
    </row>
    <row r="19" x14ac:dyDescent="0.2">
      <c r="Q19" s="40"/>
      <c r="R19" s="40"/>
      <c r="S19" s="40"/>
      <c r="T19" s="40"/>
      <c r="U19" s="40"/>
      <c r="V19" s="40"/>
    </row>
    <row r="20" x14ac:dyDescent="0.2">
      <c r="Q20" s="40"/>
      <c r="R20" s="40"/>
      <c r="S20" s="40"/>
      <c r="T20" s="40"/>
      <c r="U20" s="40"/>
      <c r="V20" s="40"/>
    </row>
    <row r="21" x14ac:dyDescent="0.2">
      <c r="Q21" s="40"/>
      <c r="R21" s="40"/>
      <c r="S21" s="40"/>
      <c r="T21" s="40"/>
      <c r="U21" s="40"/>
      <c r="V21" s="40"/>
    </row>
    <row r="22" x14ac:dyDescent="0.2">
      <c r="Q22" s="40"/>
      <c r="R22" s="40"/>
      <c r="S22" s="40"/>
      <c r="T22" s="40"/>
      <c r="U22" s="40"/>
      <c r="V22" s="40"/>
    </row>
    <row r="23" x14ac:dyDescent="0.2">
      <c r="Q23" s="40"/>
      <c r="R23" s="40"/>
      <c r="S23" s="40"/>
      <c r="T23" s="40"/>
      <c r="U23" s="40"/>
      <c r="V23" s="40"/>
    </row>
    <row r="32" s="43" customFormat="true" x14ac:dyDescent="0.2">
      <c r="E32" s="1790" t="str">
        <f>INDEX(B88:B100,A88)</f>
        <v>DHS16</v>
      </c>
      <c r="F32" s="1791"/>
      <c r="G32" s="1805" t="str">
        <f ca="true">IF(ISERROR(INDIRECT(CONCATENATE($E$32,"!A2"))),"",INDIRECT(CONCATENATE($E$32,"!A2")))</f>
        <v>Timor Leste</v>
      </c>
      <c r="H32" s="1806"/>
      <c r="I32" s="1806"/>
      <c r="J32" s="1807"/>
      <c r="K32" s="1811" t="s">
        <v>0</v>
      </c>
      <c r="L32" s="1812"/>
      <c r="M32" s="1813"/>
      <c r="N32" s="1811" t="s">
        <v>1</v>
      </c>
      <c r="O32" s="1812"/>
      <c r="P32" s="1813"/>
      <c r="Q32" s="1811" t="s">
        <v>2</v>
      </c>
      <c r="R32" s="1812"/>
      <c r="S32" s="1813"/>
      <c r="T32" s="1811" t="s">
        <v>3</v>
      </c>
      <c r="U32" s="1812"/>
      <c r="V32" s="1813"/>
      <c r="W32" s="1811" t="s">
        <v>4</v>
      </c>
      <c r="X32" s="1812"/>
      <c r="Y32" s="1813"/>
    </row>
    <row r="33" s="47" customFormat="true" ht="22.5" customHeight="true" x14ac:dyDescent="0.2">
      <c r="E33" s="1792"/>
      <c r="F33" s="1793"/>
      <c r="G33" s="1808"/>
      <c r="H33" s="1809"/>
      <c r="I33" s="1809"/>
      <c r="J33" s="1810"/>
      <c r="K33" s="44" t="s">
        <v>15</v>
      </c>
      <c r="L33" s="45" t="s">
        <v>16</v>
      </c>
      <c r="M33" s="46" t="s">
        <v>20</v>
      </c>
      <c r="N33" s="44" t="s">
        <v>15</v>
      </c>
      <c r="O33" s="45" t="s">
        <v>16</v>
      </c>
      <c r="P33" s="46" t="s">
        <v>20</v>
      </c>
      <c r="Q33" s="44" t="s">
        <v>15</v>
      </c>
      <c r="R33" s="45" t="s">
        <v>16</v>
      </c>
      <c r="S33" s="46" t="s">
        <v>20</v>
      </c>
      <c r="T33" s="44" t="s">
        <v>15</v>
      </c>
      <c r="U33" s="45" t="s">
        <v>16</v>
      </c>
      <c r="V33" s="46" t="s">
        <v>20</v>
      </c>
      <c r="W33" s="44" t="s">
        <v>15</v>
      </c>
      <c r="X33" s="45" t="s">
        <v>16</v>
      </c>
      <c r="Y33" s="46" t="s">
        <v>20</v>
      </c>
    </row>
    <row r="34" ht="15" x14ac:dyDescent="0.2">
      <c r="B34" s="1801" t="s">
        <v>21</v>
      </c>
      <c r="C34" s="1802"/>
      <c r="D34" s="1802"/>
      <c r="E34" s="110"/>
      <c r="F34" s="39"/>
      <c r="G34" s="1764" t="s">
        <v>5</v>
      </c>
      <c r="H34" s="1765"/>
      <c r="I34" s="1762"/>
      <c r="J34" s="1794" t="str">
        <f ca="true">IF(ISERROR(INDIRECT(CONCATENATE(#REF!,"!A2"))),"",INDIRECT(CONCATENATE(#REF!,"!A210")))</f>
        <v/>
      </c>
      <c r="K34" s="1784">
        <f ca="true">IF(ISERROR(INDIRECT(CONCATENATE($E$32,"!C222"))),"",INDIRECT(CONCATENATE($E$32,"!C222")))</f>
        <v>12.137655012612168</v>
      </c>
      <c r="L34" s="1786">
        <f ca="true">IF(ISERROR(INDIRECT(CONCATENATE($E$32,"!C223"))),"",INDIRECT(CONCATENATE($E$32,"!C223")))</f>
        <v>76.000125172781267</v>
      </c>
      <c r="M34" s="1788">
        <f ca="true">IF(ISERROR(INDIRECT(CONCATENATE($E$32,"!C224"))),"",INDIRECT(CONCATENATE($E$32,"!C224")))</f>
        <v>11.862219814606618</v>
      </c>
      <c r="N34" s="1784">
        <f ca="true">IF(ISERROR(INDIRECT(CONCATENATE($E$32,"!D222"))),"",INDIRECT(CONCATENATE($E$32,"!D222")))</f>
        <v>17.505740199989191</v>
      </c>
      <c r="O34" s="1786">
        <f ca="true">IF(ISERROR(INDIRECT(CONCATENATE($E$32,"!D223"))),"",INDIRECT(CONCATENATE($E$32,"!D223")))</f>
        <v>72.318246997770032</v>
      </c>
      <c r="P34" s="1788">
        <f ca="true">IF(ISERROR(INDIRECT(CONCATENATE($E$32,"!D224"))),"",INDIRECT(CONCATENATE($E$32,"!D224")))</f>
        <v>10.176012802240821</v>
      </c>
      <c r="Q34" s="1784">
        <f ca="true">IF(ISERROR(INDIRECT(CONCATENATE($E$32,"!E222"))),"",INDIRECT(CONCATENATE($E$32,"!E222")))</f>
        <v>24.206935441399413</v>
      </c>
      <c r="R34" s="1786">
        <f ca="true">IF(ISERROR(INDIRECT(CONCATENATE($E$32,"!E223"))),"",INDIRECT(CONCATENATE($E$32,"!E223")))</f>
        <v>69.346326803581292</v>
      </c>
      <c r="S34" s="1788">
        <f ca="true">IF(ISERROR(INDIRECT(CONCATENATE($E$32,"!E224"))),"",INDIRECT(CONCATENATE($E$32,"!E224")))</f>
        <v>6.4467377550191678</v>
      </c>
      <c r="T34" s="1784">
        <f ca="true">IF(ISERROR(INDIRECT(CONCATENATE($E$32,"!F222"))),"",INDIRECT(CONCATENATE($E$32,"!F222")))</f>
        <v>29.837778655495178</v>
      </c>
      <c r="U34" s="1786">
        <f ca="true">IF(ISERROR(INDIRECT(CONCATENATE($E$32,"!F223"))),"",INDIRECT(CONCATENATE($E$32,"!F223")))</f>
        <v>64.702308610419024</v>
      </c>
      <c r="V34" s="1788">
        <f ca="true">IF(ISERROR(INDIRECT(CONCATENATE($E$32,"!F224"))),"",INDIRECT(CONCATENATE($E$32,"!F224")))</f>
        <v>5.4599127340860436</v>
      </c>
      <c r="W34" s="1784">
        <f ca="true">IF(ISERROR(INDIRECT(CONCATENATE($E$32,"!G222"))),"",INDIRECT(CONCATENATE($E$32,"!G222")))</f>
        <v>53.669936466319569</v>
      </c>
      <c r="X34" s="1786">
        <f ca="true">IF(ISERROR(INDIRECT(CONCATENATE($E$32,"!G223"))),"",INDIRECT(CONCATENATE($E$32,"!G223")))</f>
        <v>43.302042577984622</v>
      </c>
      <c r="Y34" s="1788">
        <f ca="true">IF(ISERROR(INDIRECT(CONCATENATE($E$32,"!G224"))),"",INDIRECT(CONCATENATE($E$32,"!G224")))</f>
        <v>3.0280209556956605</v>
      </c>
      <c r="Z34" s="111"/>
    </row>
    <row r="35" ht="15" x14ac:dyDescent="0.2">
      <c r="B35" s="1803"/>
      <c r="C35" s="1804"/>
      <c r="D35" s="1804"/>
      <c r="E35" s="110"/>
      <c r="F35" s="39"/>
      <c r="G35" s="1766"/>
      <c r="H35" s="1767"/>
      <c r="I35" s="1763"/>
      <c r="J35" s="1816"/>
      <c r="K35" s="1785"/>
      <c r="L35" s="1787"/>
      <c r="M35" s="1789"/>
      <c r="N35" s="1785"/>
      <c r="O35" s="1787"/>
      <c r="P35" s="1789"/>
      <c r="Q35" s="1785"/>
      <c r="R35" s="1787"/>
      <c r="S35" s="1789"/>
      <c r="T35" s="1785"/>
      <c r="U35" s="1787"/>
      <c r="V35" s="1789"/>
      <c r="W35" s="1785"/>
      <c r="X35" s="1787"/>
      <c r="Y35" s="1789"/>
      <c r="Z35" s="111"/>
    </row>
    <row r="36" ht="12.75" customHeight="true" x14ac:dyDescent="0.2">
      <c r="E36" s="112"/>
      <c r="F36" s="39"/>
      <c r="G36" s="111"/>
      <c r="H36" s="111"/>
      <c r="I36" s="111"/>
      <c r="J36" s="111"/>
      <c r="K36" s="111"/>
      <c r="L36" s="113"/>
      <c r="M36" s="113"/>
      <c r="N36" s="111"/>
      <c r="O36" s="111"/>
      <c r="P36" s="111"/>
      <c r="Q36" s="111"/>
      <c r="R36" s="111"/>
      <c r="S36" s="111"/>
      <c r="T36" s="111"/>
      <c r="U36" s="111"/>
      <c r="V36" s="111"/>
      <c r="W36" s="111"/>
      <c r="X36" s="111"/>
      <c r="Y36" s="111"/>
      <c r="Z36" s="111"/>
    </row>
    <row r="37" x14ac:dyDescent="0.2">
      <c r="E37" s="112"/>
      <c r="F37" s="39"/>
      <c r="G37" s="1764" t="s">
        <v>6</v>
      </c>
      <c r="H37" s="1765"/>
      <c r="I37" s="1762"/>
      <c r="J37" s="1794" t="str">
        <f ca="true">IF(ISERROR(INDIRECT(CONCATENATE(#REF!,"!A2"))),"",INDIRECT(CONCATENATE(#REF!,"!A210")))</f>
        <v/>
      </c>
      <c r="K37" s="1784">
        <f ca="true">IF(ISERROR(INDIRECT(CONCATENATE($E$32,"!H222"))),"",INDIRECT(CONCATENATE($E$32,"!H222")))</f>
        <v>24.487482676802895</v>
      </c>
      <c r="L37" s="1786">
        <f ca="true">IF(ISERROR(INDIRECT(CONCATENATE($E$32,"!H223"))),"",INDIRECT(CONCATENATE($E$32,"!H223")))</f>
        <v>70.316178333676248</v>
      </c>
      <c r="M37" s="1788">
        <f ca="true">IF(ISERROR(INDIRECT(CONCATENATE($E$32,"!H224"))),"",INDIRECT(CONCATENATE($E$32,"!H224")))</f>
        <v>5.1963389895210215</v>
      </c>
      <c r="N37" s="1784">
        <f ca="true">IF(ISERROR(INDIRECT(CONCATENATE($E$32,"!I222"))),"",INDIRECT(CONCATENATE($E$32,"!I222")))</f>
        <v>28.365213897786635</v>
      </c>
      <c r="O37" s="1786">
        <f ca="true">IF(ISERROR(INDIRECT(CONCATENATE($E$32,"!I223"))),"",INDIRECT(CONCATENATE($E$32,"!I223")))</f>
        <v>67.201072246656366</v>
      </c>
      <c r="P37" s="1788">
        <f ca="true">IF(ISERROR(INDIRECT(CONCATENATE($E$32,"!I224"))),"",INDIRECT(CONCATENATE($E$32,"!I224")))</f>
        <v>4.4337138555569711</v>
      </c>
      <c r="Q37" s="1784">
        <f ca="true">IF(ISERROR(INDIRECT(CONCATENATE($E$32,"!J222"))),"",INDIRECT(CONCATENATE($E$32,"!J222")))</f>
        <v>42.286852177010005</v>
      </c>
      <c r="R37" s="1786">
        <f ca="true">IF(ISERROR(INDIRECT(CONCATENATE($E$32,"!J223"))),"",INDIRECT(CONCATENATE($E$32,"!J223")))</f>
        <v>54.120596701619583</v>
      </c>
      <c r="S37" s="1788">
        <f ca="true">IF(ISERROR(INDIRECT(CONCATENATE($E$32,"!J224"))),"",INDIRECT(CONCATENATE($E$32,"!J224")))</f>
        <v>3.5925511213704366</v>
      </c>
      <c r="T37" s="1784">
        <f ca="true">IF(ISERROR(INDIRECT(CONCATENATE($E$32,"!K222"))),"",INDIRECT(CONCATENATE($E$32,"!K222")))</f>
        <v>50.817747914900771</v>
      </c>
      <c r="U37" s="1786">
        <f ca="true">IF(ISERROR(INDIRECT(CONCATENATE($E$32,"!K223"))),"",INDIRECT(CONCATENATE($E$32,"!K223")))</f>
        <v>45.407485576629306</v>
      </c>
      <c r="V37" s="1788">
        <f ca="true">IF(ISERROR(INDIRECT(CONCATENATE($E$32,"!K224"))),"",INDIRECT(CONCATENATE($E$32,"!K224")))</f>
        <v>3.7747665084701234</v>
      </c>
      <c r="W37" s="1784">
        <f ca="true">IF(ISERROR(INDIRECT(CONCATENATE($E$32,"!L222"))),"",INDIRECT(CONCATENATE($E$32,"!L222")))</f>
        <v>66.008624191459077</v>
      </c>
      <c r="X37" s="1786">
        <f ca="true">IF(ISERROR(INDIRECT(CONCATENATE($E$32,"!L223"))),"",INDIRECT(CONCATENATE($E$32,"!L223")))</f>
        <v>31.650774211109439</v>
      </c>
      <c r="Y37" s="1788">
        <f ca="true">IF(ISERROR(INDIRECT(CONCATENATE($E$32,"!L224"))),"",INDIRECT(CONCATENATE($E$32,"!L224")))</f>
        <v>2.3406015974315535</v>
      </c>
      <c r="Z37" s="111"/>
    </row>
    <row r="38" x14ac:dyDescent="0.2">
      <c r="F38" s="39"/>
      <c r="G38" s="1766"/>
      <c r="H38" s="1767"/>
      <c r="I38" s="1763"/>
      <c r="J38" s="1795"/>
      <c r="K38" s="1785"/>
      <c r="L38" s="1787"/>
      <c r="M38" s="1789"/>
      <c r="N38" s="1785"/>
      <c r="O38" s="1787"/>
      <c r="P38" s="1789"/>
      <c r="Q38" s="1785"/>
      <c r="R38" s="1787"/>
      <c r="S38" s="1789"/>
      <c r="T38" s="1785"/>
      <c r="U38" s="1787"/>
      <c r="V38" s="1789"/>
      <c r="W38" s="1785"/>
      <c r="X38" s="1787"/>
      <c r="Y38" s="1789"/>
      <c r="Z38" s="111"/>
    </row>
    <row r="39" x14ac:dyDescent="0.2">
      <c r="F39" s="39"/>
      <c r="G39" s="111"/>
      <c r="H39" s="111"/>
      <c r="I39" s="111"/>
      <c r="J39" s="111"/>
      <c r="K39" s="111"/>
      <c r="L39" s="111"/>
      <c r="M39" s="113"/>
      <c r="N39" s="113"/>
      <c r="O39" s="111"/>
      <c r="P39" s="111"/>
      <c r="Q39" s="111"/>
      <c r="R39" s="111"/>
      <c r="S39" s="111"/>
      <c r="T39" s="111"/>
      <c r="U39" s="111"/>
      <c r="V39" s="111"/>
      <c r="W39" s="111"/>
      <c r="X39" s="111"/>
      <c r="Y39" s="111"/>
      <c r="Z39" s="111"/>
    </row>
    <row r="40" x14ac:dyDescent="0.2">
      <c r="F40" s="39"/>
      <c r="G40" s="1764" t="s">
        <v>7</v>
      </c>
      <c r="H40" s="1765"/>
      <c r="I40" s="1762"/>
      <c r="J40" s="1794" t="str">
        <f ca="true">IF(ISERROR(INDIRECT(CONCATENATE(#REF!,"!A2"))),"",INDIRECT(CONCATENATE(#REF!,"!A210")))</f>
        <v/>
      </c>
      <c r="K40" s="1784">
        <f ca="true">IF(ISERROR(INDIRECT(CONCATENATE($E$32,"!M222"))),"",INDIRECT(CONCATENATE($E$32,"!M222")))</f>
        <v>10.305523815313151</v>
      </c>
      <c r="L40" s="1786">
        <f ca="true">IF(ISERROR(INDIRECT(CONCATENATE($E$32,"!M223"))),"",INDIRECT(CONCATENATE($E$32,"!M223")))</f>
        <v>76.428035166860113</v>
      </c>
      <c r="M40" s="1788">
        <f ca="true">IF(ISERROR(INDIRECT(CONCATENATE($E$32,"!M224"))),"",INDIRECT(CONCATENATE($E$32,"!M224")))</f>
        <v>13.266441017826603</v>
      </c>
      <c r="N40" s="1784">
        <f ca="true">IF(ISERROR(INDIRECT(CONCATENATE($E$32,"!N222"))),"",INDIRECT(CONCATENATE($E$32,"!N222")))</f>
        <v>16.814258445497565</v>
      </c>
      <c r="O40" s="1786">
        <f ca="true">IF(ISERROR(INDIRECT(CONCATENATE($E$32,"!N223"))),"",INDIRECT(CONCATENATE($E$32,"!N223")))</f>
        <v>73.030759576915514</v>
      </c>
      <c r="P40" s="1788">
        <f ca="true">IF(ISERROR(INDIRECT(CONCATENATE($E$32,"!N224"))),"",INDIRECT(CONCATENATE($E$32,"!N224")))</f>
        <v>10.154981977586814</v>
      </c>
      <c r="Q40" s="1784">
        <f ca="true">IF(ISERROR(INDIRECT(CONCATENATE($E$32,"!O222"))),"",INDIRECT(CONCATENATE($E$32,"!O222")))</f>
        <v>19.386695577159582</v>
      </c>
      <c r="R40" s="1786">
        <f ca="true">IF(ISERROR(INDIRECT(CONCATENATE($E$32,"!O223"))),"",INDIRECT(CONCATENATE($E$32,"!O223")))</f>
        <v>71.786991108517455</v>
      </c>
      <c r="S40" s="1788">
        <f ca="true">IF(ISERROR(INDIRECT(CONCATENATE($E$32,"!O224"))),"",INDIRECT(CONCATENATE($E$32,"!O224")))</f>
        <v>8.8263133143227517</v>
      </c>
      <c r="T40" s="1784">
        <f ca="true">IF(ISERROR(INDIRECT(CONCATENATE($E$32,"!P222"))),"",INDIRECT(CONCATENATE($E$32,"!P222")))</f>
        <v>24.004610129447762</v>
      </c>
      <c r="U40" s="1786">
        <f ca="true">IF(ISERROR(INDIRECT(CONCATENATE($E$32,"!P223"))),"",INDIRECT(CONCATENATE($E$32,"!P223")))</f>
        <v>69.007522849305175</v>
      </c>
      <c r="V40" s="1788">
        <f ca="true">IF(ISERROR(INDIRECT(CONCATENATE($E$32,"!P224"))),"",INDIRECT(CONCATENATE($E$32,"!P224")))</f>
        <v>6.9878670212468501</v>
      </c>
      <c r="W40" s="1784">
        <f ca="true">IF(ISERROR(INDIRECT(CONCATENATE($E$32,"!Q222"))),"",INDIRECT(CONCATENATE($E$32,"!Q222")))</f>
        <v>38.757124785192651</v>
      </c>
      <c r="X40" s="1786">
        <f ca="true">IF(ISERROR(INDIRECT(CONCATENATE($E$32,"!Q223"))),"",INDIRECT(CONCATENATE($E$32,"!Q223")))</f>
        <v>56.859672321628693</v>
      </c>
      <c r="Y40" s="1788">
        <f ca="true">IF(ISERROR(INDIRECT(CONCATENATE($E$32,"!Q224"))),"",INDIRECT(CONCATENATE($E$32,"!Q224")))</f>
        <v>4.3832028931785825</v>
      </c>
      <c r="Z40" s="111"/>
    </row>
    <row r="41" x14ac:dyDescent="0.2">
      <c r="F41" s="39"/>
      <c r="G41" s="1766"/>
      <c r="H41" s="1767"/>
      <c r="I41" s="1763"/>
      <c r="J41" s="1795"/>
      <c r="K41" s="1785"/>
      <c r="L41" s="1787"/>
      <c r="M41" s="1789"/>
      <c r="N41" s="1785"/>
      <c r="O41" s="1787"/>
      <c r="P41" s="1789"/>
      <c r="Q41" s="1785"/>
      <c r="R41" s="1787"/>
      <c r="S41" s="1789"/>
      <c r="T41" s="1785"/>
      <c r="U41" s="1787"/>
      <c r="V41" s="1789"/>
      <c r="W41" s="1785"/>
      <c r="X41" s="1787"/>
      <c r="Y41" s="1789"/>
      <c r="Z41" s="111"/>
    </row>
    <row r="43" x14ac:dyDescent="0.2">
      <c r="F43" s="39"/>
      <c r="G43" s="39"/>
    </row>
    <row r="44" x14ac:dyDescent="0.2">
      <c r="F44" s="39"/>
      <c r="G44" s="39"/>
    </row>
    <row r="45" x14ac:dyDescent="0.2">
      <c r="F45" s="39"/>
      <c r="G45" s="39"/>
    </row>
    <row r="46" x14ac:dyDescent="0.2">
      <c r="F46" s="39"/>
      <c r="G46" s="39"/>
    </row>
    <row r="48" ht="15" x14ac:dyDescent="0.2">
      <c r="H48" s="110"/>
    </row>
    <row r="88" hidden="true" x14ac:dyDescent="0.2">
      <c r="A88" s="7">
        <v>2</v>
      </c>
      <c r="B88" s="7" t="s">
        <v>199</v>
      </c>
    </row>
    <row r="89" hidden="true" x14ac:dyDescent="0.2">
      <c r="B89" s="7" t="s">
        <v>401</v>
      </c>
    </row>
    <row r="90" hidden="true" x14ac:dyDescent="0.2">
      <c r="B90" s="7" t="s">
        <v>138</v>
      </c>
    </row>
    <row r="91" hidden="true" x14ac:dyDescent="0.2">
      <c r="B91" s="7"/>
    </row>
    <row r="92" hidden="true" x14ac:dyDescent="0.2">
      <c r="B92" s="7"/>
    </row>
    <row r="93" hidden="true" x14ac:dyDescent="0.2">
      <c r="B93" s="7"/>
    </row>
    <row r="94" hidden="true" x14ac:dyDescent="0.2">
      <c r="B94" s="7"/>
    </row>
    <row r="95" hidden="true" x14ac:dyDescent="0.2">
      <c r="B95" s="7"/>
    </row>
    <row r="96" hidden="true" x14ac:dyDescent="0.2">
      <c r="B96" s="7"/>
    </row>
    <row r="97" hidden="true" x14ac:dyDescent="0.2">
      <c r="B97" s="7"/>
    </row>
    <row r="98" hidden="true" x14ac:dyDescent="0.2">
      <c r="B98" s="7"/>
    </row>
    <row r="99" hidden="true" x14ac:dyDescent="0.2">
      <c r="B99" s="7"/>
    </row>
    <row r="100" hidden="true" x14ac:dyDescent="0.2">
      <c r="B100" s="7"/>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1D78F-6E9C-474E-B1FF-397AD42B6E13}">
  <sheetPr codeName="Feuil4"/>
  <dimension ref="A1:CZ1200"/>
  <sheetViews>
    <sheetView showGridLines="false" workbookViewId="0"/>
  </sheetViews>
  <sheetFormatPr defaultColWidth="10" defaultRowHeight="15" customHeight="true" x14ac:dyDescent="0.2"/>
  <cols>
    <col min="1" max="1" width="31.5703125" style="778" customWidth="true"/>
    <col min="2" max="2" width="41.5703125" style="778" customWidth="true"/>
    <col min="3" max="17" width="10.7109375" style="778" customWidth="true"/>
    <col min="18" max="30" width="12.5703125" style="778" customWidth="true"/>
    <col min="31" max="52" width="12.5703125" style="835" customWidth="true"/>
    <col min="53" max="53" width="31.5703125" style="753" customWidth="true"/>
    <col min="54" max="54" width="41.5703125" style="271" customWidth="true"/>
    <col min="55" max="69" width="9.140625" style="753" customWidth="true"/>
    <col min="70" max="77" width="12.5703125" style="753" customWidth="true"/>
    <col min="78" max="104" width="12.5703125" style="238" customWidth="true"/>
    <col min="105" max="16384" width="10" style="778"/>
  </cols>
  <sheetData>
    <row r="1" s="754" customFormat="true" ht="18" customHeight="true" x14ac:dyDescent="0.2">
      <c r="AE1" s="835"/>
      <c r="AF1" s="835"/>
      <c r="AG1" s="835"/>
      <c r="AH1" s="835"/>
      <c r="AI1" s="835"/>
      <c r="AJ1" s="835"/>
      <c r="AK1" s="835"/>
      <c r="AL1" s="835"/>
      <c r="AM1" s="835"/>
      <c r="AN1" s="835"/>
      <c r="AO1" s="835"/>
      <c r="AP1" s="835"/>
      <c r="AQ1" s="835"/>
      <c r="AR1" s="835"/>
      <c r="AS1" s="835"/>
      <c r="AT1" s="835"/>
      <c r="AU1" s="835"/>
      <c r="AV1" s="835"/>
      <c r="AW1" s="835"/>
      <c r="AX1" s="835"/>
      <c r="AY1" s="835"/>
      <c r="AZ1" s="835"/>
      <c r="BA1" s="114"/>
      <c r="BB1" s="137"/>
      <c r="BC1" s="114"/>
      <c r="BD1" s="114"/>
      <c r="BE1" s="114"/>
      <c r="BF1" s="114"/>
      <c r="BG1" s="114"/>
      <c r="BH1" s="114"/>
      <c r="BI1" s="114"/>
      <c r="BJ1" s="114"/>
      <c r="BK1" s="114"/>
      <c r="BL1" s="114"/>
      <c r="BM1" s="114"/>
      <c r="BN1" s="114"/>
      <c r="BO1" s="114"/>
      <c r="BP1" s="114"/>
      <c r="BQ1" s="114"/>
      <c r="BR1" s="114"/>
      <c r="BS1" s="114"/>
      <c r="BT1" s="114"/>
      <c r="BU1" s="114"/>
      <c r="BV1" s="114"/>
      <c r="BW1" s="114"/>
      <c r="BX1" s="114"/>
      <c r="BY1" s="114"/>
      <c r="BZ1" s="238"/>
      <c r="CA1" s="238"/>
      <c r="CB1" s="238"/>
      <c r="CC1" s="238"/>
      <c r="CD1" s="238"/>
      <c r="CE1" s="238"/>
      <c r="CF1" s="238"/>
      <c r="CG1" s="238"/>
      <c r="CH1" s="238"/>
      <c r="CI1" s="238"/>
      <c r="CJ1" s="238"/>
      <c r="CK1" s="238"/>
      <c r="CL1" s="238"/>
      <c r="CM1" s="238"/>
      <c r="CN1" s="238"/>
      <c r="CO1" s="238"/>
      <c r="CP1" s="238"/>
      <c r="CQ1" s="238"/>
      <c r="CR1" s="238"/>
      <c r="CS1" s="238"/>
      <c r="CT1" s="238"/>
      <c r="CU1" s="238"/>
      <c r="CV1" s="238"/>
      <c r="CW1" s="238"/>
      <c r="CX1" s="238"/>
      <c r="CY1" s="238"/>
      <c r="CZ1" s="238"/>
    </row>
    <row r="2" s="754" customFormat="true" ht="22.5" customHeight="true" x14ac:dyDescent="0.35">
      <c r="A2" s="258" t="str">
        <f>A1026</f>
        <v>Timor Leste</v>
      </c>
      <c r="B2" s="259"/>
      <c r="AE2" s="835"/>
      <c r="AF2" s="835"/>
      <c r="AG2" s="835"/>
      <c r="AH2" s="835"/>
      <c r="AI2" s="835"/>
      <c r="AJ2" s="835"/>
      <c r="AK2" s="835"/>
      <c r="AL2" s="835"/>
      <c r="AM2" s="835"/>
      <c r="AN2" s="835"/>
      <c r="AO2" s="835"/>
      <c r="AP2" s="835"/>
      <c r="AQ2" s="835"/>
      <c r="AR2" s="835"/>
      <c r="AS2" s="835"/>
      <c r="AT2" s="835"/>
      <c r="AU2" s="835"/>
      <c r="AV2" s="835"/>
      <c r="AW2" s="835"/>
      <c r="AX2" s="835"/>
      <c r="AY2" s="835"/>
      <c r="AZ2" s="835"/>
      <c r="BA2" s="114"/>
      <c r="BB2" s="137"/>
      <c r="BC2" s="114"/>
      <c r="BD2" s="114"/>
      <c r="BE2" s="114"/>
      <c r="BF2" s="114"/>
      <c r="BG2" s="114"/>
      <c r="BH2" s="114"/>
      <c r="BI2" s="114"/>
      <c r="BJ2" s="114"/>
      <c r="BK2" s="114"/>
      <c r="BL2" s="114"/>
      <c r="BM2" s="114"/>
      <c r="BN2" s="114"/>
      <c r="BO2" s="114"/>
      <c r="BP2" s="114"/>
      <c r="BQ2" s="114"/>
      <c r="BR2" s="114"/>
      <c r="BS2" s="114"/>
      <c r="BT2" s="114"/>
      <c r="BU2" s="114"/>
      <c r="BV2" s="114"/>
      <c r="BW2" s="114"/>
      <c r="BX2" s="114"/>
      <c r="BY2" s="114"/>
      <c r="BZ2" s="238"/>
      <c r="CA2" s="238"/>
      <c r="CB2" s="238"/>
      <c r="CC2" s="238"/>
      <c r="CD2" s="238"/>
      <c r="CE2" s="238"/>
      <c r="CF2" s="238"/>
      <c r="CG2" s="238"/>
      <c r="CH2" s="238"/>
      <c r="CI2" s="238"/>
      <c r="CJ2" s="238"/>
      <c r="CK2" s="238"/>
      <c r="CL2" s="238"/>
      <c r="CM2" s="238"/>
      <c r="CN2" s="238"/>
      <c r="CO2" s="238"/>
      <c r="CP2" s="238"/>
      <c r="CQ2" s="238"/>
      <c r="CR2" s="238"/>
      <c r="CS2" s="238"/>
      <c r="CT2" s="238"/>
      <c r="CU2" s="238"/>
      <c r="CV2" s="238"/>
      <c r="CW2" s="238"/>
      <c r="CX2" s="238"/>
      <c r="CY2" s="238"/>
      <c r="CZ2" s="238"/>
    </row>
    <row r="3" s="754" customFormat="true" ht="22.5" customHeight="true" x14ac:dyDescent="0.35">
      <c r="A3" s="141">
        <f>A1034</f>
        <v>2010</v>
      </c>
      <c r="B3" s="261"/>
      <c r="AE3" s="835"/>
      <c r="AF3" s="835"/>
      <c r="AG3" s="835"/>
      <c r="AH3" s="835"/>
      <c r="AI3" s="835"/>
      <c r="AJ3" s="835"/>
      <c r="AK3" s="835"/>
      <c r="AL3" s="835"/>
      <c r="AM3" s="835"/>
      <c r="AN3" s="835"/>
      <c r="AO3" s="835"/>
      <c r="AP3" s="835"/>
      <c r="AQ3" s="835"/>
      <c r="AR3" s="835"/>
      <c r="AS3" s="835"/>
      <c r="AT3" s="835"/>
      <c r="AU3" s="835"/>
      <c r="AV3" s="835"/>
      <c r="AW3" s="835"/>
      <c r="AX3" s="835"/>
      <c r="AY3" s="835"/>
      <c r="AZ3" s="835"/>
      <c r="BA3" s="114"/>
      <c r="BB3" s="137"/>
      <c r="BC3" s="114"/>
      <c r="BD3" s="114"/>
      <c r="BE3" s="114"/>
      <c r="BF3" s="114"/>
      <c r="BG3" s="114"/>
      <c r="BH3" s="114"/>
      <c r="BI3" s="114"/>
      <c r="BJ3" s="114"/>
      <c r="BK3" s="114"/>
      <c r="BL3" s="114"/>
      <c r="BM3" s="114"/>
      <c r="BN3" s="114"/>
      <c r="BO3" s="114"/>
      <c r="BP3" s="114"/>
      <c r="BQ3" s="114"/>
      <c r="BR3" s="114"/>
      <c r="BS3" s="114"/>
      <c r="BT3" s="114"/>
      <c r="BU3" s="114"/>
      <c r="BV3" s="114"/>
      <c r="BW3" s="114"/>
      <c r="BX3" s="114"/>
      <c r="BY3" s="114"/>
      <c r="BZ3" s="238"/>
      <c r="CA3" s="238"/>
      <c r="CB3" s="238"/>
      <c r="CC3" s="238"/>
      <c r="CD3" s="238"/>
      <c r="CE3" s="238"/>
      <c r="CF3" s="238"/>
      <c r="CG3" s="238"/>
      <c r="CH3" s="238"/>
      <c r="CI3" s="238"/>
      <c r="CJ3" s="238"/>
      <c r="CK3" s="238"/>
      <c r="CL3" s="238"/>
      <c r="CM3" s="238"/>
      <c r="CN3" s="238"/>
      <c r="CO3" s="238"/>
      <c r="CP3" s="238"/>
      <c r="CQ3" s="238"/>
      <c r="CR3" s="238"/>
      <c r="CS3" s="238"/>
      <c r="CT3" s="238"/>
      <c r="CU3" s="238"/>
      <c r="CV3" s="238"/>
      <c r="CW3" s="238"/>
      <c r="CX3" s="238"/>
      <c r="CY3" s="238"/>
      <c r="CZ3" s="238"/>
    </row>
    <row r="4" s="754" customFormat="true" ht="22.5" customHeight="true" x14ac:dyDescent="0.35">
      <c r="A4" s="260" t="s">
        <v>96</v>
      </c>
      <c r="B4" s="261"/>
      <c r="AE4" s="835"/>
      <c r="AF4" s="835"/>
      <c r="AG4" s="835"/>
      <c r="AH4" s="835"/>
      <c r="AI4" s="835"/>
      <c r="AJ4" s="835"/>
      <c r="AK4" s="835"/>
      <c r="AL4" s="835"/>
      <c r="AM4" s="835"/>
      <c r="AN4" s="835"/>
      <c r="AO4" s="835"/>
      <c r="AP4" s="835"/>
      <c r="AQ4" s="835"/>
      <c r="AR4" s="835"/>
      <c r="AS4" s="835"/>
      <c r="AT4" s="835"/>
      <c r="AU4" s="835"/>
      <c r="AV4" s="835"/>
      <c r="AW4" s="835"/>
      <c r="AX4" s="835"/>
      <c r="AY4" s="835"/>
      <c r="AZ4" s="835"/>
      <c r="BA4" s="114"/>
      <c r="BB4" s="137"/>
      <c r="BC4" s="114"/>
      <c r="BD4" s="114"/>
      <c r="BE4" s="114"/>
      <c r="BF4" s="114"/>
      <c r="BG4" s="114"/>
      <c r="BH4" s="114"/>
      <c r="BI4" s="114"/>
      <c r="BJ4" s="114"/>
      <c r="BK4" s="114"/>
      <c r="BL4" s="114"/>
      <c r="BM4" s="114"/>
      <c r="BN4" s="114"/>
      <c r="BO4" s="114"/>
      <c r="BP4" s="114"/>
      <c r="BQ4" s="114"/>
      <c r="BR4" s="114"/>
      <c r="BS4" s="114"/>
      <c r="BT4" s="114"/>
      <c r="BU4" s="114"/>
      <c r="BV4" s="114"/>
      <c r="BW4" s="114"/>
      <c r="BX4" s="114"/>
      <c r="BY4" s="114"/>
      <c r="BZ4" s="238"/>
      <c r="CA4" s="238"/>
      <c r="CB4" s="238"/>
      <c r="CC4" s="238"/>
      <c r="CD4" s="238"/>
      <c r="CE4" s="238"/>
      <c r="CF4" s="238"/>
      <c r="CG4" s="238"/>
      <c r="CH4" s="238"/>
      <c r="CI4" s="238"/>
      <c r="CJ4" s="238"/>
      <c r="CK4" s="238"/>
      <c r="CL4" s="238"/>
      <c r="CM4" s="238"/>
      <c r="CN4" s="238"/>
      <c r="CO4" s="238"/>
      <c r="CP4" s="238"/>
      <c r="CQ4" s="238"/>
      <c r="CR4" s="238"/>
      <c r="CS4" s="238"/>
      <c r="CT4" s="238"/>
      <c r="CU4" s="238"/>
      <c r="CV4" s="238"/>
      <c r="CW4" s="238"/>
      <c r="CX4" s="238"/>
      <c r="CY4" s="238"/>
      <c r="CZ4" s="238"/>
    </row>
    <row r="5" s="754" customFormat="true" ht="20.1" customHeight="true" x14ac:dyDescent="0.35">
      <c r="A5" s="260" t="s">
        <v>97</v>
      </c>
      <c r="B5" s="261"/>
      <c r="AE5" s="835"/>
      <c r="AF5" s="835"/>
      <c r="AG5" s="835"/>
      <c r="AH5" s="835"/>
      <c r="AI5" s="835"/>
      <c r="AJ5" s="835"/>
      <c r="AK5" s="835"/>
      <c r="AL5" s="835"/>
      <c r="AM5" s="835"/>
      <c r="AN5" s="835"/>
      <c r="AO5" s="835"/>
      <c r="AP5" s="835"/>
      <c r="AQ5" s="835"/>
      <c r="AR5" s="835"/>
      <c r="AS5" s="835"/>
      <c r="AT5" s="835"/>
      <c r="AU5" s="835"/>
      <c r="AV5" s="835"/>
      <c r="AW5" s="835"/>
      <c r="AX5" s="835"/>
      <c r="AY5" s="835"/>
      <c r="AZ5" s="835"/>
      <c r="BA5" s="114"/>
      <c r="BB5" s="137"/>
      <c r="BC5" s="114"/>
      <c r="BD5" s="114"/>
      <c r="BE5" s="114"/>
      <c r="BF5" s="114"/>
      <c r="BG5" s="114"/>
      <c r="BH5" s="114"/>
      <c r="BI5" s="114"/>
      <c r="BJ5" s="114"/>
      <c r="BK5" s="114"/>
      <c r="BL5" s="114"/>
      <c r="BM5" s="114"/>
      <c r="BN5" s="114"/>
      <c r="BO5" s="114"/>
      <c r="BP5" s="114"/>
      <c r="BQ5" s="114"/>
      <c r="BR5" s="114"/>
      <c r="BS5" s="114"/>
      <c r="BT5" s="114"/>
      <c r="BU5" s="114"/>
      <c r="BV5" s="114"/>
      <c r="BW5" s="114"/>
      <c r="BX5" s="114"/>
      <c r="BY5" s="114"/>
      <c r="BZ5" s="238"/>
      <c r="CA5" s="238"/>
      <c r="CB5" s="238"/>
      <c r="CC5" s="238"/>
      <c r="CD5" s="238"/>
      <c r="CE5" s="238"/>
      <c r="CF5" s="238"/>
      <c r="CG5" s="238"/>
      <c r="CH5" s="238"/>
      <c r="CI5" s="238"/>
      <c r="CJ5" s="238"/>
      <c r="CK5" s="238"/>
      <c r="CL5" s="238"/>
      <c r="CM5" s="238"/>
      <c r="CN5" s="238"/>
      <c r="CO5" s="238"/>
      <c r="CP5" s="238"/>
      <c r="CQ5" s="238"/>
      <c r="CR5" s="238"/>
      <c r="CS5" s="238"/>
      <c r="CT5" s="238"/>
      <c r="CU5" s="238"/>
      <c r="CV5" s="238"/>
      <c r="CW5" s="238"/>
      <c r="CX5" s="238"/>
      <c r="CY5" s="238"/>
      <c r="CZ5" s="238"/>
    </row>
    <row r="6" s="754" customFormat="true" ht="15" customHeight="true" x14ac:dyDescent="0.2">
      <c r="A6" s="262" t="s">
        <v>98</v>
      </c>
      <c r="B6" s="263"/>
      <c r="AE6" s="835"/>
      <c r="AF6" s="835"/>
      <c r="AG6" s="835"/>
      <c r="AH6" s="835"/>
      <c r="AI6" s="835"/>
      <c r="AJ6" s="835"/>
      <c r="AK6" s="835"/>
      <c r="AL6" s="835"/>
      <c r="AM6" s="835"/>
      <c r="AN6" s="835"/>
      <c r="AO6" s="835"/>
      <c r="AP6" s="835"/>
      <c r="AQ6" s="835"/>
      <c r="AR6" s="835"/>
      <c r="AS6" s="835"/>
      <c r="AT6" s="835"/>
      <c r="AU6" s="835"/>
      <c r="AV6" s="835"/>
      <c r="AW6" s="835"/>
      <c r="AX6" s="835"/>
      <c r="AY6" s="835"/>
      <c r="AZ6" s="835"/>
      <c r="BA6" s="114"/>
      <c r="BB6" s="137"/>
      <c r="BC6" s="114"/>
      <c r="BD6" s="114"/>
      <c r="BE6" s="114"/>
      <c r="BF6" s="114"/>
      <c r="BG6" s="114"/>
      <c r="BH6" s="114"/>
      <c r="BI6" s="114"/>
      <c r="BJ6" s="114"/>
      <c r="BK6" s="114"/>
      <c r="BL6" s="114"/>
      <c r="BM6" s="114"/>
      <c r="BN6" s="114"/>
      <c r="BO6" s="114"/>
      <c r="BP6" s="114"/>
      <c r="BQ6" s="114"/>
      <c r="BR6" s="114"/>
      <c r="BS6" s="114"/>
      <c r="BT6" s="114"/>
      <c r="BU6" s="114"/>
      <c r="BV6" s="114"/>
      <c r="BW6" s="114"/>
      <c r="BX6" s="114"/>
      <c r="BY6" s="114"/>
      <c r="BZ6" s="238"/>
      <c r="CA6" s="238"/>
      <c r="CB6" s="238"/>
      <c r="CC6" s="238"/>
      <c r="CD6" s="238"/>
      <c r="CE6" s="238"/>
      <c r="CF6" s="238"/>
      <c r="CG6" s="238"/>
      <c r="CH6" s="238"/>
      <c r="CI6" s="238"/>
      <c r="CJ6" s="238"/>
      <c r="CK6" s="238"/>
      <c r="CL6" s="238"/>
      <c r="CM6" s="238"/>
      <c r="CN6" s="238"/>
      <c r="CO6" s="238"/>
      <c r="CP6" s="238"/>
      <c r="CQ6" s="238"/>
      <c r="CR6" s="238"/>
      <c r="CS6" s="238"/>
      <c r="CT6" s="238"/>
      <c r="CU6" s="238"/>
      <c r="CV6" s="238"/>
      <c r="CW6" s="238"/>
      <c r="CX6" s="238"/>
      <c r="CY6" s="238"/>
      <c r="CZ6" s="238"/>
    </row>
    <row r="7" s="754" customFormat="true" ht="15" customHeight="true" x14ac:dyDescent="0.2">
      <c r="A7" s="264" t="s">
        <v>40</v>
      </c>
      <c r="B7" s="265"/>
      <c r="AE7" s="835"/>
      <c r="AF7" s="835"/>
      <c r="AG7" s="835"/>
      <c r="AH7" s="835"/>
      <c r="AI7" s="835"/>
      <c r="AJ7" s="835"/>
      <c r="AK7" s="835"/>
      <c r="AL7" s="835"/>
      <c r="AM7" s="835"/>
      <c r="AN7" s="835"/>
      <c r="AO7" s="835"/>
      <c r="AP7" s="835"/>
      <c r="AQ7" s="835"/>
      <c r="AR7" s="835"/>
      <c r="AS7" s="835"/>
      <c r="AT7" s="835"/>
      <c r="AU7" s="835"/>
      <c r="AV7" s="835"/>
      <c r="AW7" s="835"/>
      <c r="AX7" s="835"/>
      <c r="AY7" s="835"/>
      <c r="AZ7" s="835"/>
      <c r="BA7" s="114"/>
      <c r="BB7" s="137"/>
      <c r="BC7" s="114"/>
      <c r="BD7" s="114"/>
      <c r="BE7" s="114"/>
      <c r="BF7" s="114"/>
      <c r="BG7" s="114"/>
      <c r="BH7" s="114"/>
      <c r="BI7" s="114"/>
      <c r="BJ7" s="114"/>
      <c r="BK7" s="114"/>
      <c r="BL7" s="114"/>
      <c r="BM7" s="114"/>
      <c r="BN7" s="114"/>
      <c r="BO7" s="114"/>
      <c r="BP7" s="114"/>
      <c r="BQ7" s="114"/>
      <c r="BR7" s="114"/>
      <c r="BS7" s="114"/>
      <c r="BT7" s="114"/>
      <c r="BU7" s="114"/>
      <c r="BV7" s="114"/>
      <c r="BW7" s="114"/>
      <c r="BX7" s="114"/>
      <c r="BY7" s="114"/>
      <c r="BZ7" s="238"/>
      <c r="CA7" s="238"/>
      <c r="CB7" s="238"/>
      <c r="CC7" s="238"/>
      <c r="CD7" s="238"/>
      <c r="CE7" s="238"/>
      <c r="CF7" s="238"/>
      <c r="CG7" s="238"/>
      <c r="CH7" s="238"/>
      <c r="CI7" s="238"/>
      <c r="CJ7" s="238"/>
      <c r="CK7" s="238"/>
      <c r="CL7" s="238"/>
      <c r="CM7" s="238"/>
      <c r="CN7" s="238"/>
      <c r="CO7" s="238"/>
      <c r="CP7" s="238"/>
      <c r="CQ7" s="238"/>
      <c r="CR7" s="238"/>
      <c r="CS7" s="238"/>
      <c r="CT7" s="238"/>
      <c r="CU7" s="238"/>
      <c r="CV7" s="238"/>
      <c r="CW7" s="238"/>
      <c r="CX7" s="238"/>
      <c r="CY7" s="238"/>
      <c r="CZ7" s="238"/>
    </row>
    <row r="8" s="754" customFormat="true" ht="15" customHeight="true" x14ac:dyDescent="0.2">
      <c r="A8" s="264" t="s">
        <v>39</v>
      </c>
      <c r="B8" s="265"/>
      <c r="AE8" s="835"/>
      <c r="AF8" s="835"/>
      <c r="AG8" s="835"/>
      <c r="AH8" s="835"/>
      <c r="AI8" s="835"/>
      <c r="AJ8" s="835"/>
      <c r="AK8" s="835"/>
      <c r="AL8" s="835"/>
      <c r="AM8" s="835"/>
      <c r="AN8" s="835"/>
      <c r="AO8" s="835"/>
      <c r="AP8" s="835"/>
      <c r="AQ8" s="835"/>
      <c r="AR8" s="835"/>
      <c r="AS8" s="835"/>
      <c r="AT8" s="835"/>
      <c r="AU8" s="835"/>
      <c r="AV8" s="835"/>
      <c r="AW8" s="835"/>
      <c r="AX8" s="835"/>
      <c r="AY8" s="835"/>
      <c r="AZ8" s="835"/>
      <c r="BA8" s="114"/>
      <c r="BB8" s="137"/>
      <c r="BC8" s="114"/>
      <c r="BD8" s="114"/>
      <c r="BE8" s="114"/>
      <c r="BF8" s="114"/>
      <c r="BG8" s="114"/>
      <c r="BH8" s="114"/>
      <c r="BI8" s="114"/>
      <c r="BJ8" s="114"/>
      <c r="BK8" s="114"/>
      <c r="BL8" s="114"/>
      <c r="BM8" s="114"/>
      <c r="BN8" s="114"/>
      <c r="BO8" s="114"/>
      <c r="BP8" s="114"/>
      <c r="BQ8" s="114"/>
      <c r="BR8" s="114"/>
      <c r="BS8" s="114"/>
      <c r="BT8" s="114"/>
      <c r="BU8" s="114"/>
      <c r="BV8" s="114"/>
      <c r="BW8" s="114"/>
      <c r="BX8" s="114"/>
      <c r="BY8" s="114"/>
      <c r="BZ8" s="238"/>
      <c r="CA8" s="238"/>
      <c r="CB8" s="238"/>
      <c r="CC8" s="238"/>
      <c r="CD8" s="238"/>
      <c r="CE8" s="238"/>
      <c r="CF8" s="238"/>
      <c r="CG8" s="238"/>
      <c r="CH8" s="238"/>
      <c r="CI8" s="238"/>
      <c r="CJ8" s="238"/>
      <c r="CK8" s="238"/>
      <c r="CL8" s="238"/>
      <c r="CM8" s="238"/>
      <c r="CN8" s="238"/>
      <c r="CO8" s="238"/>
      <c r="CP8" s="238"/>
      <c r="CQ8" s="238"/>
      <c r="CR8" s="238"/>
      <c r="CS8" s="238"/>
      <c r="CT8" s="238"/>
      <c r="CU8" s="238"/>
      <c r="CV8" s="238"/>
      <c r="CW8" s="238"/>
      <c r="CX8" s="238"/>
      <c r="CY8" s="238"/>
      <c r="CZ8" s="238"/>
    </row>
    <row r="9" s="754" customFormat="true" ht="15" customHeight="true" x14ac:dyDescent="0.2">
      <c r="A9" s="264" t="s">
        <v>136</v>
      </c>
      <c r="B9" s="266" t="str">
        <f>A1025</f>
        <v>DHS10</v>
      </c>
      <c r="AE9" s="835"/>
      <c r="AF9" s="835"/>
      <c r="AG9" s="835"/>
      <c r="AH9" s="835"/>
      <c r="AI9" s="835"/>
      <c r="AJ9" s="835"/>
      <c r="AK9" s="835"/>
      <c r="AL9" s="835"/>
      <c r="AM9" s="835"/>
      <c r="AN9" s="835"/>
      <c r="AO9" s="835"/>
      <c r="AP9" s="835"/>
      <c r="AQ9" s="835"/>
      <c r="AR9" s="835"/>
      <c r="AS9" s="835"/>
      <c r="AT9" s="835"/>
      <c r="AU9" s="835"/>
      <c r="AV9" s="835"/>
      <c r="AW9" s="835"/>
      <c r="AX9" s="835"/>
      <c r="AY9" s="835"/>
      <c r="AZ9" s="835"/>
      <c r="BA9" s="114"/>
      <c r="BB9" s="137"/>
      <c r="BC9" s="114"/>
      <c r="BD9" s="114"/>
      <c r="BE9" s="114"/>
      <c r="BF9" s="114"/>
      <c r="BG9" s="114"/>
      <c r="BH9" s="114"/>
      <c r="BI9" s="114"/>
      <c r="BJ9" s="114"/>
      <c r="BK9" s="114"/>
      <c r="BL9" s="114"/>
      <c r="BM9" s="114"/>
      <c r="BN9" s="114"/>
      <c r="BO9" s="114"/>
      <c r="BP9" s="114"/>
      <c r="BQ9" s="114"/>
      <c r="BR9" s="114"/>
      <c r="BS9" s="114"/>
      <c r="BT9" s="114"/>
      <c r="BU9" s="114"/>
      <c r="BV9" s="114"/>
      <c r="BW9" s="114"/>
      <c r="BX9" s="114"/>
      <c r="BY9" s="114"/>
      <c r="BZ9" s="238"/>
      <c r="CA9" s="238"/>
      <c r="CB9" s="238"/>
      <c r="CC9" s="238"/>
      <c r="CD9" s="238"/>
      <c r="CE9" s="238"/>
      <c r="CF9" s="238"/>
      <c r="CG9" s="238"/>
      <c r="CH9" s="238"/>
      <c r="CI9" s="238"/>
      <c r="CJ9" s="238"/>
      <c r="CK9" s="238"/>
      <c r="CL9" s="238"/>
      <c r="CM9" s="238"/>
      <c r="CN9" s="238"/>
      <c r="CO9" s="238"/>
      <c r="CP9" s="238"/>
      <c r="CQ9" s="238"/>
      <c r="CR9" s="238"/>
      <c r="CS9" s="238"/>
      <c r="CT9" s="238"/>
      <c r="CU9" s="238"/>
      <c r="CV9" s="238"/>
      <c r="CW9" s="238"/>
      <c r="CX9" s="238"/>
      <c r="CY9" s="238"/>
      <c r="CZ9" s="238"/>
    </row>
    <row r="10" s="754" customFormat="true" ht="15" customHeight="true" x14ac:dyDescent="0.2">
      <c r="A10" s="854" t="str">
        <f>B283</f>
        <v/>
      </c>
      <c r="B10" s="855"/>
      <c r="AE10" s="835"/>
      <c r="AF10" s="835"/>
      <c r="AG10" s="835"/>
      <c r="AH10" s="835"/>
      <c r="AI10" s="835"/>
      <c r="AJ10" s="835"/>
      <c r="AK10" s="835"/>
      <c r="AL10" s="835"/>
      <c r="AM10" s="835"/>
      <c r="AN10" s="835"/>
      <c r="AO10" s="835"/>
      <c r="AP10" s="835"/>
      <c r="AQ10" s="835"/>
      <c r="AR10" s="835"/>
      <c r="AS10" s="835"/>
      <c r="AT10" s="835"/>
      <c r="AU10" s="835"/>
      <c r="AV10" s="835"/>
      <c r="AW10" s="835"/>
      <c r="AX10" s="835"/>
      <c r="AY10" s="835"/>
      <c r="AZ10" s="835"/>
      <c r="BA10" s="114"/>
      <c r="BB10" s="137"/>
      <c r="BC10" s="114"/>
      <c r="BD10" s="114"/>
      <c r="BE10" s="114"/>
      <c r="BF10" s="114"/>
      <c r="BG10" s="114"/>
      <c r="BH10" s="114"/>
      <c r="BI10" s="114"/>
      <c r="BJ10" s="114"/>
      <c r="BK10" s="114"/>
      <c r="BL10" s="114"/>
      <c r="BM10" s="114"/>
      <c r="BN10" s="114"/>
      <c r="BO10" s="114"/>
      <c r="BP10" s="114"/>
      <c r="BQ10" s="114"/>
      <c r="BR10" s="114"/>
      <c r="BS10" s="114"/>
      <c r="BT10" s="114"/>
      <c r="BU10" s="114"/>
      <c r="BV10" s="114"/>
      <c r="BW10" s="114"/>
      <c r="BX10" s="114"/>
      <c r="BY10" s="114"/>
      <c r="BZ10" s="238"/>
      <c r="CA10" s="238"/>
      <c r="CB10" s="238"/>
      <c r="CC10" s="238"/>
      <c r="CD10" s="238"/>
      <c r="CE10" s="238"/>
      <c r="CF10" s="238"/>
      <c r="CG10" s="238"/>
      <c r="CH10" s="238"/>
      <c r="CI10" s="238"/>
      <c r="CJ10" s="238"/>
      <c r="CK10" s="238"/>
      <c r="CL10" s="238"/>
      <c r="CM10" s="238"/>
      <c r="CN10" s="238"/>
      <c r="CO10" s="238"/>
      <c r="CP10" s="238"/>
      <c r="CQ10" s="238"/>
      <c r="CR10" s="238"/>
      <c r="CS10" s="238"/>
      <c r="CT10" s="238"/>
      <c r="CU10" s="238"/>
      <c r="CV10" s="238"/>
      <c r="CW10" s="238"/>
      <c r="CX10" s="238"/>
      <c r="CY10" s="238"/>
      <c r="CZ10" s="238"/>
    </row>
    <row r="11" s="754" customFormat="true" ht="15" customHeight="true" x14ac:dyDescent="0.2">
      <c r="A11" s="854" t="str">
        <f>B282</f>
        <v/>
      </c>
      <c r="B11" s="856"/>
      <c r="AE11" s="835"/>
      <c r="AF11" s="835"/>
      <c r="AG11" s="835"/>
      <c r="AH11" s="835"/>
      <c r="AI11" s="835"/>
      <c r="AJ11" s="835"/>
      <c r="AK11" s="835"/>
      <c r="AL11" s="835"/>
      <c r="AM11" s="835"/>
      <c r="AN11" s="835"/>
      <c r="AO11" s="835"/>
      <c r="AP11" s="835"/>
      <c r="AQ11" s="835"/>
      <c r="AR11" s="835"/>
      <c r="AS11" s="835"/>
      <c r="AT11" s="835"/>
      <c r="AU11" s="835"/>
      <c r="AV11" s="835"/>
      <c r="AW11" s="835"/>
      <c r="AX11" s="835"/>
      <c r="AY11" s="835"/>
      <c r="AZ11" s="835"/>
      <c r="BA11" s="114"/>
      <c r="BB11" s="137"/>
      <c r="BC11" s="114"/>
      <c r="BD11" s="114"/>
      <c r="BE11" s="114"/>
      <c r="BF11" s="114"/>
      <c r="BG11" s="114"/>
      <c r="BH11" s="114"/>
      <c r="BI11" s="114"/>
      <c r="BJ11" s="114"/>
      <c r="BK11" s="114"/>
      <c r="BL11" s="114"/>
      <c r="BM11" s="114"/>
      <c r="BN11" s="114"/>
      <c r="BO11" s="114"/>
      <c r="BP11" s="114"/>
      <c r="BQ11" s="114"/>
      <c r="BR11" s="114"/>
      <c r="BS11" s="114"/>
      <c r="BT11" s="114"/>
      <c r="BU11" s="114"/>
      <c r="BV11" s="114"/>
      <c r="BW11" s="114"/>
      <c r="BX11" s="114"/>
      <c r="BY11" s="114"/>
      <c r="BZ11" s="238"/>
      <c r="CA11" s="238"/>
      <c r="CB11" s="238"/>
      <c r="CC11" s="238"/>
      <c r="CD11" s="238"/>
      <c r="CE11" s="238"/>
      <c r="CF11" s="238"/>
      <c r="CG11" s="238"/>
      <c r="CH11" s="238"/>
      <c r="CI11" s="238"/>
      <c r="CJ11" s="238"/>
      <c r="CK11" s="238"/>
      <c r="CL11" s="238"/>
      <c r="CM11" s="238"/>
      <c r="CN11" s="238"/>
      <c r="CO11" s="238"/>
      <c r="CP11" s="238"/>
      <c r="CQ11" s="238"/>
      <c r="CR11" s="238"/>
      <c r="CS11" s="238"/>
      <c r="CT11" s="238"/>
      <c r="CU11" s="238"/>
      <c r="CV11" s="238"/>
      <c r="CW11" s="238"/>
      <c r="CX11" s="238"/>
      <c r="CY11" s="238"/>
      <c r="CZ11" s="238"/>
    </row>
    <row r="12" s="754" customFormat="true" ht="18" customHeight="true" x14ac:dyDescent="0.2">
      <c r="A12" s="857"/>
      <c r="B12" s="855"/>
      <c r="AE12" s="835"/>
      <c r="AF12" s="835"/>
      <c r="AG12" s="835"/>
      <c r="AH12" s="835"/>
      <c r="AI12" s="835"/>
      <c r="AJ12" s="835"/>
      <c r="AK12" s="835"/>
      <c r="AL12" s="835"/>
      <c r="AM12" s="835"/>
      <c r="AN12" s="835"/>
      <c r="AO12" s="835"/>
      <c r="AP12" s="835"/>
      <c r="AQ12" s="835"/>
      <c r="AR12" s="835"/>
      <c r="AS12" s="835"/>
      <c r="AT12" s="835"/>
      <c r="AU12" s="835"/>
      <c r="AV12" s="835"/>
      <c r="AW12" s="835"/>
      <c r="AX12" s="835"/>
      <c r="AY12" s="835"/>
      <c r="AZ12" s="835"/>
      <c r="BA12" s="114"/>
      <c r="BB12" s="137"/>
      <c r="BC12" s="114"/>
      <c r="BD12" s="114"/>
      <c r="BE12" s="114"/>
      <c r="BF12" s="114"/>
      <c r="BG12" s="114"/>
      <c r="BH12" s="114"/>
      <c r="BI12" s="114"/>
      <c r="BJ12" s="114"/>
      <c r="BK12" s="114"/>
      <c r="BL12" s="114"/>
      <c r="BM12" s="114"/>
      <c r="BN12" s="114"/>
      <c r="BO12" s="114"/>
      <c r="BP12" s="114"/>
      <c r="BQ12" s="114"/>
      <c r="BR12" s="114"/>
      <c r="BS12" s="114"/>
      <c r="BT12" s="114"/>
      <c r="BU12" s="114"/>
      <c r="BV12" s="114"/>
      <c r="BW12" s="114"/>
      <c r="BX12" s="114"/>
      <c r="BY12" s="114"/>
      <c r="BZ12" s="238"/>
      <c r="CA12" s="238"/>
      <c r="CB12" s="238"/>
      <c r="CC12" s="238"/>
      <c r="CD12" s="238"/>
      <c r="CE12" s="238"/>
      <c r="CF12" s="238"/>
      <c r="CG12" s="238"/>
      <c r="CH12" s="238"/>
      <c r="CI12" s="238"/>
      <c r="CJ12" s="238"/>
      <c r="CK12" s="238"/>
      <c r="CL12" s="238"/>
      <c r="CM12" s="238"/>
      <c r="CN12" s="238"/>
      <c r="CO12" s="238"/>
      <c r="CP12" s="238"/>
      <c r="CQ12" s="238"/>
      <c r="CR12" s="238"/>
      <c r="CS12" s="238"/>
      <c r="CT12" s="238"/>
      <c r="CU12" s="238"/>
      <c r="CV12" s="238"/>
      <c r="CW12" s="238"/>
      <c r="CX12" s="238"/>
      <c r="CY12" s="238"/>
      <c r="CZ12" s="238"/>
    </row>
    <row r="13" s="754" customFormat="true" ht="18" customHeight="true" x14ac:dyDescent="0.2">
      <c r="A13" s="858"/>
      <c r="B13" s="859"/>
      <c r="AE13" s="835"/>
      <c r="AF13" s="835"/>
      <c r="AG13" s="835"/>
      <c r="AH13" s="835"/>
      <c r="AI13" s="835"/>
      <c r="AJ13" s="835"/>
      <c r="AK13" s="835"/>
      <c r="AL13" s="835"/>
      <c r="AM13" s="835"/>
      <c r="AN13" s="835"/>
      <c r="AO13" s="835"/>
      <c r="AP13" s="835"/>
      <c r="AQ13" s="835"/>
      <c r="AR13" s="835"/>
      <c r="AS13" s="835"/>
      <c r="AT13" s="835"/>
      <c r="AU13" s="835"/>
      <c r="AV13" s="835"/>
      <c r="AW13" s="835"/>
      <c r="AX13" s="835"/>
      <c r="AY13" s="835"/>
      <c r="AZ13" s="835"/>
      <c r="BA13" s="114"/>
      <c r="BB13" s="137"/>
      <c r="BC13" s="114"/>
      <c r="BD13" s="114"/>
      <c r="BE13" s="114"/>
      <c r="BF13" s="114"/>
      <c r="BG13" s="114"/>
      <c r="BH13" s="114"/>
      <c r="BI13" s="114"/>
      <c r="BJ13" s="114"/>
      <c r="BK13" s="114"/>
      <c r="BL13" s="114"/>
      <c r="BM13" s="114"/>
      <c r="BN13" s="114"/>
      <c r="BO13" s="114"/>
      <c r="BP13" s="114"/>
      <c r="BQ13" s="114"/>
      <c r="BR13" s="114"/>
      <c r="BS13" s="114"/>
      <c r="BT13" s="114"/>
      <c r="BU13" s="114"/>
      <c r="BV13" s="114"/>
      <c r="BW13" s="114"/>
      <c r="BX13" s="114"/>
      <c r="BY13" s="114"/>
      <c r="BZ13" s="238"/>
      <c r="CA13" s="238"/>
      <c r="CB13" s="238"/>
      <c r="CC13" s="238"/>
      <c r="CD13" s="238"/>
      <c r="CE13" s="238"/>
      <c r="CF13" s="238"/>
      <c r="CG13" s="238"/>
      <c r="CH13" s="238"/>
      <c r="CI13" s="238"/>
      <c r="CJ13" s="238"/>
      <c r="CK13" s="238"/>
      <c r="CL13" s="238"/>
      <c r="CM13" s="238"/>
      <c r="CN13" s="238"/>
      <c r="CO13" s="238"/>
      <c r="CP13" s="238"/>
      <c r="CQ13" s="238"/>
      <c r="CR13" s="238"/>
      <c r="CS13" s="238"/>
      <c r="CT13" s="238"/>
      <c r="CU13" s="238"/>
      <c r="CV13" s="238"/>
      <c r="CW13" s="238"/>
      <c r="CX13" s="238"/>
      <c r="CY13" s="238"/>
      <c r="CZ13" s="238"/>
    </row>
    <row r="14" s="756" customFormat="true" ht="15" customHeight="true" x14ac:dyDescent="0.2">
      <c r="A14" s="118" t="s">
        <v>96</v>
      </c>
      <c r="B14" s="235"/>
      <c r="C14" s="1934" t="s">
        <v>115</v>
      </c>
      <c r="D14" s="1935"/>
      <c r="E14" s="1935"/>
      <c r="F14" s="1935"/>
      <c r="G14" s="1936"/>
      <c r="H14" s="1903" t="s">
        <v>38</v>
      </c>
      <c r="I14" s="1904"/>
      <c r="J14" s="1904"/>
      <c r="K14" s="1904"/>
      <c r="L14" s="1905"/>
      <c r="M14" s="1915" t="s">
        <v>37</v>
      </c>
      <c r="N14" s="1916"/>
      <c r="O14" s="1916"/>
      <c r="P14" s="1916"/>
      <c r="Q14" s="1917"/>
      <c r="R14" s="1447" t="s">
        <v>142</v>
      </c>
      <c r="S14" s="1482"/>
      <c r="T14" s="1482"/>
      <c r="U14" s="1482"/>
      <c r="V14" s="1482"/>
      <c r="W14" s="1482"/>
      <c r="X14" s="1482"/>
      <c r="Y14" s="1482"/>
      <c r="Z14" s="1482"/>
      <c r="AA14" s="1482"/>
      <c r="AB14" s="1482"/>
      <c r="AC14" s="1482"/>
      <c r="AD14" s="1483"/>
      <c r="AE14" s="840"/>
      <c r="AF14" s="840"/>
      <c r="AG14" s="840"/>
      <c r="AH14" s="840"/>
      <c r="AI14" s="840"/>
      <c r="AJ14" s="840"/>
      <c r="AK14" s="840"/>
      <c r="AL14" s="840"/>
      <c r="AM14" s="840"/>
      <c r="AN14" s="840"/>
      <c r="AO14" s="840"/>
      <c r="AP14" s="840"/>
      <c r="AQ14" s="840"/>
      <c r="AR14" s="840"/>
      <c r="AS14" s="840"/>
      <c r="AT14" s="840"/>
      <c r="AU14" s="840"/>
      <c r="AV14" s="840"/>
      <c r="AW14" s="840"/>
      <c r="AX14" s="840"/>
      <c r="AY14" s="840"/>
      <c r="AZ14" s="853"/>
      <c r="BA14" s="244" t="s">
        <v>131</v>
      </c>
      <c r="BB14" s="118" t="s">
        <v>96</v>
      </c>
      <c r="BC14" s="1924" t="s">
        <v>115</v>
      </c>
      <c r="BD14" s="1925"/>
      <c r="BE14" s="1925"/>
      <c r="BF14" s="1925"/>
      <c r="BG14" s="1926"/>
      <c r="BH14" s="1927" t="s">
        <v>38</v>
      </c>
      <c r="BI14" s="1925"/>
      <c r="BJ14" s="1925"/>
      <c r="BK14" s="1925"/>
      <c r="BL14" s="1926"/>
      <c r="BM14" s="1927" t="s">
        <v>37</v>
      </c>
      <c r="BN14" s="1925"/>
      <c r="BO14" s="1925"/>
      <c r="BP14" s="1925"/>
      <c r="BQ14" s="1937"/>
      <c r="BR14" s="1461" t="s">
        <v>142</v>
      </c>
      <c r="BS14" s="1462"/>
      <c r="BT14" s="1462"/>
      <c r="BU14" s="1462"/>
      <c r="BV14" s="1462"/>
      <c r="BW14" s="1462"/>
      <c r="BX14" s="1462"/>
      <c r="BY14" s="1463"/>
      <c r="BZ14" s="464"/>
      <c r="CA14" s="464"/>
      <c r="CB14" s="464"/>
      <c r="CC14" s="464"/>
      <c r="CD14" s="464"/>
      <c r="CE14" s="242"/>
      <c r="CF14" s="242"/>
      <c r="CG14" s="242"/>
      <c r="CH14" s="242"/>
      <c r="CI14" s="242"/>
      <c r="CJ14" s="242"/>
      <c r="CK14" s="242"/>
      <c r="CL14" s="242"/>
      <c r="CM14" s="242"/>
      <c r="CN14" s="242"/>
      <c r="CO14" s="242"/>
      <c r="CP14" s="242"/>
      <c r="CQ14" s="242"/>
      <c r="CR14" s="242"/>
      <c r="CS14" s="242"/>
      <c r="CT14" s="242"/>
      <c r="CU14" s="242"/>
      <c r="CV14" s="242"/>
      <c r="CW14" s="242"/>
      <c r="CX14" s="242"/>
      <c r="CY14" s="242"/>
      <c r="CZ14" s="242"/>
    </row>
    <row r="15" s="756" customFormat="true" ht="12.75" x14ac:dyDescent="0.2">
      <c r="A15" s="204" t="s">
        <v>87</v>
      </c>
      <c r="B15" s="279"/>
      <c r="C15" s="404" t="s">
        <v>0</v>
      </c>
      <c r="D15" s="405" t="s">
        <v>1</v>
      </c>
      <c r="E15" s="405" t="s">
        <v>2</v>
      </c>
      <c r="F15" s="405" t="s">
        <v>3</v>
      </c>
      <c r="G15" s="406" t="s">
        <v>4</v>
      </c>
      <c r="H15" s="991" t="s">
        <v>0</v>
      </c>
      <c r="I15" s="916" t="s">
        <v>1</v>
      </c>
      <c r="J15" s="916" t="s">
        <v>2</v>
      </c>
      <c r="K15" s="916" t="s">
        <v>3</v>
      </c>
      <c r="L15" s="917" t="s">
        <v>4</v>
      </c>
      <c r="M15" s="976" t="s">
        <v>0</v>
      </c>
      <c r="N15" s="916" t="s">
        <v>1</v>
      </c>
      <c r="O15" s="916" t="s">
        <v>2</v>
      </c>
      <c r="P15" s="916" t="s">
        <v>3</v>
      </c>
      <c r="Q15" s="1009" t="s">
        <v>4</v>
      </c>
      <c r="R15" s="991" t="s">
        <v>156</v>
      </c>
      <c r="S15" s="916" t="s">
        <v>157</v>
      </c>
      <c r="T15" s="916" t="s">
        <v>158</v>
      </c>
      <c r="U15" s="916" t="s">
        <v>159</v>
      </c>
      <c r="V15" s="916" t="s">
        <v>160</v>
      </c>
      <c r="W15" s="916" t="s">
        <v>161</v>
      </c>
      <c r="X15" s="916" t="s">
        <v>162</v>
      </c>
      <c r="Y15" s="916" t="s">
        <v>163</v>
      </c>
      <c r="Z15" s="916" t="s">
        <v>164</v>
      </c>
      <c r="AA15" s="916" t="s">
        <v>165</v>
      </c>
      <c r="AB15" s="916" t="s">
        <v>166</v>
      </c>
      <c r="AC15" s="916" t="s">
        <v>167</v>
      </c>
      <c r="AD15" s="918" t="s">
        <v>168</v>
      </c>
      <c r="AE15" s="840"/>
      <c r="AF15" s="840"/>
      <c r="AG15" s="840"/>
      <c r="AH15" s="840"/>
      <c r="AI15" s="840"/>
      <c r="AJ15" s="840"/>
      <c r="AK15" s="840"/>
      <c r="AL15" s="840"/>
      <c r="AM15" s="840"/>
      <c r="AN15" s="840"/>
      <c r="AO15" s="840"/>
      <c r="AP15" s="840"/>
      <c r="AQ15" s="840"/>
      <c r="AR15" s="840"/>
      <c r="AS15" s="840"/>
      <c r="AT15" s="840"/>
      <c r="AU15" s="840"/>
      <c r="AV15" s="840"/>
      <c r="AW15" s="840"/>
      <c r="AX15" s="840"/>
      <c r="AY15" s="840"/>
      <c r="AZ15" s="853"/>
      <c r="BA15" s="217" t="s">
        <v>120</v>
      </c>
      <c r="BB15" s="216"/>
      <c r="BC15" s="483" t="s">
        <v>0</v>
      </c>
      <c r="BD15" s="183" t="s">
        <v>1</v>
      </c>
      <c r="BE15" s="183" t="s">
        <v>2</v>
      </c>
      <c r="BF15" s="183" t="s">
        <v>3</v>
      </c>
      <c r="BG15" s="484" t="s">
        <v>4</v>
      </c>
      <c r="BH15" s="485" t="s">
        <v>0</v>
      </c>
      <c r="BI15" s="183" t="s">
        <v>1</v>
      </c>
      <c r="BJ15" s="183" t="s">
        <v>2</v>
      </c>
      <c r="BK15" s="183" t="s">
        <v>3</v>
      </c>
      <c r="BL15" s="484" t="s">
        <v>4</v>
      </c>
      <c r="BM15" s="485" t="s">
        <v>0</v>
      </c>
      <c r="BN15" s="183" t="s">
        <v>1</v>
      </c>
      <c r="BO15" s="183" t="s">
        <v>2</v>
      </c>
      <c r="BP15" s="183" t="s">
        <v>3</v>
      </c>
      <c r="BQ15" s="484" t="s">
        <v>4</v>
      </c>
      <c r="BR15" s="485" t="s">
        <v>156</v>
      </c>
      <c r="BS15" s="183" t="s">
        <v>157</v>
      </c>
      <c r="BT15" s="183" t="s">
        <v>158</v>
      </c>
      <c r="BU15" s="183" t="s">
        <v>159</v>
      </c>
      <c r="BV15" s="183" t="s">
        <v>160</v>
      </c>
      <c r="BW15" s="183" t="s">
        <v>161</v>
      </c>
      <c r="BX15" s="183" t="s">
        <v>162</v>
      </c>
      <c r="BY15" s="184" t="s">
        <v>163</v>
      </c>
      <c r="BZ15" s="184" t="s">
        <v>164</v>
      </c>
      <c r="CA15" s="184" t="s">
        <v>165</v>
      </c>
      <c r="CB15" s="184" t="s">
        <v>166</v>
      </c>
      <c r="CC15" s="184" t="s">
        <v>167</v>
      </c>
      <c r="CD15" s="184" t="s">
        <v>168</v>
      </c>
      <c r="CE15" s="1526"/>
      <c r="CF15" s="1526"/>
      <c r="CG15" s="1526"/>
      <c r="CH15" s="1526"/>
      <c r="CI15" s="1526"/>
      <c r="CJ15" s="1526"/>
      <c r="CK15" s="1526"/>
      <c r="CL15" s="1526"/>
      <c r="CM15" s="1526"/>
      <c r="CN15" s="1526"/>
      <c r="CO15" s="1526"/>
      <c r="CP15" s="1526"/>
      <c r="CQ15" s="1526"/>
      <c r="CR15" s="1526"/>
      <c r="CS15" s="1526"/>
      <c r="CT15" s="1526"/>
      <c r="CU15" s="1526"/>
      <c r="CV15" s="1526"/>
      <c r="CW15" s="1526"/>
      <c r="CX15" s="1526"/>
      <c r="CY15" s="1526"/>
      <c r="CZ15" s="1526"/>
    </row>
    <row r="16" s="756" customFormat="true" ht="15" customHeight="true" x14ac:dyDescent="0.2">
      <c r="A16" s="1918" t="s">
        <v>13</v>
      </c>
      <c r="B16" s="1277" t="s">
        <v>14</v>
      </c>
      <c r="C16" s="1066">
        <v>45.545282363560226</v>
      </c>
      <c r="D16" s="1067">
        <v>51.590618998867889</v>
      </c>
      <c r="E16" s="1067">
        <v>61.042859427462105</v>
      </c>
      <c r="F16" s="1067">
        <v>72.88438462381437</v>
      </c>
      <c r="G16" s="1068">
        <v>91.839876316561401</v>
      </c>
      <c r="H16" s="1069">
        <v>70.905208987128461</v>
      </c>
      <c r="I16" s="1067">
        <v>84.078275273150496</v>
      </c>
      <c r="J16" s="1067">
        <v>91.910241037577137</v>
      </c>
      <c r="K16" s="1067">
        <v>96.684657688751713</v>
      </c>
      <c r="L16" s="1070">
        <v>99.250996712325446</v>
      </c>
      <c r="M16" s="1071">
        <v>42.948185094153011</v>
      </c>
      <c r="N16" s="1067">
        <v>49.05571028365226</v>
      </c>
      <c r="O16" s="1067">
        <v>55.071654099283272</v>
      </c>
      <c r="P16" s="1067">
        <v>62.476430114329737</v>
      </c>
      <c r="Q16" s="1068">
        <v>76.128949546226906</v>
      </c>
      <c r="R16" s="1069">
        <v>46.026258137535955</v>
      </c>
      <c r="S16" s="1067">
        <v>38.092724192253527</v>
      </c>
      <c r="T16" s="1067">
        <v>49.682489787176067</v>
      </c>
      <c r="U16" s="1067">
        <v>73.916532962978579</v>
      </c>
      <c r="V16" s="1067">
        <v>55.967137537697795</v>
      </c>
      <c r="W16" s="1067">
        <v>98.613997792034695</v>
      </c>
      <c r="X16" s="1067">
        <v>58.727856402351442</v>
      </c>
      <c r="Y16" s="1067">
        <v>60.957905738547211</v>
      </c>
      <c r="Z16" s="1067">
        <v>73.554107026023502</v>
      </c>
      <c r="AA16" s="1067">
        <v>66.64993332873766</v>
      </c>
      <c r="AB16" s="1067">
        <v>46.105359756449189</v>
      </c>
      <c r="AC16" s="1067">
        <v>60.564324538515848</v>
      </c>
      <c r="AD16" s="1494">
        <v>55.391771692814359</v>
      </c>
      <c r="AE16" s="840"/>
      <c r="AF16" s="840"/>
      <c r="AG16" s="840"/>
      <c r="AH16" s="840"/>
      <c r="AI16" s="840"/>
      <c r="AJ16" s="840"/>
      <c r="AK16" s="840"/>
      <c r="AL16" s="840"/>
      <c r="AM16" s="840"/>
      <c r="AN16" s="840"/>
      <c r="AO16" s="840"/>
      <c r="AP16" s="840"/>
      <c r="AQ16" s="840"/>
      <c r="AR16" s="840"/>
      <c r="AS16" s="840"/>
      <c r="AT16" s="840"/>
      <c r="AU16" s="840"/>
      <c r="AV16" s="840"/>
      <c r="AW16" s="840"/>
      <c r="AX16" s="840"/>
      <c r="AY16" s="840"/>
      <c r="AZ16" s="853"/>
      <c r="BA16" s="1938" t="s">
        <v>13</v>
      </c>
      <c r="BB16" s="164" t="s">
        <v>14</v>
      </c>
      <c r="BC16" s="1349" t="s">
        <v>35</v>
      </c>
      <c r="BD16" s="1368" t="s">
        <v>35</v>
      </c>
      <c r="BE16" s="1368" t="s">
        <v>35</v>
      </c>
      <c r="BF16" s="1368" t="s">
        <v>35</v>
      </c>
      <c r="BG16" s="1388" t="s">
        <v>35</v>
      </c>
      <c r="BH16" s="1408" t="s">
        <v>35</v>
      </c>
      <c r="BI16" s="1368" t="s">
        <v>35</v>
      </c>
      <c r="BJ16" s="1368" t="s">
        <v>35</v>
      </c>
      <c r="BK16" s="1368" t="s">
        <v>35</v>
      </c>
      <c r="BL16" s="1388" t="s">
        <v>35</v>
      </c>
      <c r="BM16" s="1408" t="s">
        <v>35</v>
      </c>
      <c r="BN16" s="1368" t="s">
        <v>35</v>
      </c>
      <c r="BO16" s="1368" t="s">
        <v>35</v>
      </c>
      <c r="BP16" s="1368" t="s">
        <v>35</v>
      </c>
      <c r="BQ16" s="1388" t="s">
        <v>35</v>
      </c>
      <c r="BR16" s="1408" t="s">
        <v>35</v>
      </c>
      <c r="BS16" s="1368" t="s">
        <v>35</v>
      </c>
      <c r="BT16" s="1368" t="s">
        <v>35</v>
      </c>
      <c r="BU16" s="1368" t="s">
        <v>35</v>
      </c>
      <c r="BV16" s="1368" t="s">
        <v>35</v>
      </c>
      <c r="BW16" s="1368" t="s">
        <v>35</v>
      </c>
      <c r="BX16" s="1368" t="s">
        <v>35</v>
      </c>
      <c r="BY16" s="1427" t="s">
        <v>35</v>
      </c>
      <c r="BZ16" s="1427" t="s">
        <v>35</v>
      </c>
      <c r="CA16" s="1427" t="s">
        <v>35</v>
      </c>
      <c r="CB16" s="1427" t="s">
        <v>35</v>
      </c>
      <c r="CC16" s="1427" t="s">
        <v>35</v>
      </c>
      <c r="CD16" s="1427" t="s">
        <v>35</v>
      </c>
      <c r="CE16" s="1527"/>
      <c r="CF16" s="1527"/>
      <c r="CG16" s="1527"/>
      <c r="CH16" s="1527"/>
      <c r="CI16" s="1527"/>
      <c r="CJ16" s="1527"/>
      <c r="CK16" s="1527"/>
      <c r="CL16" s="1527"/>
      <c r="CM16" s="1527"/>
      <c r="CN16" s="1527"/>
      <c r="CO16" s="1527"/>
      <c r="CP16" s="1527"/>
      <c r="CQ16" s="1527"/>
      <c r="CR16" s="1527"/>
      <c r="CS16" s="1527"/>
      <c r="CT16" s="1527"/>
      <c r="CU16" s="1527"/>
      <c r="CV16" s="1527"/>
      <c r="CW16" s="1527"/>
      <c r="CX16" s="1527"/>
      <c r="CY16" s="1527"/>
      <c r="CZ16" s="1527"/>
    </row>
    <row r="17" s="756" customFormat="true" ht="15" customHeight="true" x14ac:dyDescent="0.2">
      <c r="A17" s="1919"/>
      <c r="B17" s="1278" t="s">
        <v>51</v>
      </c>
      <c r="C17" s="1072">
        <v>54.454717636439767</v>
      </c>
      <c r="D17" s="1073">
        <v>48.409381001132161</v>
      </c>
      <c r="E17" s="1073">
        <v>38.957140572538066</v>
      </c>
      <c r="F17" s="1073">
        <v>27.115615376185364</v>
      </c>
      <c r="G17" s="1074">
        <v>8.1601236834384867</v>
      </c>
      <c r="H17" s="1075">
        <v>29.094791012870967</v>
      </c>
      <c r="I17" s="1073">
        <v>15.921724726849368</v>
      </c>
      <c r="J17" s="1073">
        <v>8.089758962422831</v>
      </c>
      <c r="K17" s="1073">
        <v>3.3153423112482359</v>
      </c>
      <c r="L17" s="1076">
        <v>0.74900328767454216</v>
      </c>
      <c r="M17" s="1077">
        <v>57.051814905846953</v>
      </c>
      <c r="N17" s="1073">
        <v>50.944289716347669</v>
      </c>
      <c r="O17" s="1073">
        <v>44.928345900716621</v>
      </c>
      <c r="P17" s="1073">
        <v>37.523569885670035</v>
      </c>
      <c r="Q17" s="1074">
        <v>23.871050453773126</v>
      </c>
      <c r="R17" s="1075">
        <v>53.973741862464685</v>
      </c>
      <c r="S17" s="1073">
        <v>61.907275807746899</v>
      </c>
      <c r="T17" s="1073">
        <v>50.317510212824182</v>
      </c>
      <c r="U17" s="1073">
        <v>26.083467037021773</v>
      </c>
      <c r="V17" s="1073">
        <v>44.032862462301402</v>
      </c>
      <c r="W17" s="1073">
        <v>1.3860022079652639</v>
      </c>
      <c r="X17" s="1073">
        <v>41.27214359764865</v>
      </c>
      <c r="Y17" s="1073">
        <v>39.042094261452633</v>
      </c>
      <c r="Z17" s="1073">
        <v>26.445892973976655</v>
      </c>
      <c r="AA17" s="1073">
        <v>33.350066671262034</v>
      </c>
      <c r="AB17" s="1073">
        <v>53.894640243550803</v>
      </c>
      <c r="AC17" s="1073">
        <v>39.435675461484436</v>
      </c>
      <c r="AD17" s="1495">
        <v>44.60822830718574</v>
      </c>
      <c r="AE17" s="840"/>
      <c r="AF17" s="840"/>
      <c r="AG17" s="840"/>
      <c r="AH17" s="840"/>
      <c r="AI17" s="840"/>
      <c r="AJ17" s="840"/>
      <c r="AK17" s="840"/>
      <c r="AL17" s="840"/>
      <c r="AM17" s="840"/>
      <c r="AN17" s="840"/>
      <c r="AO17" s="840"/>
      <c r="AP17" s="840"/>
      <c r="AQ17" s="840"/>
      <c r="AR17" s="840"/>
      <c r="AS17" s="840"/>
      <c r="AT17" s="840"/>
      <c r="AU17" s="840"/>
      <c r="AV17" s="840"/>
      <c r="AW17" s="840"/>
      <c r="AX17" s="840"/>
      <c r="AY17" s="840"/>
      <c r="AZ17" s="853"/>
      <c r="BA17" s="1939"/>
      <c r="BB17" s="165" t="s">
        <v>51</v>
      </c>
      <c r="BC17" s="1350" t="s">
        <v>35</v>
      </c>
      <c r="BD17" s="1369" t="s">
        <v>35</v>
      </c>
      <c r="BE17" s="1369" t="s">
        <v>35</v>
      </c>
      <c r="BF17" s="1369" t="s">
        <v>35</v>
      </c>
      <c r="BG17" s="1389" t="s">
        <v>35</v>
      </c>
      <c r="BH17" s="1409" t="s">
        <v>35</v>
      </c>
      <c r="BI17" s="1369" t="s">
        <v>35</v>
      </c>
      <c r="BJ17" s="1369" t="s">
        <v>35</v>
      </c>
      <c r="BK17" s="1369" t="s">
        <v>35</v>
      </c>
      <c r="BL17" s="1389" t="s">
        <v>35</v>
      </c>
      <c r="BM17" s="1409" t="s">
        <v>35</v>
      </c>
      <c r="BN17" s="1369" t="s">
        <v>35</v>
      </c>
      <c r="BO17" s="1369" t="s">
        <v>35</v>
      </c>
      <c r="BP17" s="1369" t="s">
        <v>35</v>
      </c>
      <c r="BQ17" s="1389" t="s">
        <v>35</v>
      </c>
      <c r="BR17" s="1409" t="s">
        <v>35</v>
      </c>
      <c r="BS17" s="1369" t="s">
        <v>35</v>
      </c>
      <c r="BT17" s="1369" t="s">
        <v>35</v>
      </c>
      <c r="BU17" s="1369" t="s">
        <v>35</v>
      </c>
      <c r="BV17" s="1369" t="s">
        <v>35</v>
      </c>
      <c r="BW17" s="1369" t="s">
        <v>35</v>
      </c>
      <c r="BX17" s="1369" t="s">
        <v>35</v>
      </c>
      <c r="BY17" s="1428" t="s">
        <v>35</v>
      </c>
      <c r="BZ17" s="1428" t="s">
        <v>35</v>
      </c>
      <c r="CA17" s="1428" t="s">
        <v>35</v>
      </c>
      <c r="CB17" s="1428" t="s">
        <v>35</v>
      </c>
      <c r="CC17" s="1428" t="s">
        <v>35</v>
      </c>
      <c r="CD17" s="1428" t="s">
        <v>35</v>
      </c>
      <c r="CE17" s="1528"/>
      <c r="CF17" s="1528"/>
      <c r="CG17" s="1528"/>
      <c r="CH17" s="1528"/>
      <c r="CI17" s="1528"/>
      <c r="CJ17" s="1528"/>
      <c r="CK17" s="1528"/>
      <c r="CL17" s="1528"/>
      <c r="CM17" s="1528"/>
      <c r="CN17" s="1528"/>
      <c r="CO17" s="1528"/>
      <c r="CP17" s="1528"/>
      <c r="CQ17" s="1528"/>
      <c r="CR17" s="1528"/>
      <c r="CS17" s="1528"/>
      <c r="CT17" s="1528"/>
      <c r="CU17" s="1528"/>
      <c r="CV17" s="1528"/>
      <c r="CW17" s="1528"/>
      <c r="CX17" s="1528"/>
      <c r="CY17" s="1528"/>
      <c r="CZ17" s="1528"/>
    </row>
    <row r="18" s="756" customFormat="true" ht="15" customHeight="true" x14ac:dyDescent="0.2">
      <c r="A18" s="1919" t="s">
        <v>60</v>
      </c>
      <c r="B18" s="1278" t="s">
        <v>15</v>
      </c>
      <c r="C18" s="1078">
        <f>C16*C23/100</f>
        <v>38.667944726662633</v>
      </c>
      <c r="D18" s="1079">
        <f>D16*D23/100</f>
        <v>44.367932339026382</v>
      </c>
      <c r="E18" s="1079">
        <f t="shared" ref="E18:AD18" si="0">E16*E23/100</f>
        <v>54.633359187578577</v>
      </c>
      <c r="F18" s="1079">
        <f t="shared" si="0"/>
        <v>67.563824546275924</v>
      </c>
      <c r="G18" s="1080">
        <f t="shared" si="0"/>
        <v>90.921477553395775</v>
      </c>
      <c r="H18" s="1081">
        <f t="shared" si="0"/>
        <v>65.587318313093832</v>
      </c>
      <c r="I18" s="1079">
        <f t="shared" si="0"/>
        <v>79.958439784766114</v>
      </c>
      <c r="J18" s="1079">
        <f t="shared" si="0"/>
        <v>90.807318145126203</v>
      </c>
      <c r="K18" s="1079">
        <f t="shared" si="0"/>
        <v>96.297919057996694</v>
      </c>
      <c r="L18" s="1082">
        <f t="shared" si="0"/>
        <v>99.151745715613117</v>
      </c>
      <c r="M18" s="1078">
        <f t="shared" si="0"/>
        <v>35.689941813241148</v>
      </c>
      <c r="N18" s="1079">
        <f t="shared" si="0"/>
        <v>42.187910843940948</v>
      </c>
      <c r="O18" s="1079">
        <f t="shared" si="0"/>
        <v>48.132625682773586</v>
      </c>
      <c r="P18" s="1079">
        <f t="shared" si="0"/>
        <v>56.041357812553777</v>
      </c>
      <c r="Q18" s="1080">
        <f t="shared" si="0"/>
        <v>72.01798627073066</v>
      </c>
      <c r="R18" s="1081">
        <f t="shared" si="0"/>
        <v>44.553417877134805</v>
      </c>
      <c r="S18" s="1079">
        <f t="shared" si="0"/>
        <v>36.60710794875564</v>
      </c>
      <c r="T18" s="1079">
        <f t="shared" si="0"/>
        <v>39.845356809315206</v>
      </c>
      <c r="U18" s="1079">
        <f t="shared" si="0"/>
        <v>65.859630870013902</v>
      </c>
      <c r="V18" s="1079">
        <f t="shared" si="0"/>
        <v>51.489766534681969</v>
      </c>
      <c r="W18" s="1079">
        <f t="shared" si="0"/>
        <v>96.937559829570105</v>
      </c>
      <c r="X18" s="1079">
        <f t="shared" si="0"/>
        <v>55.556552156624456</v>
      </c>
      <c r="Y18" s="1079">
        <f t="shared" si="0"/>
        <v>49.071114119530506</v>
      </c>
      <c r="Z18" s="1079">
        <f t="shared" si="0"/>
        <v>68.331765427175839</v>
      </c>
      <c r="AA18" s="1079">
        <f t="shared" si="0"/>
        <v>61.117988862452442</v>
      </c>
      <c r="AB18" s="1079">
        <f t="shared" si="0"/>
        <v>42.27861489666391</v>
      </c>
      <c r="AC18" s="1079">
        <f t="shared" si="0"/>
        <v>51.540240182276982</v>
      </c>
      <c r="AD18" s="1082">
        <f t="shared" si="0"/>
        <v>51.403564130931727</v>
      </c>
      <c r="AE18" s="840"/>
      <c r="AF18" s="840"/>
      <c r="AG18" s="840"/>
      <c r="AH18" s="840"/>
      <c r="AI18" s="840"/>
      <c r="AJ18" s="840"/>
      <c r="AK18" s="840"/>
      <c r="AL18" s="840"/>
      <c r="AM18" s="840"/>
      <c r="AN18" s="840"/>
      <c r="AO18" s="840"/>
      <c r="AP18" s="840"/>
      <c r="AQ18" s="840"/>
      <c r="AR18" s="840"/>
      <c r="AS18" s="840"/>
      <c r="AT18" s="840"/>
      <c r="AU18" s="840"/>
      <c r="AV18" s="840"/>
      <c r="AW18" s="840"/>
      <c r="AX18" s="840"/>
      <c r="AY18" s="840"/>
      <c r="AZ18" s="853"/>
      <c r="BA18" s="1939" t="s">
        <v>60</v>
      </c>
      <c r="BB18" s="165" t="s">
        <v>15</v>
      </c>
      <c r="BC18" s="1350" t="s">
        <v>35</v>
      </c>
      <c r="BD18" s="1369" t="s">
        <v>35</v>
      </c>
      <c r="BE18" s="1369" t="s">
        <v>35</v>
      </c>
      <c r="BF18" s="1369" t="s">
        <v>35</v>
      </c>
      <c r="BG18" s="1389" t="s">
        <v>35</v>
      </c>
      <c r="BH18" s="1409" t="s">
        <v>35</v>
      </c>
      <c r="BI18" s="1369" t="s">
        <v>35</v>
      </c>
      <c r="BJ18" s="1369" t="s">
        <v>35</v>
      </c>
      <c r="BK18" s="1369" t="s">
        <v>35</v>
      </c>
      <c r="BL18" s="1389" t="s">
        <v>35</v>
      </c>
      <c r="BM18" s="1409" t="s">
        <v>35</v>
      </c>
      <c r="BN18" s="1369" t="s">
        <v>35</v>
      </c>
      <c r="BO18" s="1369" t="s">
        <v>35</v>
      </c>
      <c r="BP18" s="1369" t="s">
        <v>35</v>
      </c>
      <c r="BQ18" s="1389" t="s">
        <v>35</v>
      </c>
      <c r="BR18" s="1409" t="s">
        <v>35</v>
      </c>
      <c r="BS18" s="1369" t="s">
        <v>35</v>
      </c>
      <c r="BT18" s="1369" t="s">
        <v>35</v>
      </c>
      <c r="BU18" s="1369" t="s">
        <v>35</v>
      </c>
      <c r="BV18" s="1369" t="s">
        <v>35</v>
      </c>
      <c r="BW18" s="1369" t="s">
        <v>35</v>
      </c>
      <c r="BX18" s="1369" t="s">
        <v>35</v>
      </c>
      <c r="BY18" s="1428" t="s">
        <v>35</v>
      </c>
      <c r="BZ18" s="1428" t="s">
        <v>35</v>
      </c>
      <c r="CA18" s="1428" t="s">
        <v>35</v>
      </c>
      <c r="CB18" s="1428" t="s">
        <v>35</v>
      </c>
      <c r="CC18" s="1428" t="s">
        <v>35</v>
      </c>
      <c r="CD18" s="1428" t="s">
        <v>35</v>
      </c>
      <c r="CE18" s="1528"/>
      <c r="CF18" s="1528"/>
      <c r="CG18" s="1528"/>
      <c r="CH18" s="1528"/>
      <c r="CI18" s="1528"/>
      <c r="CJ18" s="1528"/>
      <c r="CK18" s="1528"/>
      <c r="CL18" s="1528"/>
      <c r="CM18" s="1528"/>
      <c r="CN18" s="1528"/>
      <c r="CO18" s="1528"/>
      <c r="CP18" s="1528"/>
      <c r="CQ18" s="1528"/>
      <c r="CR18" s="1528"/>
      <c r="CS18" s="1528"/>
      <c r="CT18" s="1528"/>
      <c r="CU18" s="1528"/>
      <c r="CV18" s="1528"/>
      <c r="CW18" s="1528"/>
      <c r="CX18" s="1528"/>
      <c r="CY18" s="1528"/>
      <c r="CZ18" s="1528"/>
    </row>
    <row r="19" s="756" customFormat="true" ht="15" customHeight="true" x14ac:dyDescent="0.2">
      <c r="A19" s="1919"/>
      <c r="B19" s="1278" t="s">
        <v>16</v>
      </c>
      <c r="C19" s="1078">
        <f>C16*C22/100</f>
        <v>6.877337636897594</v>
      </c>
      <c r="D19" s="1079">
        <f>D16*D22/100</f>
        <v>7.2226866598415036</v>
      </c>
      <c r="E19" s="1079">
        <f t="shared" ref="E19:AD19" si="1">E16*E22/100</f>
        <v>6.4095002398835206</v>
      </c>
      <c r="F19" s="1079">
        <f t="shared" si="1"/>
        <v>5.320560077538449</v>
      </c>
      <c r="G19" s="1080">
        <f t="shared" si="1"/>
        <v>0.91839876316561397</v>
      </c>
      <c r="H19" s="1081">
        <f t="shared" si="1"/>
        <v>5.3178906740346346</v>
      </c>
      <c r="I19" s="1079">
        <f t="shared" si="1"/>
        <v>4.1198354883843749</v>
      </c>
      <c r="J19" s="1079">
        <f t="shared" si="1"/>
        <v>1.1029228924509256</v>
      </c>
      <c r="K19" s="1079">
        <f t="shared" si="1"/>
        <v>0.38673863075500692</v>
      </c>
      <c r="L19" s="1082">
        <f t="shared" si="1"/>
        <v>9.9250996712325443E-2</v>
      </c>
      <c r="M19" s="1078">
        <f t="shared" si="1"/>
        <v>7.2582432809118584</v>
      </c>
      <c r="N19" s="1079">
        <f t="shared" si="1"/>
        <v>6.867799439711316</v>
      </c>
      <c r="O19" s="1079">
        <f t="shared" si="1"/>
        <v>6.939028416509692</v>
      </c>
      <c r="P19" s="1079">
        <f t="shared" si="1"/>
        <v>6.4350723017759632</v>
      </c>
      <c r="Q19" s="1080">
        <f t="shared" si="1"/>
        <v>4.1109632754962533</v>
      </c>
      <c r="R19" s="1081">
        <f t="shared" si="1"/>
        <v>1.4728402604011506</v>
      </c>
      <c r="S19" s="1079">
        <f t="shared" si="1"/>
        <v>1.4856162434978877</v>
      </c>
      <c r="T19" s="1079">
        <f t="shared" si="1"/>
        <v>9.8371329778608612</v>
      </c>
      <c r="U19" s="1079">
        <f t="shared" si="1"/>
        <v>8.0569020929646644</v>
      </c>
      <c r="V19" s="1079">
        <f t="shared" si="1"/>
        <v>4.4773710030158238</v>
      </c>
      <c r="W19" s="1079">
        <f t="shared" si="1"/>
        <v>1.6764379624645898</v>
      </c>
      <c r="X19" s="1079">
        <f t="shared" si="1"/>
        <v>3.171304245726978</v>
      </c>
      <c r="Y19" s="1079">
        <f t="shared" si="1"/>
        <v>11.886791619016705</v>
      </c>
      <c r="Z19" s="1079">
        <f t="shared" si="1"/>
        <v>5.2223415988476685</v>
      </c>
      <c r="AA19" s="1079">
        <f t="shared" si="1"/>
        <v>5.5319444662852266</v>
      </c>
      <c r="AB19" s="1079">
        <f t="shared" si="1"/>
        <v>3.8267448597852831</v>
      </c>
      <c r="AC19" s="1079">
        <f t="shared" si="1"/>
        <v>9.0240843562388608</v>
      </c>
      <c r="AD19" s="1082">
        <f t="shared" si="1"/>
        <v>3.9882075618826338</v>
      </c>
      <c r="AE19" s="840"/>
      <c r="AF19" s="840"/>
      <c r="AG19" s="840"/>
      <c r="AH19" s="840"/>
      <c r="AI19" s="840"/>
      <c r="AJ19" s="840"/>
      <c r="AK19" s="840"/>
      <c r="AL19" s="840"/>
      <c r="AM19" s="840"/>
      <c r="AN19" s="840"/>
      <c r="AO19" s="840"/>
      <c r="AP19" s="840"/>
      <c r="AQ19" s="840"/>
      <c r="AR19" s="840"/>
      <c r="AS19" s="840"/>
      <c r="AT19" s="840"/>
      <c r="AU19" s="840"/>
      <c r="AV19" s="840"/>
      <c r="AW19" s="840"/>
      <c r="AX19" s="840"/>
      <c r="AY19" s="840"/>
      <c r="AZ19" s="853"/>
      <c r="BA19" s="1939"/>
      <c r="BB19" s="165" t="s">
        <v>16</v>
      </c>
      <c r="BC19" s="1350" t="s">
        <v>35</v>
      </c>
      <c r="BD19" s="1369" t="s">
        <v>35</v>
      </c>
      <c r="BE19" s="1369" t="s">
        <v>35</v>
      </c>
      <c r="BF19" s="1369" t="s">
        <v>35</v>
      </c>
      <c r="BG19" s="1389" t="s">
        <v>35</v>
      </c>
      <c r="BH19" s="1409" t="s">
        <v>35</v>
      </c>
      <c r="BI19" s="1369" t="s">
        <v>35</v>
      </c>
      <c r="BJ19" s="1369" t="s">
        <v>35</v>
      </c>
      <c r="BK19" s="1369" t="s">
        <v>35</v>
      </c>
      <c r="BL19" s="1389" t="s">
        <v>35</v>
      </c>
      <c r="BM19" s="1409" t="s">
        <v>35</v>
      </c>
      <c r="BN19" s="1369" t="s">
        <v>35</v>
      </c>
      <c r="BO19" s="1369" t="s">
        <v>35</v>
      </c>
      <c r="BP19" s="1369" t="s">
        <v>35</v>
      </c>
      <c r="BQ19" s="1389" t="s">
        <v>35</v>
      </c>
      <c r="BR19" s="1409" t="s">
        <v>35</v>
      </c>
      <c r="BS19" s="1369" t="s">
        <v>35</v>
      </c>
      <c r="BT19" s="1369" t="s">
        <v>35</v>
      </c>
      <c r="BU19" s="1369" t="s">
        <v>35</v>
      </c>
      <c r="BV19" s="1369" t="s">
        <v>35</v>
      </c>
      <c r="BW19" s="1369" t="s">
        <v>35</v>
      </c>
      <c r="BX19" s="1369" t="s">
        <v>35</v>
      </c>
      <c r="BY19" s="1428" t="s">
        <v>35</v>
      </c>
      <c r="BZ19" s="1428" t="s">
        <v>35</v>
      </c>
      <c r="CA19" s="1428" t="s">
        <v>35</v>
      </c>
      <c r="CB19" s="1428" t="s">
        <v>35</v>
      </c>
      <c r="CC19" s="1428" t="s">
        <v>35</v>
      </c>
      <c r="CD19" s="1428" t="s">
        <v>35</v>
      </c>
      <c r="CE19" s="1528"/>
      <c r="CF19" s="1528"/>
      <c r="CG19" s="1528"/>
      <c r="CH19" s="1528"/>
      <c r="CI19" s="1528"/>
      <c r="CJ19" s="1528"/>
      <c r="CK19" s="1528"/>
      <c r="CL19" s="1528"/>
      <c r="CM19" s="1528"/>
      <c r="CN19" s="1528"/>
      <c r="CO19" s="1528"/>
      <c r="CP19" s="1528"/>
      <c r="CQ19" s="1528"/>
      <c r="CR19" s="1528"/>
      <c r="CS19" s="1528"/>
      <c r="CT19" s="1528"/>
      <c r="CU19" s="1528"/>
      <c r="CV19" s="1528"/>
      <c r="CW19" s="1528"/>
      <c r="CX19" s="1528"/>
      <c r="CY19" s="1528"/>
      <c r="CZ19" s="1528"/>
    </row>
    <row r="20" s="756" customFormat="true" ht="15" customHeight="true" x14ac:dyDescent="0.2">
      <c r="A20" s="1919"/>
      <c r="B20" s="1278" t="s">
        <v>22</v>
      </c>
      <c r="C20" s="1078">
        <f>100-C18-C19-C21</f>
        <v>50.155767647913194</v>
      </c>
      <c r="D20" s="1079">
        <f>100-D18-D19-D21</f>
        <v>44.758657522440835</v>
      </c>
      <c r="E20" s="1079">
        <f t="shared" ref="E20:AD20" si="2">100-E18-E19-E21</f>
        <v>36.036467110007926</v>
      </c>
      <c r="F20" s="1079">
        <f t="shared" si="2"/>
        <v>25.509479628716122</v>
      </c>
      <c r="G20" s="1080">
        <f t="shared" si="2"/>
        <v>7.7410745014034701</v>
      </c>
      <c r="H20" s="1081">
        <f t="shared" si="2"/>
        <v>27.371961373503282</v>
      </c>
      <c r="I20" s="1079">
        <f t="shared" si="2"/>
        <v>15.569350298544471</v>
      </c>
      <c r="J20" s="1079">
        <f t="shared" si="2"/>
        <v>7.2102693342628488</v>
      </c>
      <c r="K20" s="1079">
        <f t="shared" si="2"/>
        <v>2.8609978706439159</v>
      </c>
      <c r="L20" s="1082">
        <f t="shared" si="2"/>
        <v>0.74900328767455737</v>
      </c>
      <c r="M20" s="1078">
        <f t="shared" si="2"/>
        <v>52.377673761423026</v>
      </c>
      <c r="N20" s="1079">
        <f t="shared" si="2"/>
        <v>46.649894588960272</v>
      </c>
      <c r="O20" s="1079">
        <f t="shared" si="2"/>
        <v>42.45125944271124</v>
      </c>
      <c r="P20" s="1079">
        <f t="shared" si="2"/>
        <v>34.085640794043158</v>
      </c>
      <c r="Q20" s="1080">
        <f t="shared" si="2"/>
        <v>22.914815431289203</v>
      </c>
      <c r="R20" s="1081">
        <f t="shared" si="2"/>
        <v>51.72323701647715</v>
      </c>
      <c r="S20" s="1079">
        <f t="shared" si="2"/>
        <v>56.788603007304559</v>
      </c>
      <c r="T20" s="1079">
        <f t="shared" si="2"/>
        <v>46.976125763329648</v>
      </c>
      <c r="U20" s="1079">
        <f t="shared" si="2"/>
        <v>23.697762475840737</v>
      </c>
      <c r="V20" s="1079">
        <f t="shared" si="2"/>
        <v>40.288728782286874</v>
      </c>
      <c r="W20" s="1079">
        <f t="shared" si="2"/>
        <v>1.0213195515198341</v>
      </c>
      <c r="X20" s="1079">
        <f t="shared" si="2"/>
        <v>39.286401625201989</v>
      </c>
      <c r="Y20" s="1079">
        <f t="shared" si="2"/>
        <v>38.937244455341322</v>
      </c>
      <c r="Z20" s="1079">
        <f t="shared" si="2"/>
        <v>17.50775967485734</v>
      </c>
      <c r="AA20" s="1079">
        <f t="shared" si="2"/>
        <v>31.629909743394443</v>
      </c>
      <c r="AB20" s="1079">
        <f t="shared" si="2"/>
        <v>51.821031617596908</v>
      </c>
      <c r="AC20" s="1079">
        <f t="shared" si="2"/>
        <v>37.400443307888779</v>
      </c>
      <c r="AD20" s="1082">
        <f t="shared" si="2"/>
        <v>41.353814347274806</v>
      </c>
      <c r="AE20" s="840"/>
      <c r="AF20" s="840"/>
      <c r="AG20" s="840"/>
      <c r="AH20" s="840"/>
      <c r="AI20" s="840"/>
      <c r="AJ20" s="840"/>
      <c r="AK20" s="840"/>
      <c r="AL20" s="840"/>
      <c r="AM20" s="840"/>
      <c r="AN20" s="840"/>
      <c r="AO20" s="840"/>
      <c r="AP20" s="840"/>
      <c r="AQ20" s="840"/>
      <c r="AR20" s="840"/>
      <c r="AS20" s="840"/>
      <c r="AT20" s="840"/>
      <c r="AU20" s="840"/>
      <c r="AV20" s="840"/>
      <c r="AW20" s="840"/>
      <c r="AX20" s="840"/>
      <c r="AY20" s="840"/>
      <c r="AZ20" s="853"/>
      <c r="BA20" s="1939"/>
      <c r="BB20" s="165" t="s">
        <v>22</v>
      </c>
      <c r="BC20" s="1350" t="s">
        <v>35</v>
      </c>
      <c r="BD20" s="1369" t="s">
        <v>35</v>
      </c>
      <c r="BE20" s="1369" t="s">
        <v>35</v>
      </c>
      <c r="BF20" s="1369" t="s">
        <v>35</v>
      </c>
      <c r="BG20" s="1389" t="s">
        <v>35</v>
      </c>
      <c r="BH20" s="1409" t="s">
        <v>35</v>
      </c>
      <c r="BI20" s="1369" t="s">
        <v>35</v>
      </c>
      <c r="BJ20" s="1369" t="s">
        <v>35</v>
      </c>
      <c r="BK20" s="1369" t="s">
        <v>35</v>
      </c>
      <c r="BL20" s="1389" t="s">
        <v>35</v>
      </c>
      <c r="BM20" s="1409" t="s">
        <v>35</v>
      </c>
      <c r="BN20" s="1369" t="s">
        <v>35</v>
      </c>
      <c r="BO20" s="1369" t="s">
        <v>35</v>
      </c>
      <c r="BP20" s="1369" t="s">
        <v>35</v>
      </c>
      <c r="BQ20" s="1389" t="s">
        <v>35</v>
      </c>
      <c r="BR20" s="1409" t="s">
        <v>35</v>
      </c>
      <c r="BS20" s="1369" t="s">
        <v>35</v>
      </c>
      <c r="BT20" s="1369" t="s">
        <v>35</v>
      </c>
      <c r="BU20" s="1369" t="s">
        <v>35</v>
      </c>
      <c r="BV20" s="1369" t="s">
        <v>35</v>
      </c>
      <c r="BW20" s="1369" t="s">
        <v>35</v>
      </c>
      <c r="BX20" s="1369" t="s">
        <v>35</v>
      </c>
      <c r="BY20" s="1428" t="s">
        <v>35</v>
      </c>
      <c r="BZ20" s="1428" t="s">
        <v>35</v>
      </c>
      <c r="CA20" s="1428" t="s">
        <v>35</v>
      </c>
      <c r="CB20" s="1428" t="s">
        <v>35</v>
      </c>
      <c r="CC20" s="1428" t="s">
        <v>35</v>
      </c>
      <c r="CD20" s="1428" t="s">
        <v>35</v>
      </c>
      <c r="CE20" s="1528"/>
      <c r="CF20" s="1528"/>
      <c r="CG20" s="1528"/>
      <c r="CH20" s="1528"/>
      <c r="CI20" s="1528"/>
      <c r="CJ20" s="1528"/>
      <c r="CK20" s="1528"/>
      <c r="CL20" s="1528"/>
      <c r="CM20" s="1528"/>
      <c r="CN20" s="1528"/>
      <c r="CO20" s="1528"/>
      <c r="CP20" s="1528"/>
      <c r="CQ20" s="1528"/>
      <c r="CR20" s="1528"/>
      <c r="CS20" s="1528"/>
      <c r="CT20" s="1528"/>
      <c r="CU20" s="1528"/>
      <c r="CV20" s="1528"/>
      <c r="CW20" s="1528"/>
      <c r="CX20" s="1528"/>
      <c r="CY20" s="1528"/>
      <c r="CZ20" s="1528"/>
    </row>
    <row r="21" s="756" customFormat="true" ht="15" customHeight="true" x14ac:dyDescent="0.2">
      <c r="A21" s="1919"/>
      <c r="B21" s="1278" t="s">
        <v>17</v>
      </c>
      <c r="C21" s="1072">
        <v>4.2989499885265774</v>
      </c>
      <c r="D21" s="1073">
        <v>3.6507234786912832</v>
      </c>
      <c r="E21" s="1073">
        <v>2.9206734625299728</v>
      </c>
      <c r="F21" s="1073">
        <v>1.6061357474695059</v>
      </c>
      <c r="G21" s="1074">
        <v>0.41904918203514069</v>
      </c>
      <c r="H21" s="1075">
        <v>1.7228296393682487</v>
      </c>
      <c r="I21" s="1073">
        <v>0.35237442830504134</v>
      </c>
      <c r="J21" s="1073">
        <v>0.87948962816002274</v>
      </c>
      <c r="K21" s="1073">
        <v>0.45434444060438339</v>
      </c>
      <c r="L21" s="1076">
        <v>0</v>
      </c>
      <c r="M21" s="1077">
        <v>4.6741411444239702</v>
      </c>
      <c r="N21" s="1073">
        <v>4.2943951273874648</v>
      </c>
      <c r="O21" s="1073">
        <v>2.4770864580054792</v>
      </c>
      <c r="P21" s="1073">
        <v>3.4379290916271019</v>
      </c>
      <c r="Q21" s="1074">
        <v>0.95623502248388481</v>
      </c>
      <c r="R21" s="1075">
        <v>2.250504845986895</v>
      </c>
      <c r="S21" s="1073">
        <v>5.1186728004419129</v>
      </c>
      <c r="T21" s="1073">
        <v>3.3413844494942881</v>
      </c>
      <c r="U21" s="1073">
        <v>2.3857045611806975</v>
      </c>
      <c r="V21" s="1073">
        <v>3.7441336800153331</v>
      </c>
      <c r="W21" s="1073">
        <v>0.36468265644547082</v>
      </c>
      <c r="X21" s="1073">
        <v>1.9857419724465752</v>
      </c>
      <c r="Y21" s="1073">
        <v>0.10484980611146372</v>
      </c>
      <c r="Z21" s="1073">
        <v>8.9381332991191531</v>
      </c>
      <c r="AA21" s="1073">
        <v>1.7201569278678916</v>
      </c>
      <c r="AB21" s="1073">
        <v>2.0736086259538977</v>
      </c>
      <c r="AC21" s="1073">
        <v>2.0352321535953819</v>
      </c>
      <c r="AD21" s="1495">
        <v>3.2544139599108353</v>
      </c>
      <c r="AE21" s="840"/>
      <c r="AF21" s="840"/>
      <c r="AG21" s="840"/>
      <c r="AH21" s="840"/>
      <c r="AI21" s="840"/>
      <c r="AJ21" s="840"/>
      <c r="AK21" s="840"/>
      <c r="AL21" s="840"/>
      <c r="AM21" s="840"/>
      <c r="AN21" s="840"/>
      <c r="AO21" s="840"/>
      <c r="AP21" s="840"/>
      <c r="AQ21" s="840"/>
      <c r="AR21" s="840"/>
      <c r="AS21" s="840"/>
      <c r="AT21" s="840"/>
      <c r="AU21" s="840"/>
      <c r="AV21" s="840"/>
      <c r="AW21" s="840"/>
      <c r="AX21" s="840"/>
      <c r="AY21" s="840"/>
      <c r="AZ21" s="853"/>
      <c r="BA21" s="1939"/>
      <c r="BB21" s="165" t="s">
        <v>17</v>
      </c>
      <c r="BC21" s="1350" t="s">
        <v>35</v>
      </c>
      <c r="BD21" s="1369" t="s">
        <v>35</v>
      </c>
      <c r="BE21" s="1369" t="s">
        <v>35</v>
      </c>
      <c r="BF21" s="1369" t="s">
        <v>35</v>
      </c>
      <c r="BG21" s="1389" t="s">
        <v>35</v>
      </c>
      <c r="BH21" s="1409" t="s">
        <v>35</v>
      </c>
      <c r="BI21" s="1369" t="s">
        <v>35</v>
      </c>
      <c r="BJ21" s="1369" t="s">
        <v>35</v>
      </c>
      <c r="BK21" s="1369" t="s">
        <v>35</v>
      </c>
      <c r="BL21" s="1389" t="s">
        <v>35</v>
      </c>
      <c r="BM21" s="1409" t="s">
        <v>35</v>
      </c>
      <c r="BN21" s="1369" t="s">
        <v>35</v>
      </c>
      <c r="BO21" s="1369" t="s">
        <v>35</v>
      </c>
      <c r="BP21" s="1369" t="s">
        <v>35</v>
      </c>
      <c r="BQ21" s="1389" t="s">
        <v>35</v>
      </c>
      <c r="BR21" s="1409" t="s">
        <v>35</v>
      </c>
      <c r="BS21" s="1369" t="s">
        <v>35</v>
      </c>
      <c r="BT21" s="1369" t="s">
        <v>35</v>
      </c>
      <c r="BU21" s="1369" t="s">
        <v>35</v>
      </c>
      <c r="BV21" s="1369" t="s">
        <v>35</v>
      </c>
      <c r="BW21" s="1369" t="s">
        <v>35</v>
      </c>
      <c r="BX21" s="1369" t="s">
        <v>35</v>
      </c>
      <c r="BY21" s="1428" t="s">
        <v>35</v>
      </c>
      <c r="BZ21" s="1428" t="s">
        <v>35</v>
      </c>
      <c r="CA21" s="1428" t="s">
        <v>35</v>
      </c>
      <c r="CB21" s="1428" t="s">
        <v>35</v>
      </c>
      <c r="CC21" s="1428" t="s">
        <v>35</v>
      </c>
      <c r="CD21" s="1428" t="s">
        <v>35</v>
      </c>
      <c r="CE21" s="1528"/>
      <c r="CF21" s="1528"/>
      <c r="CG21" s="1528"/>
      <c r="CH21" s="1528"/>
      <c r="CI21" s="1528"/>
      <c r="CJ21" s="1528"/>
      <c r="CK21" s="1528"/>
      <c r="CL21" s="1528"/>
      <c r="CM21" s="1528"/>
      <c r="CN21" s="1528"/>
      <c r="CO21" s="1528"/>
      <c r="CP21" s="1528"/>
      <c r="CQ21" s="1528"/>
      <c r="CR21" s="1528"/>
      <c r="CS21" s="1528"/>
      <c r="CT21" s="1528"/>
      <c r="CU21" s="1528"/>
      <c r="CV21" s="1528"/>
      <c r="CW21" s="1528"/>
      <c r="CX21" s="1528"/>
      <c r="CY21" s="1528"/>
      <c r="CZ21" s="1528"/>
    </row>
    <row r="22" s="756" customFormat="true" ht="15" customHeight="true" x14ac:dyDescent="0.2">
      <c r="A22" s="1919" t="s">
        <v>54</v>
      </c>
      <c r="B22" s="1278" t="s">
        <v>49</v>
      </c>
      <c r="C22" s="1072">
        <v>15.1</v>
      </c>
      <c r="D22" s="1073">
        <v>14</v>
      </c>
      <c r="E22" s="1073">
        <v>10.5</v>
      </c>
      <c r="F22" s="1073">
        <v>7.3</v>
      </c>
      <c r="G22" s="1074">
        <v>1</v>
      </c>
      <c r="H22" s="1075">
        <v>7.5</v>
      </c>
      <c r="I22" s="1073">
        <v>4.9000000000000004</v>
      </c>
      <c r="J22" s="1073">
        <v>1.2</v>
      </c>
      <c r="K22" s="1073">
        <v>0.4</v>
      </c>
      <c r="L22" s="1076">
        <v>0.1</v>
      </c>
      <c r="M22" s="1077">
        <v>16.899999999999999</v>
      </c>
      <c r="N22" s="1073">
        <v>14</v>
      </c>
      <c r="O22" s="1073">
        <v>12.6</v>
      </c>
      <c r="P22" s="1073">
        <v>10.3</v>
      </c>
      <c r="Q22" s="1074">
        <v>5.4</v>
      </c>
      <c r="R22" s="1075">
        <v>3.2</v>
      </c>
      <c r="S22" s="1073">
        <v>3.9</v>
      </c>
      <c r="T22" s="1073">
        <v>19.8</v>
      </c>
      <c r="U22" s="1073">
        <v>10.9</v>
      </c>
      <c r="V22" s="1073">
        <v>8</v>
      </c>
      <c r="W22" s="1073">
        <v>1.7</v>
      </c>
      <c r="X22" s="1073">
        <v>5.4</v>
      </c>
      <c r="Y22" s="1073">
        <v>19.5</v>
      </c>
      <c r="Z22" s="1073">
        <v>7.1</v>
      </c>
      <c r="AA22" s="1073">
        <v>8.3000000000000007</v>
      </c>
      <c r="AB22" s="1073">
        <v>8.3000000000000007</v>
      </c>
      <c r="AC22" s="1073">
        <v>14.9</v>
      </c>
      <c r="AD22" s="1495">
        <v>7.2</v>
      </c>
      <c r="AE22" s="840"/>
      <c r="AF22" s="840"/>
      <c r="AG22" s="840"/>
      <c r="AH22" s="840"/>
      <c r="AI22" s="840"/>
      <c r="AJ22" s="840"/>
      <c r="AK22" s="840"/>
      <c r="AL22" s="840"/>
      <c r="AM22" s="840"/>
      <c r="AN22" s="840"/>
      <c r="AO22" s="840"/>
      <c r="AP22" s="840"/>
      <c r="AQ22" s="840"/>
      <c r="AR22" s="840"/>
      <c r="AS22" s="840"/>
      <c r="AT22" s="840"/>
      <c r="AU22" s="840"/>
      <c r="AV22" s="840"/>
      <c r="AW22" s="840"/>
      <c r="AX22" s="840"/>
      <c r="AY22" s="840"/>
      <c r="AZ22" s="853"/>
      <c r="BA22" s="1939" t="s">
        <v>54</v>
      </c>
      <c r="BB22" s="165" t="s">
        <v>49</v>
      </c>
      <c r="BC22" s="1350" t="s">
        <v>35</v>
      </c>
      <c r="BD22" s="1369" t="s">
        <v>35</v>
      </c>
      <c r="BE22" s="1369" t="s">
        <v>35</v>
      </c>
      <c r="BF22" s="1369" t="s">
        <v>35</v>
      </c>
      <c r="BG22" s="1389" t="s">
        <v>35</v>
      </c>
      <c r="BH22" s="1409" t="s">
        <v>35</v>
      </c>
      <c r="BI22" s="1369" t="s">
        <v>35</v>
      </c>
      <c r="BJ22" s="1369" t="s">
        <v>35</v>
      </c>
      <c r="BK22" s="1369" t="s">
        <v>35</v>
      </c>
      <c r="BL22" s="1389" t="s">
        <v>35</v>
      </c>
      <c r="BM22" s="1409" t="s">
        <v>35</v>
      </c>
      <c r="BN22" s="1369" t="s">
        <v>35</v>
      </c>
      <c r="BO22" s="1369" t="s">
        <v>35</v>
      </c>
      <c r="BP22" s="1369" t="s">
        <v>35</v>
      </c>
      <c r="BQ22" s="1389" t="s">
        <v>35</v>
      </c>
      <c r="BR22" s="1409" t="s">
        <v>35</v>
      </c>
      <c r="BS22" s="1369" t="s">
        <v>35</v>
      </c>
      <c r="BT22" s="1369" t="s">
        <v>35</v>
      </c>
      <c r="BU22" s="1369" t="s">
        <v>35</v>
      </c>
      <c r="BV22" s="1369" t="s">
        <v>35</v>
      </c>
      <c r="BW22" s="1369" t="s">
        <v>35</v>
      </c>
      <c r="BX22" s="1369" t="s">
        <v>35</v>
      </c>
      <c r="BY22" s="1428" t="s">
        <v>35</v>
      </c>
      <c r="BZ22" s="1428" t="s">
        <v>35</v>
      </c>
      <c r="CA22" s="1428" t="s">
        <v>35</v>
      </c>
      <c r="CB22" s="1428" t="s">
        <v>35</v>
      </c>
      <c r="CC22" s="1428" t="s">
        <v>35</v>
      </c>
      <c r="CD22" s="1428" t="s">
        <v>35</v>
      </c>
      <c r="CE22" s="1528"/>
      <c r="CF22" s="1528"/>
      <c r="CG22" s="1528"/>
      <c r="CH22" s="1528"/>
      <c r="CI22" s="1528"/>
      <c r="CJ22" s="1528"/>
      <c r="CK22" s="1528"/>
      <c r="CL22" s="1528"/>
      <c r="CM22" s="1528"/>
      <c r="CN22" s="1528"/>
      <c r="CO22" s="1528"/>
      <c r="CP22" s="1528"/>
      <c r="CQ22" s="1528"/>
      <c r="CR22" s="1528"/>
      <c r="CS22" s="1528"/>
      <c r="CT22" s="1528"/>
      <c r="CU22" s="1528"/>
      <c r="CV22" s="1528"/>
      <c r="CW22" s="1528"/>
      <c r="CX22" s="1528"/>
      <c r="CY22" s="1528"/>
      <c r="CZ22" s="1528"/>
    </row>
    <row r="23" s="756" customFormat="true" ht="15" customHeight="true" x14ac:dyDescent="0.2">
      <c r="A23" s="1920"/>
      <c r="B23" s="1279" t="s">
        <v>48</v>
      </c>
      <c r="C23" s="1083">
        <v>84.9</v>
      </c>
      <c r="D23" s="1084">
        <v>86</v>
      </c>
      <c r="E23" s="1084">
        <v>89.5</v>
      </c>
      <c r="F23" s="1084">
        <v>92.7</v>
      </c>
      <c r="G23" s="1085">
        <v>99</v>
      </c>
      <c r="H23" s="1086">
        <v>92.5</v>
      </c>
      <c r="I23" s="1084">
        <v>95.1</v>
      </c>
      <c r="J23" s="1084">
        <v>98.8</v>
      </c>
      <c r="K23" s="1084">
        <v>99.6</v>
      </c>
      <c r="L23" s="1087">
        <v>99.9</v>
      </c>
      <c r="M23" s="1088">
        <v>83.1</v>
      </c>
      <c r="N23" s="1084">
        <v>86</v>
      </c>
      <c r="O23" s="1084">
        <v>87.4</v>
      </c>
      <c r="P23" s="1084">
        <v>89.7</v>
      </c>
      <c r="Q23" s="1085">
        <v>94.6</v>
      </c>
      <c r="R23" s="1086">
        <v>96.8</v>
      </c>
      <c r="S23" s="1084">
        <v>96.1</v>
      </c>
      <c r="T23" s="1084">
        <v>80.2</v>
      </c>
      <c r="U23" s="1084">
        <v>89.1</v>
      </c>
      <c r="V23" s="1084">
        <v>92</v>
      </c>
      <c r="W23" s="1084">
        <v>98.3</v>
      </c>
      <c r="X23" s="1084">
        <v>94.6</v>
      </c>
      <c r="Y23" s="1084">
        <v>80.5</v>
      </c>
      <c r="Z23" s="1084">
        <v>92.9</v>
      </c>
      <c r="AA23" s="1084">
        <v>91.7</v>
      </c>
      <c r="AB23" s="1084">
        <v>91.7</v>
      </c>
      <c r="AC23" s="1084">
        <v>85.1</v>
      </c>
      <c r="AD23" s="1496">
        <v>92.8</v>
      </c>
      <c r="AE23" s="840"/>
      <c r="AF23" s="840"/>
      <c r="AG23" s="840"/>
      <c r="AH23" s="840"/>
      <c r="AI23" s="840"/>
      <c r="AJ23" s="840"/>
      <c r="AK23" s="840"/>
      <c r="AL23" s="840"/>
      <c r="AM23" s="840"/>
      <c r="AN23" s="840"/>
      <c r="AO23" s="840"/>
      <c r="AP23" s="840"/>
      <c r="AQ23" s="840"/>
      <c r="AR23" s="840"/>
      <c r="AS23" s="840"/>
      <c r="AT23" s="840"/>
      <c r="AU23" s="840"/>
      <c r="AV23" s="840"/>
      <c r="AW23" s="840"/>
      <c r="AX23" s="840"/>
      <c r="AY23" s="840"/>
      <c r="AZ23" s="853"/>
      <c r="BA23" s="1940"/>
      <c r="BB23" s="166" t="s">
        <v>48</v>
      </c>
      <c r="BC23" s="1351" t="s">
        <v>35</v>
      </c>
      <c r="BD23" s="1370" t="s">
        <v>35</v>
      </c>
      <c r="BE23" s="1370" t="s">
        <v>35</v>
      </c>
      <c r="BF23" s="1370" t="s">
        <v>35</v>
      </c>
      <c r="BG23" s="1390" t="s">
        <v>35</v>
      </c>
      <c r="BH23" s="1410" t="s">
        <v>35</v>
      </c>
      <c r="BI23" s="1370" t="s">
        <v>35</v>
      </c>
      <c r="BJ23" s="1370" t="s">
        <v>35</v>
      </c>
      <c r="BK23" s="1370" t="s">
        <v>35</v>
      </c>
      <c r="BL23" s="1390" t="s">
        <v>35</v>
      </c>
      <c r="BM23" s="1410" t="s">
        <v>35</v>
      </c>
      <c r="BN23" s="1370" t="s">
        <v>35</v>
      </c>
      <c r="BO23" s="1370" t="s">
        <v>35</v>
      </c>
      <c r="BP23" s="1370" t="s">
        <v>35</v>
      </c>
      <c r="BQ23" s="1390" t="s">
        <v>35</v>
      </c>
      <c r="BR23" s="1410" t="s">
        <v>35</v>
      </c>
      <c r="BS23" s="1370" t="s">
        <v>35</v>
      </c>
      <c r="BT23" s="1370" t="s">
        <v>35</v>
      </c>
      <c r="BU23" s="1370" t="s">
        <v>35</v>
      </c>
      <c r="BV23" s="1370" t="s">
        <v>35</v>
      </c>
      <c r="BW23" s="1370" t="s">
        <v>35</v>
      </c>
      <c r="BX23" s="1370" t="s">
        <v>35</v>
      </c>
      <c r="BY23" s="1429" t="s">
        <v>35</v>
      </c>
      <c r="BZ23" s="1429" t="s">
        <v>35</v>
      </c>
      <c r="CA23" s="1429" t="s">
        <v>35</v>
      </c>
      <c r="CB23" s="1429" t="s">
        <v>35</v>
      </c>
      <c r="CC23" s="1429" t="s">
        <v>35</v>
      </c>
      <c r="CD23" s="1429" t="s">
        <v>35</v>
      </c>
      <c r="CE23" s="1529"/>
      <c r="CF23" s="1529"/>
      <c r="CG23" s="1529"/>
      <c r="CH23" s="1529"/>
      <c r="CI23" s="1529"/>
      <c r="CJ23" s="1529"/>
      <c r="CK23" s="1529"/>
      <c r="CL23" s="1529"/>
      <c r="CM23" s="1529"/>
      <c r="CN23" s="1529"/>
      <c r="CO23" s="1529"/>
      <c r="CP23" s="1529"/>
      <c r="CQ23" s="1529"/>
      <c r="CR23" s="1529"/>
      <c r="CS23" s="1529"/>
      <c r="CT23" s="1529"/>
      <c r="CU23" s="1529"/>
      <c r="CV23" s="1529"/>
      <c r="CW23" s="1529"/>
      <c r="CX23" s="1529"/>
      <c r="CY23" s="1529"/>
      <c r="CZ23" s="1529"/>
    </row>
    <row r="24" s="849" customFormat="true" ht="15" hidden="true" customHeight="true" x14ac:dyDescent="0.2">
      <c r="A24" s="1890" t="s">
        <v>47</v>
      </c>
      <c r="B24" s="1046" t="s">
        <v>59</v>
      </c>
      <c r="C24" s="1089"/>
      <c r="D24" s="1090"/>
      <c r="E24" s="1090"/>
      <c r="F24" s="1090"/>
      <c r="G24" s="1091"/>
      <c r="H24" s="1092"/>
      <c r="I24" s="1090"/>
      <c r="J24" s="1090"/>
      <c r="K24" s="1090"/>
      <c r="L24" s="1093"/>
      <c r="M24" s="1089"/>
      <c r="N24" s="1090"/>
      <c r="O24" s="1090"/>
      <c r="P24" s="1090"/>
      <c r="Q24" s="1091"/>
      <c r="R24" s="1092"/>
      <c r="S24" s="1090"/>
      <c r="T24" s="1090"/>
      <c r="U24" s="1090"/>
      <c r="V24" s="1090"/>
      <c r="W24" s="1090"/>
      <c r="X24" s="1090"/>
      <c r="Y24" s="1090"/>
      <c r="Z24" s="1090"/>
      <c r="AA24" s="1090"/>
      <c r="AB24" s="1093"/>
      <c r="AC24" s="1093"/>
      <c r="AD24" s="1093"/>
      <c r="AE24" s="845"/>
      <c r="AF24" s="845"/>
      <c r="AG24" s="845"/>
      <c r="AH24" s="845"/>
      <c r="AI24" s="845"/>
      <c r="AJ24" s="845"/>
      <c r="AK24" s="845"/>
      <c r="AL24" s="845"/>
      <c r="AM24" s="845"/>
      <c r="AN24" s="845"/>
      <c r="AO24" s="845"/>
      <c r="AP24" s="845"/>
      <c r="AQ24" s="845"/>
      <c r="AR24" s="845"/>
      <c r="AS24" s="845"/>
      <c r="AT24" s="845"/>
      <c r="AU24" s="845"/>
      <c r="AV24" s="845"/>
      <c r="AW24" s="845"/>
      <c r="AX24" s="845"/>
      <c r="AY24" s="845"/>
      <c r="AZ24" s="852"/>
      <c r="BA24" s="134"/>
      <c r="BB24" s="136"/>
      <c r="BC24" s="134"/>
      <c r="BD24" s="134"/>
      <c r="BE24" s="134"/>
      <c r="BF24" s="134"/>
      <c r="BG24" s="134"/>
      <c r="BH24" s="134"/>
      <c r="BI24" s="134"/>
      <c r="BJ24" s="134"/>
      <c r="BK24" s="134"/>
      <c r="BL24" s="134"/>
      <c r="BM24" s="134"/>
      <c r="BN24" s="134"/>
      <c r="BO24" s="134"/>
      <c r="BP24" s="134"/>
      <c r="BQ24" s="134"/>
      <c r="BR24" s="134"/>
      <c r="BS24" s="134"/>
      <c r="BT24" s="134"/>
      <c r="BU24" s="134"/>
      <c r="BV24" s="134"/>
      <c r="BW24" s="134"/>
      <c r="BX24" s="134"/>
      <c r="BY24" s="134"/>
      <c r="BZ24" s="243"/>
      <c r="CA24" s="243"/>
      <c r="CB24" s="243"/>
      <c r="CC24" s="243"/>
      <c r="CD24" s="243"/>
      <c r="CE24" s="243"/>
      <c r="CF24" s="243"/>
      <c r="CG24" s="243"/>
      <c r="CH24" s="243"/>
      <c r="CI24" s="243"/>
      <c r="CJ24" s="243"/>
      <c r="CK24" s="243"/>
      <c r="CL24" s="243"/>
      <c r="CM24" s="243"/>
      <c r="CN24" s="243"/>
      <c r="CO24" s="243"/>
      <c r="CP24" s="243"/>
      <c r="CQ24" s="243"/>
      <c r="CR24" s="243"/>
      <c r="CS24" s="243"/>
      <c r="CT24" s="243"/>
      <c r="CU24" s="243"/>
      <c r="CV24" s="243"/>
      <c r="CW24" s="243"/>
      <c r="CX24" s="243"/>
      <c r="CY24" s="243"/>
      <c r="CZ24" s="243"/>
    </row>
    <row r="25" s="849" customFormat="true" ht="15" hidden="true" customHeight="true" x14ac:dyDescent="0.2">
      <c r="A25" s="1891"/>
      <c r="B25" s="963" t="s">
        <v>58</v>
      </c>
      <c r="C25" s="1094"/>
      <c r="D25" s="1095"/>
      <c r="E25" s="1095"/>
      <c r="F25" s="1095"/>
      <c r="G25" s="1096"/>
      <c r="H25" s="1097"/>
      <c r="I25" s="1095"/>
      <c r="J25" s="1095"/>
      <c r="K25" s="1095"/>
      <c r="L25" s="1098"/>
      <c r="M25" s="1094"/>
      <c r="N25" s="1095"/>
      <c r="O25" s="1095"/>
      <c r="P25" s="1095"/>
      <c r="Q25" s="1096"/>
      <c r="R25" s="1097"/>
      <c r="S25" s="1095"/>
      <c r="T25" s="1095"/>
      <c r="U25" s="1095"/>
      <c r="V25" s="1095"/>
      <c r="W25" s="1095"/>
      <c r="X25" s="1095"/>
      <c r="Y25" s="1095"/>
      <c r="Z25" s="1095"/>
      <c r="AA25" s="1095"/>
      <c r="AB25" s="1098"/>
      <c r="AC25" s="1098"/>
      <c r="AD25" s="1098"/>
      <c r="AE25" s="845"/>
      <c r="AF25" s="845"/>
      <c r="AG25" s="845"/>
      <c r="AH25" s="845"/>
      <c r="AI25" s="845"/>
      <c r="AJ25" s="845"/>
      <c r="AK25" s="845"/>
      <c r="AL25" s="845"/>
      <c r="AM25" s="845"/>
      <c r="AN25" s="845"/>
      <c r="AO25" s="845"/>
      <c r="AP25" s="845"/>
      <c r="AQ25" s="845"/>
      <c r="AR25" s="845"/>
      <c r="AS25" s="845"/>
      <c r="AT25" s="845"/>
      <c r="AU25" s="845"/>
      <c r="AV25" s="845"/>
      <c r="AW25" s="845"/>
      <c r="AX25" s="845"/>
      <c r="AY25" s="845"/>
      <c r="AZ25" s="852"/>
      <c r="BA25" s="134"/>
      <c r="BB25" s="136"/>
      <c r="BC25" s="134"/>
      <c r="BD25" s="134"/>
      <c r="BE25" s="134"/>
      <c r="BF25" s="134"/>
      <c r="BG25" s="134"/>
      <c r="BH25" s="134"/>
      <c r="BI25" s="134"/>
      <c r="BJ25" s="134"/>
      <c r="BK25" s="134"/>
      <c r="BL25" s="134"/>
      <c r="BM25" s="134"/>
      <c r="BN25" s="134"/>
      <c r="BO25" s="134"/>
      <c r="BP25" s="134"/>
      <c r="BQ25" s="134"/>
      <c r="BR25" s="134"/>
      <c r="BS25" s="134"/>
      <c r="BT25" s="134"/>
      <c r="BU25" s="134"/>
      <c r="BV25" s="134"/>
      <c r="BW25" s="134"/>
      <c r="BX25" s="134"/>
      <c r="BY25" s="134"/>
      <c r="BZ25" s="243"/>
      <c r="CA25" s="243"/>
      <c r="CB25" s="243"/>
      <c r="CC25" s="243"/>
      <c r="CD25" s="243"/>
      <c r="CE25" s="243"/>
      <c r="CF25" s="243"/>
      <c r="CG25" s="243"/>
      <c r="CH25" s="243"/>
      <c r="CI25" s="243"/>
      <c r="CJ25" s="243"/>
      <c r="CK25" s="243"/>
      <c r="CL25" s="243"/>
      <c r="CM25" s="243"/>
      <c r="CN25" s="243"/>
      <c r="CO25" s="243"/>
      <c r="CP25" s="243"/>
      <c r="CQ25" s="243"/>
      <c r="CR25" s="243"/>
      <c r="CS25" s="243"/>
      <c r="CT25" s="243"/>
      <c r="CU25" s="243"/>
      <c r="CV25" s="243"/>
      <c r="CW25" s="243"/>
      <c r="CX25" s="243"/>
      <c r="CY25" s="243"/>
      <c r="CZ25" s="243"/>
    </row>
    <row r="26" s="849" customFormat="true" ht="15" hidden="true" customHeight="true" x14ac:dyDescent="0.2">
      <c r="A26" s="1892"/>
      <c r="B26" s="964" t="s">
        <v>46</v>
      </c>
      <c r="C26" s="1099"/>
      <c r="D26" s="1100"/>
      <c r="E26" s="1100"/>
      <c r="F26" s="1100"/>
      <c r="G26" s="1101"/>
      <c r="H26" s="1102"/>
      <c r="I26" s="1100"/>
      <c r="J26" s="1100"/>
      <c r="K26" s="1100"/>
      <c r="L26" s="1103"/>
      <c r="M26" s="1099"/>
      <c r="N26" s="1100"/>
      <c r="O26" s="1100"/>
      <c r="P26" s="1100"/>
      <c r="Q26" s="1101"/>
      <c r="R26" s="1454"/>
      <c r="S26" s="1455"/>
      <c r="T26" s="1455"/>
      <c r="U26" s="1455"/>
      <c r="V26" s="1455"/>
      <c r="W26" s="1455"/>
      <c r="X26" s="1455"/>
      <c r="Y26" s="1455"/>
      <c r="Z26" s="1455"/>
      <c r="AA26" s="1455"/>
      <c r="AB26" s="1456"/>
      <c r="AC26" s="1456"/>
      <c r="AD26" s="1456"/>
      <c r="AE26" s="845"/>
      <c r="AF26" s="845"/>
      <c r="AG26" s="845"/>
      <c r="AH26" s="845"/>
      <c r="AI26" s="845"/>
      <c r="AJ26" s="845"/>
      <c r="AK26" s="845"/>
      <c r="AL26" s="845"/>
      <c r="AM26" s="845"/>
      <c r="AN26" s="845"/>
      <c r="AO26" s="845"/>
      <c r="AP26" s="845"/>
      <c r="AQ26" s="845"/>
      <c r="AR26" s="845"/>
      <c r="AS26" s="845"/>
      <c r="AT26" s="845"/>
      <c r="AU26" s="845"/>
      <c r="AV26" s="845"/>
      <c r="AW26" s="845"/>
      <c r="AX26" s="845"/>
      <c r="AY26" s="845"/>
      <c r="AZ26" s="852"/>
      <c r="BA26" s="134"/>
      <c r="BB26" s="136"/>
      <c r="BC26" s="134"/>
      <c r="BD26" s="134"/>
      <c r="BE26" s="134"/>
      <c r="BF26" s="134"/>
      <c r="BG26" s="134"/>
      <c r="BH26" s="134"/>
      <c r="BI26" s="134"/>
      <c r="BJ26" s="134"/>
      <c r="BK26" s="134"/>
      <c r="BL26" s="134"/>
      <c r="BM26" s="134"/>
      <c r="BN26" s="134"/>
      <c r="BO26" s="134"/>
      <c r="BP26" s="134"/>
      <c r="BQ26" s="134"/>
      <c r="BR26" s="134"/>
      <c r="BS26" s="134"/>
      <c r="BT26" s="134"/>
      <c r="BU26" s="134"/>
      <c r="BV26" s="134"/>
      <c r="BW26" s="134"/>
      <c r="BX26" s="134"/>
      <c r="BY26" s="134"/>
      <c r="BZ26" s="243"/>
      <c r="CA26" s="243"/>
      <c r="CB26" s="243"/>
      <c r="CC26" s="243"/>
      <c r="CD26" s="243"/>
      <c r="CE26" s="243"/>
      <c r="CF26" s="243"/>
      <c r="CG26" s="243"/>
      <c r="CH26" s="243"/>
      <c r="CI26" s="243"/>
      <c r="CJ26" s="243"/>
      <c r="CK26" s="243"/>
      <c r="CL26" s="243"/>
      <c r="CM26" s="243"/>
      <c r="CN26" s="243"/>
      <c r="CO26" s="243"/>
      <c r="CP26" s="243"/>
      <c r="CQ26" s="243"/>
      <c r="CR26" s="243"/>
      <c r="CS26" s="243"/>
      <c r="CT26" s="243"/>
      <c r="CU26" s="243"/>
      <c r="CV26" s="243"/>
      <c r="CW26" s="243"/>
      <c r="CX26" s="243"/>
      <c r="CY26" s="243"/>
      <c r="CZ26" s="243"/>
    </row>
    <row r="27" s="758" customFormat="true" ht="15" customHeight="true" x14ac:dyDescent="0.2">
      <c r="A27" s="133"/>
      <c r="B27" s="205"/>
      <c r="C27" s="1908" t="s">
        <v>115</v>
      </c>
      <c r="D27" s="1909"/>
      <c r="E27" s="1909"/>
      <c r="F27" s="1909"/>
      <c r="G27" s="1910"/>
      <c r="H27" s="1911" t="s">
        <v>38</v>
      </c>
      <c r="I27" s="1912"/>
      <c r="J27" s="1912"/>
      <c r="K27" s="1912"/>
      <c r="L27" s="1913"/>
      <c r="M27" s="1914" t="s">
        <v>37</v>
      </c>
      <c r="N27" s="1912"/>
      <c r="O27" s="1912"/>
      <c r="P27" s="1912"/>
      <c r="Q27" s="1913"/>
      <c r="R27" s="1448" t="s">
        <v>142</v>
      </c>
      <c r="S27" s="1484"/>
      <c r="T27" s="1484"/>
      <c r="U27" s="1484"/>
      <c r="V27" s="1484"/>
      <c r="W27" s="1484"/>
      <c r="X27" s="1484"/>
      <c r="Y27" s="1484"/>
      <c r="Z27" s="1484"/>
      <c r="AA27" s="1484"/>
      <c r="AB27" s="1484"/>
      <c r="AC27" s="1484"/>
      <c r="AD27" s="1485"/>
      <c r="AE27" s="845"/>
      <c r="AF27" s="845"/>
      <c r="AG27" s="845"/>
      <c r="AH27" s="845"/>
      <c r="AI27" s="845"/>
      <c r="AJ27" s="845"/>
      <c r="AK27" s="845"/>
      <c r="AL27" s="845"/>
      <c r="AM27" s="845"/>
      <c r="AN27" s="845"/>
      <c r="AO27" s="845"/>
      <c r="AP27" s="845"/>
      <c r="AQ27" s="845"/>
      <c r="AR27" s="845"/>
      <c r="AS27" s="845"/>
      <c r="AT27" s="845"/>
      <c r="AU27" s="845"/>
      <c r="AV27" s="845"/>
      <c r="AW27" s="845"/>
      <c r="AX27" s="845"/>
      <c r="AY27" s="845"/>
      <c r="AZ27" s="852"/>
      <c r="BA27" s="244" t="s">
        <v>131</v>
      </c>
      <c r="BB27" s="118" t="s">
        <v>96</v>
      </c>
      <c r="BC27" s="1941" t="s">
        <v>115</v>
      </c>
      <c r="BD27" s="1942"/>
      <c r="BE27" s="1942"/>
      <c r="BF27" s="1942"/>
      <c r="BG27" s="1943"/>
      <c r="BH27" s="1944" t="s">
        <v>38</v>
      </c>
      <c r="BI27" s="1942"/>
      <c r="BJ27" s="1942"/>
      <c r="BK27" s="1942"/>
      <c r="BL27" s="1943"/>
      <c r="BM27" s="1944" t="s">
        <v>37</v>
      </c>
      <c r="BN27" s="1942"/>
      <c r="BO27" s="1942"/>
      <c r="BP27" s="1942"/>
      <c r="BQ27" s="1945"/>
      <c r="BR27" s="1464" t="s">
        <v>142</v>
      </c>
      <c r="BS27" s="1465"/>
      <c r="BT27" s="1465"/>
      <c r="BU27" s="1465"/>
      <c r="BV27" s="1465"/>
      <c r="BW27" s="1465"/>
      <c r="BX27" s="1465"/>
      <c r="BY27" s="1466"/>
      <c r="BZ27" s="464"/>
      <c r="CA27" s="464"/>
      <c r="CB27" s="464"/>
      <c r="CC27" s="464"/>
      <c r="CD27" s="464"/>
      <c r="CE27" s="242"/>
      <c r="CF27" s="242"/>
      <c r="CG27" s="242"/>
      <c r="CH27" s="242"/>
      <c r="CI27" s="242"/>
      <c r="CJ27" s="242"/>
      <c r="CK27" s="242"/>
      <c r="CL27" s="242"/>
      <c r="CM27" s="242"/>
      <c r="CN27" s="242"/>
      <c r="CO27" s="242"/>
      <c r="CP27" s="242"/>
      <c r="CQ27" s="242"/>
      <c r="CR27" s="242"/>
      <c r="CS27" s="242"/>
      <c r="CT27" s="242"/>
      <c r="CU27" s="242"/>
      <c r="CV27" s="242"/>
      <c r="CW27" s="242"/>
      <c r="CX27" s="242"/>
      <c r="CY27" s="242"/>
      <c r="CZ27" s="242"/>
    </row>
    <row r="28" s="758" customFormat="true" ht="12.75" x14ac:dyDescent="0.2">
      <c r="A28" s="206" t="s">
        <v>69</v>
      </c>
      <c r="B28" s="280"/>
      <c r="C28" s="407" t="s">
        <v>0</v>
      </c>
      <c r="D28" s="408" t="s">
        <v>1</v>
      </c>
      <c r="E28" s="408" t="s">
        <v>2</v>
      </c>
      <c r="F28" s="408" t="s">
        <v>3</v>
      </c>
      <c r="G28" s="409" t="s">
        <v>4</v>
      </c>
      <c r="H28" s="992" t="s">
        <v>0</v>
      </c>
      <c r="I28" s="919" t="s">
        <v>1</v>
      </c>
      <c r="J28" s="919" t="s">
        <v>2</v>
      </c>
      <c r="K28" s="919" t="s">
        <v>3</v>
      </c>
      <c r="L28" s="920" t="s">
        <v>4</v>
      </c>
      <c r="M28" s="977" t="s">
        <v>0</v>
      </c>
      <c r="N28" s="919" t="s">
        <v>1</v>
      </c>
      <c r="O28" s="919" t="s">
        <v>2</v>
      </c>
      <c r="P28" s="919" t="s">
        <v>3</v>
      </c>
      <c r="Q28" s="1010" t="s">
        <v>4</v>
      </c>
      <c r="R28" s="992" t="s">
        <v>156</v>
      </c>
      <c r="S28" s="919" t="s">
        <v>157</v>
      </c>
      <c r="T28" s="919" t="s">
        <v>158</v>
      </c>
      <c r="U28" s="919" t="s">
        <v>159</v>
      </c>
      <c r="V28" s="919" t="s">
        <v>160</v>
      </c>
      <c r="W28" s="919" t="s">
        <v>161</v>
      </c>
      <c r="X28" s="919" t="s">
        <v>162</v>
      </c>
      <c r="Y28" s="919" t="s">
        <v>163</v>
      </c>
      <c r="Z28" s="919" t="s">
        <v>164</v>
      </c>
      <c r="AA28" s="919" t="s">
        <v>165</v>
      </c>
      <c r="AB28" s="919" t="s">
        <v>166</v>
      </c>
      <c r="AC28" s="919" t="s">
        <v>167</v>
      </c>
      <c r="AD28" s="921" t="s">
        <v>168</v>
      </c>
      <c r="AE28" s="845"/>
      <c r="AF28" s="845"/>
      <c r="AG28" s="845"/>
      <c r="AH28" s="845"/>
      <c r="AI28" s="845"/>
      <c r="AJ28" s="845"/>
      <c r="AK28" s="845"/>
      <c r="AL28" s="845"/>
      <c r="AM28" s="845"/>
      <c r="AN28" s="845"/>
      <c r="AO28" s="845"/>
      <c r="AP28" s="845"/>
      <c r="AQ28" s="845"/>
      <c r="AR28" s="845"/>
      <c r="AS28" s="845"/>
      <c r="AT28" s="845"/>
      <c r="AU28" s="845"/>
      <c r="AV28" s="845"/>
      <c r="AW28" s="845"/>
      <c r="AX28" s="845"/>
      <c r="AY28" s="845"/>
      <c r="AZ28" s="852"/>
      <c r="BA28" s="219" t="s">
        <v>120</v>
      </c>
      <c r="BB28" s="218"/>
      <c r="BC28" s="488" t="s">
        <v>0</v>
      </c>
      <c r="BD28" s="185" t="s">
        <v>1</v>
      </c>
      <c r="BE28" s="185" t="s">
        <v>2</v>
      </c>
      <c r="BF28" s="185" t="s">
        <v>3</v>
      </c>
      <c r="BG28" s="489" t="s">
        <v>4</v>
      </c>
      <c r="BH28" s="499" t="s">
        <v>0</v>
      </c>
      <c r="BI28" s="185" t="s">
        <v>1</v>
      </c>
      <c r="BJ28" s="185" t="s">
        <v>2</v>
      </c>
      <c r="BK28" s="185" t="s">
        <v>3</v>
      </c>
      <c r="BL28" s="489" t="s">
        <v>4</v>
      </c>
      <c r="BM28" s="499" t="s">
        <v>0</v>
      </c>
      <c r="BN28" s="185" t="s">
        <v>1</v>
      </c>
      <c r="BO28" s="185" t="s">
        <v>2</v>
      </c>
      <c r="BP28" s="185" t="s">
        <v>3</v>
      </c>
      <c r="BQ28" s="489" t="s">
        <v>4</v>
      </c>
      <c r="BR28" s="499" t="s">
        <v>156</v>
      </c>
      <c r="BS28" s="185" t="s">
        <v>157</v>
      </c>
      <c r="BT28" s="185" t="s">
        <v>158</v>
      </c>
      <c r="BU28" s="185" t="s">
        <v>159</v>
      </c>
      <c r="BV28" s="185" t="s">
        <v>160</v>
      </c>
      <c r="BW28" s="185" t="s">
        <v>161</v>
      </c>
      <c r="BX28" s="185" t="s">
        <v>162</v>
      </c>
      <c r="BY28" s="186" t="s">
        <v>163</v>
      </c>
      <c r="BZ28" s="186" t="s">
        <v>164</v>
      </c>
      <c r="CA28" s="186" t="s">
        <v>165</v>
      </c>
      <c r="CB28" s="186" t="s">
        <v>166</v>
      </c>
      <c r="CC28" s="186" t="s">
        <v>167</v>
      </c>
      <c r="CD28" s="186" t="s">
        <v>168</v>
      </c>
      <c r="CE28" s="1530"/>
      <c r="CF28" s="1530"/>
      <c r="CG28" s="1530"/>
      <c r="CH28" s="1530"/>
      <c r="CI28" s="1530"/>
      <c r="CJ28" s="1530"/>
      <c r="CK28" s="1530"/>
      <c r="CL28" s="1530"/>
      <c r="CM28" s="1530"/>
      <c r="CN28" s="1530"/>
      <c r="CO28" s="1530"/>
      <c r="CP28" s="1530"/>
      <c r="CQ28" s="1530"/>
      <c r="CR28" s="1530"/>
      <c r="CS28" s="1530"/>
      <c r="CT28" s="1530"/>
      <c r="CU28" s="1530"/>
      <c r="CV28" s="1530"/>
      <c r="CW28" s="1530"/>
      <c r="CX28" s="1530"/>
      <c r="CY28" s="1530"/>
      <c r="CZ28" s="1530"/>
    </row>
    <row r="29" s="758" customFormat="true" ht="15" customHeight="true" x14ac:dyDescent="0.2">
      <c r="A29" s="1901" t="s">
        <v>57</v>
      </c>
      <c r="B29" s="1280" t="s">
        <v>49</v>
      </c>
      <c r="C29" s="1104">
        <v>29.3</v>
      </c>
      <c r="D29" s="1105">
        <v>37.1</v>
      </c>
      <c r="E29" s="1105">
        <v>45.5</v>
      </c>
      <c r="F29" s="1105">
        <v>53.4</v>
      </c>
      <c r="G29" s="1106">
        <v>71.5</v>
      </c>
      <c r="H29" s="1107">
        <v>52.8</v>
      </c>
      <c r="I29" s="1105">
        <v>64.5</v>
      </c>
      <c r="J29" s="1105">
        <v>70.400000000000006</v>
      </c>
      <c r="K29" s="1105">
        <v>75.7</v>
      </c>
      <c r="L29" s="1108">
        <v>85.3</v>
      </c>
      <c r="M29" s="1109">
        <v>26.6</v>
      </c>
      <c r="N29" s="1105">
        <v>33.9</v>
      </c>
      <c r="O29" s="1105">
        <v>40.9</v>
      </c>
      <c r="P29" s="1105">
        <v>46.2</v>
      </c>
      <c r="Q29" s="1106">
        <v>54.7</v>
      </c>
      <c r="R29" s="1107">
        <v>42.7</v>
      </c>
      <c r="S29" s="1105">
        <v>30.8</v>
      </c>
      <c r="T29" s="1105">
        <v>22.9</v>
      </c>
      <c r="U29" s="1105">
        <v>56.9</v>
      </c>
      <c r="V29" s="1105">
        <v>31.4</v>
      </c>
      <c r="W29" s="1105">
        <v>76.599999999999994</v>
      </c>
      <c r="X29" s="1105">
        <v>47.8</v>
      </c>
      <c r="Y29" s="1105">
        <v>45.4</v>
      </c>
      <c r="Z29" s="1105">
        <v>64.3</v>
      </c>
      <c r="AA29" s="1105">
        <v>51.4</v>
      </c>
      <c r="AB29" s="1105">
        <v>28.6</v>
      </c>
      <c r="AC29" s="1105">
        <v>34.200000000000003</v>
      </c>
      <c r="AD29" s="1497">
        <v>42.2</v>
      </c>
      <c r="AE29" s="845"/>
      <c r="AF29" s="845"/>
      <c r="AG29" s="845"/>
      <c r="AH29" s="845"/>
      <c r="AI29" s="845"/>
      <c r="AJ29" s="845"/>
      <c r="AK29" s="845"/>
      <c r="AL29" s="845"/>
      <c r="AM29" s="845"/>
      <c r="AN29" s="845"/>
      <c r="AO29" s="845"/>
      <c r="AP29" s="845"/>
      <c r="AQ29" s="845"/>
      <c r="AR29" s="845"/>
      <c r="AS29" s="845"/>
      <c r="AT29" s="845"/>
      <c r="AU29" s="845"/>
      <c r="AV29" s="845"/>
      <c r="AW29" s="845"/>
      <c r="AX29" s="845"/>
      <c r="AY29" s="845"/>
      <c r="AZ29" s="852"/>
      <c r="BA29" s="1906" t="s">
        <v>57</v>
      </c>
      <c r="BB29" s="167" t="s">
        <v>49</v>
      </c>
      <c r="BC29" s="1352" t="s">
        <v>35</v>
      </c>
      <c r="BD29" s="1371" t="s">
        <v>35</v>
      </c>
      <c r="BE29" s="1371" t="s">
        <v>35</v>
      </c>
      <c r="BF29" s="1371" t="s">
        <v>35</v>
      </c>
      <c r="BG29" s="1391" t="s">
        <v>35</v>
      </c>
      <c r="BH29" s="1411" t="s">
        <v>35</v>
      </c>
      <c r="BI29" s="1371" t="s">
        <v>35</v>
      </c>
      <c r="BJ29" s="1371" t="s">
        <v>35</v>
      </c>
      <c r="BK29" s="1371" t="s">
        <v>35</v>
      </c>
      <c r="BL29" s="1391" t="s">
        <v>35</v>
      </c>
      <c r="BM29" s="1411" t="s">
        <v>35</v>
      </c>
      <c r="BN29" s="1371" t="s">
        <v>35</v>
      </c>
      <c r="BO29" s="1371" t="s">
        <v>35</v>
      </c>
      <c r="BP29" s="1371" t="s">
        <v>35</v>
      </c>
      <c r="BQ29" s="1391" t="s">
        <v>35</v>
      </c>
      <c r="BR29" s="1411" t="s">
        <v>35</v>
      </c>
      <c r="BS29" s="1371" t="s">
        <v>35</v>
      </c>
      <c r="BT29" s="1371" t="s">
        <v>35</v>
      </c>
      <c r="BU29" s="1371" t="s">
        <v>35</v>
      </c>
      <c r="BV29" s="1371" t="s">
        <v>35</v>
      </c>
      <c r="BW29" s="1371" t="s">
        <v>35</v>
      </c>
      <c r="BX29" s="1371" t="s">
        <v>35</v>
      </c>
      <c r="BY29" s="1430" t="s">
        <v>35</v>
      </c>
      <c r="BZ29" s="1430" t="s">
        <v>35</v>
      </c>
      <c r="CA29" s="1430" t="s">
        <v>35</v>
      </c>
      <c r="CB29" s="1430" t="s">
        <v>35</v>
      </c>
      <c r="CC29" s="1430" t="s">
        <v>35</v>
      </c>
      <c r="CD29" s="1430" t="s">
        <v>35</v>
      </c>
      <c r="CE29" s="1531"/>
      <c r="CF29" s="1531"/>
      <c r="CG29" s="1531"/>
      <c r="CH29" s="1531"/>
      <c r="CI29" s="1531"/>
      <c r="CJ29" s="1531"/>
      <c r="CK29" s="1531"/>
      <c r="CL29" s="1531"/>
      <c r="CM29" s="1531"/>
      <c r="CN29" s="1531"/>
      <c r="CO29" s="1531"/>
      <c r="CP29" s="1531"/>
      <c r="CQ29" s="1531"/>
      <c r="CR29" s="1531"/>
      <c r="CS29" s="1531"/>
      <c r="CT29" s="1531"/>
      <c r="CU29" s="1531"/>
      <c r="CV29" s="1531"/>
      <c r="CW29" s="1531"/>
      <c r="CX29" s="1531"/>
      <c r="CY29" s="1531"/>
      <c r="CZ29" s="1531"/>
    </row>
    <row r="30" s="758" customFormat="true" ht="15" customHeight="true" x14ac:dyDescent="0.2">
      <c r="A30" s="1902"/>
      <c r="B30" s="1281" t="s">
        <v>48</v>
      </c>
      <c r="C30" s="1110">
        <v>70.7</v>
      </c>
      <c r="D30" s="1111">
        <v>62.9</v>
      </c>
      <c r="E30" s="1111">
        <v>54.5</v>
      </c>
      <c r="F30" s="1111">
        <v>46.6</v>
      </c>
      <c r="G30" s="1112">
        <v>28.5</v>
      </c>
      <c r="H30" s="1113">
        <v>47.2</v>
      </c>
      <c r="I30" s="1111">
        <v>35.5</v>
      </c>
      <c r="J30" s="1111">
        <v>29.6</v>
      </c>
      <c r="K30" s="1111">
        <v>24.3</v>
      </c>
      <c r="L30" s="1114">
        <v>14.7</v>
      </c>
      <c r="M30" s="1115">
        <v>73.400000000000006</v>
      </c>
      <c r="N30" s="1111">
        <v>66.099999999999994</v>
      </c>
      <c r="O30" s="1111">
        <v>59.1</v>
      </c>
      <c r="P30" s="1111">
        <v>53.8</v>
      </c>
      <c r="Q30" s="1112">
        <v>45.3</v>
      </c>
      <c r="R30" s="1113">
        <v>57.3</v>
      </c>
      <c r="S30" s="1111">
        <v>69.2</v>
      </c>
      <c r="T30" s="1111">
        <v>77.099999999999994</v>
      </c>
      <c r="U30" s="1111">
        <v>43.1</v>
      </c>
      <c r="V30" s="1111">
        <v>68.599999999999994</v>
      </c>
      <c r="W30" s="1111">
        <v>23.4</v>
      </c>
      <c r="X30" s="1111">
        <v>52.2</v>
      </c>
      <c r="Y30" s="1111">
        <v>54.6</v>
      </c>
      <c r="Z30" s="1111">
        <v>35.700000000000003</v>
      </c>
      <c r="AA30" s="1111">
        <v>48.6</v>
      </c>
      <c r="AB30" s="1111">
        <v>71.400000000000006</v>
      </c>
      <c r="AC30" s="1111">
        <v>65.8</v>
      </c>
      <c r="AD30" s="1498">
        <v>57.8</v>
      </c>
      <c r="AE30" s="845"/>
      <c r="AF30" s="845"/>
      <c r="AG30" s="845"/>
      <c r="AH30" s="845"/>
      <c r="AI30" s="845"/>
      <c r="AJ30" s="845"/>
      <c r="AK30" s="845"/>
      <c r="AL30" s="845"/>
      <c r="AM30" s="845"/>
      <c r="AN30" s="845"/>
      <c r="AO30" s="845"/>
      <c r="AP30" s="845"/>
      <c r="AQ30" s="845"/>
      <c r="AR30" s="845"/>
      <c r="AS30" s="845"/>
      <c r="AT30" s="845"/>
      <c r="AU30" s="845"/>
      <c r="AV30" s="845"/>
      <c r="AW30" s="845"/>
      <c r="AX30" s="845"/>
      <c r="AY30" s="845"/>
      <c r="AZ30" s="852"/>
      <c r="BA30" s="1907"/>
      <c r="BB30" s="168" t="s">
        <v>48</v>
      </c>
      <c r="BC30" s="1353" t="s">
        <v>35</v>
      </c>
      <c r="BD30" s="1372" t="s">
        <v>35</v>
      </c>
      <c r="BE30" s="1372" t="s">
        <v>35</v>
      </c>
      <c r="BF30" s="1372" t="s">
        <v>35</v>
      </c>
      <c r="BG30" s="1392" t="s">
        <v>35</v>
      </c>
      <c r="BH30" s="1412" t="s">
        <v>35</v>
      </c>
      <c r="BI30" s="1372" t="s">
        <v>35</v>
      </c>
      <c r="BJ30" s="1372" t="s">
        <v>35</v>
      </c>
      <c r="BK30" s="1372" t="s">
        <v>35</v>
      </c>
      <c r="BL30" s="1392" t="s">
        <v>35</v>
      </c>
      <c r="BM30" s="1412" t="s">
        <v>35</v>
      </c>
      <c r="BN30" s="1372" t="s">
        <v>35</v>
      </c>
      <c r="BO30" s="1372" t="s">
        <v>35</v>
      </c>
      <c r="BP30" s="1372" t="s">
        <v>35</v>
      </c>
      <c r="BQ30" s="1392" t="s">
        <v>35</v>
      </c>
      <c r="BR30" s="1412" t="s">
        <v>35</v>
      </c>
      <c r="BS30" s="1372" t="s">
        <v>35</v>
      </c>
      <c r="BT30" s="1372" t="s">
        <v>35</v>
      </c>
      <c r="BU30" s="1372" t="s">
        <v>35</v>
      </c>
      <c r="BV30" s="1372" t="s">
        <v>35</v>
      </c>
      <c r="BW30" s="1372" t="s">
        <v>35</v>
      </c>
      <c r="BX30" s="1372" t="s">
        <v>35</v>
      </c>
      <c r="BY30" s="1431" t="s">
        <v>35</v>
      </c>
      <c r="BZ30" s="1431" t="s">
        <v>35</v>
      </c>
      <c r="CA30" s="1431" t="s">
        <v>35</v>
      </c>
      <c r="CB30" s="1431" t="s">
        <v>35</v>
      </c>
      <c r="CC30" s="1431" t="s">
        <v>35</v>
      </c>
      <c r="CD30" s="1431" t="s">
        <v>35</v>
      </c>
      <c r="CE30" s="1532"/>
      <c r="CF30" s="1532"/>
      <c r="CG30" s="1532"/>
      <c r="CH30" s="1532"/>
      <c r="CI30" s="1532"/>
      <c r="CJ30" s="1532"/>
      <c r="CK30" s="1532"/>
      <c r="CL30" s="1532"/>
      <c r="CM30" s="1532"/>
      <c r="CN30" s="1532"/>
      <c r="CO30" s="1532"/>
      <c r="CP30" s="1532"/>
      <c r="CQ30" s="1532"/>
      <c r="CR30" s="1532"/>
      <c r="CS30" s="1532"/>
      <c r="CT30" s="1532"/>
      <c r="CU30" s="1532"/>
      <c r="CV30" s="1532"/>
      <c r="CW30" s="1532"/>
      <c r="CX30" s="1532"/>
      <c r="CY30" s="1532"/>
      <c r="CZ30" s="1532"/>
    </row>
    <row r="31" s="133" customFormat="true" ht="15" customHeight="true" x14ac:dyDescent="0.2">
      <c r="A31" s="1893" t="s">
        <v>104</v>
      </c>
      <c r="B31" s="293" t="s">
        <v>49</v>
      </c>
      <c r="C31" s="1118">
        <v>6.1</v>
      </c>
      <c r="D31" s="1119">
        <v>9.1</v>
      </c>
      <c r="E31" s="1119">
        <v>14</v>
      </c>
      <c r="F31" s="1119">
        <v>22.6</v>
      </c>
      <c r="G31" s="1120">
        <v>45.9</v>
      </c>
      <c r="H31" s="1121">
        <v>21.3</v>
      </c>
      <c r="I31" s="1119">
        <v>36.5</v>
      </c>
      <c r="J31" s="1119">
        <v>42.5</v>
      </c>
      <c r="K31" s="1119">
        <v>54.1</v>
      </c>
      <c r="L31" s="1122">
        <v>60.8</v>
      </c>
      <c r="M31" s="1123">
        <v>4.8</v>
      </c>
      <c r="N31" s="1119">
        <v>7.4</v>
      </c>
      <c r="O31" s="1119">
        <v>11.8</v>
      </c>
      <c r="P31" s="1119">
        <v>13.8</v>
      </c>
      <c r="Q31" s="1120">
        <v>23.5</v>
      </c>
      <c r="R31" s="1121">
        <v>6.3</v>
      </c>
      <c r="S31" s="1119">
        <v>13.3</v>
      </c>
      <c r="T31" s="1119">
        <v>1.5</v>
      </c>
      <c r="U31" s="1119">
        <v>12.5</v>
      </c>
      <c r="V31" s="1119">
        <v>9.5</v>
      </c>
      <c r="W31" s="1119">
        <v>49.6</v>
      </c>
      <c r="X31" s="1119">
        <v>20.3</v>
      </c>
      <c r="Y31" s="1119">
        <v>11.5</v>
      </c>
      <c r="Z31" s="1119">
        <v>39.4</v>
      </c>
      <c r="AA31" s="1119">
        <v>24.9</v>
      </c>
      <c r="AB31" s="1119">
        <v>5.7</v>
      </c>
      <c r="AC31" s="1119">
        <v>8.6</v>
      </c>
      <c r="AD31" s="1499">
        <v>13.6</v>
      </c>
      <c r="AE31" s="845"/>
      <c r="AF31" s="845"/>
      <c r="AG31" s="845"/>
      <c r="AH31" s="845"/>
      <c r="AI31" s="845"/>
      <c r="AJ31" s="845"/>
      <c r="AK31" s="845"/>
      <c r="AL31" s="845"/>
      <c r="AM31" s="845"/>
      <c r="AN31" s="845"/>
      <c r="AO31" s="845"/>
      <c r="AP31" s="845"/>
      <c r="AQ31" s="845"/>
      <c r="AR31" s="845"/>
      <c r="AS31" s="845"/>
      <c r="AT31" s="845"/>
      <c r="AU31" s="845"/>
      <c r="AV31" s="845"/>
      <c r="AW31" s="845"/>
      <c r="AX31" s="845"/>
      <c r="AY31" s="845"/>
      <c r="AZ31" s="852"/>
      <c r="BA31" s="1907" t="s">
        <v>104</v>
      </c>
      <c r="BB31" s="168" t="s">
        <v>49</v>
      </c>
      <c r="BC31" s="1353" t="s">
        <v>35</v>
      </c>
      <c r="BD31" s="1372" t="s">
        <v>35</v>
      </c>
      <c r="BE31" s="1372" t="s">
        <v>35</v>
      </c>
      <c r="BF31" s="1372" t="s">
        <v>35</v>
      </c>
      <c r="BG31" s="1392" t="s">
        <v>35</v>
      </c>
      <c r="BH31" s="1412" t="s">
        <v>35</v>
      </c>
      <c r="BI31" s="1372" t="s">
        <v>35</v>
      </c>
      <c r="BJ31" s="1372" t="s">
        <v>35</v>
      </c>
      <c r="BK31" s="1372" t="s">
        <v>35</v>
      </c>
      <c r="BL31" s="1392" t="s">
        <v>35</v>
      </c>
      <c r="BM31" s="1412" t="s">
        <v>35</v>
      </c>
      <c r="BN31" s="1372" t="s">
        <v>35</v>
      </c>
      <c r="BO31" s="1372" t="s">
        <v>35</v>
      </c>
      <c r="BP31" s="1372" t="s">
        <v>35</v>
      </c>
      <c r="BQ31" s="1392" t="s">
        <v>35</v>
      </c>
      <c r="BR31" s="1412" t="s">
        <v>35</v>
      </c>
      <c r="BS31" s="1372" t="s">
        <v>35</v>
      </c>
      <c r="BT31" s="1372" t="s">
        <v>35</v>
      </c>
      <c r="BU31" s="1372" t="s">
        <v>35</v>
      </c>
      <c r="BV31" s="1372" t="s">
        <v>35</v>
      </c>
      <c r="BW31" s="1372" t="s">
        <v>35</v>
      </c>
      <c r="BX31" s="1372" t="s">
        <v>35</v>
      </c>
      <c r="BY31" s="1431" t="s">
        <v>35</v>
      </c>
      <c r="BZ31" s="1431" t="s">
        <v>35</v>
      </c>
      <c r="CA31" s="1431" t="s">
        <v>35</v>
      </c>
      <c r="CB31" s="1431" t="s">
        <v>35</v>
      </c>
      <c r="CC31" s="1431" t="s">
        <v>35</v>
      </c>
      <c r="CD31" s="1431" t="s">
        <v>35</v>
      </c>
      <c r="CE31" s="1532"/>
      <c r="CF31" s="1532"/>
      <c r="CG31" s="1532"/>
      <c r="CH31" s="1532"/>
      <c r="CI31" s="1532"/>
      <c r="CJ31" s="1532"/>
      <c r="CK31" s="1532"/>
      <c r="CL31" s="1532"/>
      <c r="CM31" s="1532"/>
      <c r="CN31" s="1532"/>
      <c r="CO31" s="1532"/>
      <c r="CP31" s="1532"/>
      <c r="CQ31" s="1532"/>
      <c r="CR31" s="1532"/>
      <c r="CS31" s="1532"/>
      <c r="CT31" s="1532"/>
      <c r="CU31" s="1532"/>
      <c r="CV31" s="1532"/>
      <c r="CW31" s="1532"/>
      <c r="CX31" s="1532"/>
      <c r="CY31" s="1532"/>
      <c r="CZ31" s="1532"/>
    </row>
    <row r="32" s="133" customFormat="true" ht="15" customHeight="true" x14ac:dyDescent="0.2">
      <c r="A32" s="1893"/>
      <c r="B32" s="293" t="s">
        <v>48</v>
      </c>
      <c r="C32" s="1110">
        <v>93.9</v>
      </c>
      <c r="D32" s="1111">
        <v>90.9</v>
      </c>
      <c r="E32" s="1111">
        <v>86</v>
      </c>
      <c r="F32" s="1111">
        <v>77.400000000000006</v>
      </c>
      <c r="G32" s="1112">
        <v>54.1</v>
      </c>
      <c r="H32" s="1113">
        <v>78.7</v>
      </c>
      <c r="I32" s="1111">
        <v>63.5</v>
      </c>
      <c r="J32" s="1111">
        <v>57.5</v>
      </c>
      <c r="K32" s="1111">
        <v>45.9</v>
      </c>
      <c r="L32" s="1114">
        <v>39.200000000000003</v>
      </c>
      <c r="M32" s="1115">
        <v>95.2</v>
      </c>
      <c r="N32" s="1111">
        <v>92.6</v>
      </c>
      <c r="O32" s="1111">
        <v>88.2</v>
      </c>
      <c r="P32" s="1111">
        <v>86.2</v>
      </c>
      <c r="Q32" s="1112">
        <v>76.5</v>
      </c>
      <c r="R32" s="1113">
        <v>93.7</v>
      </c>
      <c r="S32" s="1111">
        <v>86.7</v>
      </c>
      <c r="T32" s="1111">
        <v>98.5</v>
      </c>
      <c r="U32" s="1111">
        <v>87.5</v>
      </c>
      <c r="V32" s="1111">
        <v>90.5</v>
      </c>
      <c r="W32" s="1111">
        <v>50.4</v>
      </c>
      <c r="X32" s="1111">
        <v>79.7</v>
      </c>
      <c r="Y32" s="1111">
        <v>88.5</v>
      </c>
      <c r="Z32" s="1111">
        <v>60.6</v>
      </c>
      <c r="AA32" s="1111">
        <v>75.099999999999994</v>
      </c>
      <c r="AB32" s="1111">
        <v>94.3</v>
      </c>
      <c r="AC32" s="1111">
        <v>91.4</v>
      </c>
      <c r="AD32" s="1498">
        <v>86.4</v>
      </c>
      <c r="AE32" s="845"/>
      <c r="AF32" s="845"/>
      <c r="AG32" s="845"/>
      <c r="AH32" s="845"/>
      <c r="AI32" s="845"/>
      <c r="AJ32" s="845"/>
      <c r="AK32" s="845"/>
      <c r="AL32" s="845"/>
      <c r="AM32" s="845"/>
      <c r="AN32" s="845"/>
      <c r="AO32" s="845"/>
      <c r="AP32" s="845"/>
      <c r="AQ32" s="845"/>
      <c r="AR32" s="845"/>
      <c r="AS32" s="845"/>
      <c r="AT32" s="845"/>
      <c r="AU32" s="845"/>
      <c r="AV32" s="845"/>
      <c r="AW32" s="845"/>
      <c r="AX32" s="845"/>
      <c r="AY32" s="845"/>
      <c r="AZ32" s="852"/>
      <c r="BA32" s="1907"/>
      <c r="BB32" s="168" t="s">
        <v>48</v>
      </c>
      <c r="BC32" s="1353" t="s">
        <v>35</v>
      </c>
      <c r="BD32" s="1372" t="s">
        <v>35</v>
      </c>
      <c r="BE32" s="1372" t="s">
        <v>35</v>
      </c>
      <c r="BF32" s="1372" t="s">
        <v>35</v>
      </c>
      <c r="BG32" s="1392" t="s">
        <v>35</v>
      </c>
      <c r="BH32" s="1412" t="s">
        <v>35</v>
      </c>
      <c r="BI32" s="1372" t="s">
        <v>35</v>
      </c>
      <c r="BJ32" s="1372" t="s">
        <v>35</v>
      </c>
      <c r="BK32" s="1372" t="s">
        <v>35</v>
      </c>
      <c r="BL32" s="1392" t="s">
        <v>35</v>
      </c>
      <c r="BM32" s="1412" t="s">
        <v>35</v>
      </c>
      <c r="BN32" s="1372" t="s">
        <v>35</v>
      </c>
      <c r="BO32" s="1372" t="s">
        <v>35</v>
      </c>
      <c r="BP32" s="1372" t="s">
        <v>35</v>
      </c>
      <c r="BQ32" s="1392" t="s">
        <v>35</v>
      </c>
      <c r="BR32" s="1412" t="s">
        <v>35</v>
      </c>
      <c r="BS32" s="1372" t="s">
        <v>35</v>
      </c>
      <c r="BT32" s="1372" t="s">
        <v>35</v>
      </c>
      <c r="BU32" s="1372" t="s">
        <v>35</v>
      </c>
      <c r="BV32" s="1372" t="s">
        <v>35</v>
      </c>
      <c r="BW32" s="1372" t="s">
        <v>35</v>
      </c>
      <c r="BX32" s="1372" t="s">
        <v>35</v>
      </c>
      <c r="BY32" s="1431" t="s">
        <v>35</v>
      </c>
      <c r="BZ32" s="1431" t="s">
        <v>35</v>
      </c>
      <c r="CA32" s="1431" t="s">
        <v>35</v>
      </c>
      <c r="CB32" s="1431" t="s">
        <v>35</v>
      </c>
      <c r="CC32" s="1431" t="s">
        <v>35</v>
      </c>
      <c r="CD32" s="1431" t="s">
        <v>35</v>
      </c>
      <c r="CE32" s="1532"/>
      <c r="CF32" s="1532"/>
      <c r="CG32" s="1532"/>
      <c r="CH32" s="1532"/>
      <c r="CI32" s="1532"/>
      <c r="CJ32" s="1532"/>
      <c r="CK32" s="1532"/>
      <c r="CL32" s="1532"/>
      <c r="CM32" s="1532"/>
      <c r="CN32" s="1532"/>
      <c r="CO32" s="1532"/>
      <c r="CP32" s="1532"/>
      <c r="CQ32" s="1532"/>
      <c r="CR32" s="1532"/>
      <c r="CS32" s="1532"/>
      <c r="CT32" s="1532"/>
      <c r="CU32" s="1532"/>
      <c r="CV32" s="1532"/>
      <c r="CW32" s="1532"/>
      <c r="CX32" s="1532"/>
      <c r="CY32" s="1532"/>
      <c r="CZ32" s="1532"/>
    </row>
    <row r="33" s="133" customFormat="true" ht="15" customHeight="true" x14ac:dyDescent="0.2">
      <c r="A33" s="1893" t="s">
        <v>105</v>
      </c>
      <c r="B33" s="293" t="s">
        <v>49</v>
      </c>
      <c r="C33" s="1309" t="s">
        <v>35</v>
      </c>
      <c r="D33" s="1316" t="s">
        <v>35</v>
      </c>
      <c r="E33" s="1316" t="s">
        <v>35</v>
      </c>
      <c r="F33" s="1316" t="s">
        <v>35</v>
      </c>
      <c r="G33" s="1323" t="s">
        <v>35</v>
      </c>
      <c r="H33" s="1330" t="s">
        <v>35</v>
      </c>
      <c r="I33" s="1316" t="s">
        <v>35</v>
      </c>
      <c r="J33" s="1316" t="s">
        <v>35</v>
      </c>
      <c r="K33" s="1316" t="s">
        <v>35</v>
      </c>
      <c r="L33" s="1337" t="s">
        <v>35</v>
      </c>
      <c r="M33" s="1344" t="s">
        <v>35</v>
      </c>
      <c r="N33" s="1316" t="s">
        <v>35</v>
      </c>
      <c r="O33" s="1316" t="s">
        <v>35</v>
      </c>
      <c r="P33" s="1316" t="s">
        <v>35</v>
      </c>
      <c r="Q33" s="1323" t="s">
        <v>35</v>
      </c>
      <c r="R33" s="1330" t="s">
        <v>35</v>
      </c>
      <c r="S33" s="1316" t="s">
        <v>35</v>
      </c>
      <c r="T33" s="1316" t="s">
        <v>35</v>
      </c>
      <c r="U33" s="1316" t="s">
        <v>35</v>
      </c>
      <c r="V33" s="1316" t="s">
        <v>35</v>
      </c>
      <c r="W33" s="1316" t="s">
        <v>35</v>
      </c>
      <c r="X33" s="1316" t="s">
        <v>35</v>
      </c>
      <c r="Y33" s="1347" t="s">
        <v>35</v>
      </c>
      <c r="Z33" s="1347" t="s">
        <v>35</v>
      </c>
      <c r="AA33" s="1347" t="s">
        <v>35</v>
      </c>
      <c r="AB33" s="1347" t="s">
        <v>35</v>
      </c>
      <c r="AC33" s="1347" t="s">
        <v>35</v>
      </c>
      <c r="AD33" s="1500" t="s">
        <v>35</v>
      </c>
      <c r="AE33" s="1521"/>
      <c r="AF33" s="1521"/>
      <c r="AG33" s="1521"/>
      <c r="AH33" s="1521"/>
      <c r="AI33" s="1521"/>
      <c r="AJ33" s="1521"/>
      <c r="AK33" s="1521"/>
      <c r="AL33" s="1521"/>
      <c r="AM33" s="1521"/>
      <c r="AN33" s="1521"/>
      <c r="AO33" s="1521"/>
      <c r="AP33" s="1521"/>
      <c r="AQ33" s="1521"/>
      <c r="AR33" s="1521"/>
      <c r="AS33" s="1521"/>
      <c r="AT33" s="1521"/>
      <c r="AU33" s="1521"/>
      <c r="AV33" s="1521"/>
      <c r="AW33" s="1521"/>
      <c r="AX33" s="1521"/>
      <c r="AY33" s="1521"/>
      <c r="AZ33" s="242"/>
      <c r="BA33" s="1907" t="s">
        <v>105</v>
      </c>
      <c r="BB33" s="168" t="s">
        <v>49</v>
      </c>
      <c r="BC33" s="1353" t="s">
        <v>35</v>
      </c>
      <c r="BD33" s="1372" t="s">
        <v>35</v>
      </c>
      <c r="BE33" s="1372" t="s">
        <v>35</v>
      </c>
      <c r="BF33" s="1372" t="s">
        <v>35</v>
      </c>
      <c r="BG33" s="1392" t="s">
        <v>35</v>
      </c>
      <c r="BH33" s="1412" t="s">
        <v>35</v>
      </c>
      <c r="BI33" s="1372" t="s">
        <v>35</v>
      </c>
      <c r="BJ33" s="1372" t="s">
        <v>35</v>
      </c>
      <c r="BK33" s="1372" t="s">
        <v>35</v>
      </c>
      <c r="BL33" s="1392" t="s">
        <v>35</v>
      </c>
      <c r="BM33" s="1412" t="s">
        <v>35</v>
      </c>
      <c r="BN33" s="1372" t="s">
        <v>35</v>
      </c>
      <c r="BO33" s="1372" t="s">
        <v>35</v>
      </c>
      <c r="BP33" s="1372" t="s">
        <v>35</v>
      </c>
      <c r="BQ33" s="1392" t="s">
        <v>35</v>
      </c>
      <c r="BR33" s="1412" t="s">
        <v>35</v>
      </c>
      <c r="BS33" s="1372" t="s">
        <v>35</v>
      </c>
      <c r="BT33" s="1372" t="s">
        <v>35</v>
      </c>
      <c r="BU33" s="1372" t="s">
        <v>35</v>
      </c>
      <c r="BV33" s="1372" t="s">
        <v>35</v>
      </c>
      <c r="BW33" s="1372" t="s">
        <v>35</v>
      </c>
      <c r="BX33" s="1372" t="s">
        <v>35</v>
      </c>
      <c r="BY33" s="1431" t="s">
        <v>35</v>
      </c>
      <c r="BZ33" s="1431" t="s">
        <v>35</v>
      </c>
      <c r="CA33" s="1431" t="s">
        <v>35</v>
      </c>
      <c r="CB33" s="1431" t="s">
        <v>35</v>
      </c>
      <c r="CC33" s="1431" t="s">
        <v>35</v>
      </c>
      <c r="CD33" s="1431" t="s">
        <v>35</v>
      </c>
      <c r="CE33" s="1532"/>
      <c r="CF33" s="1532"/>
      <c r="CG33" s="1532"/>
      <c r="CH33" s="1532"/>
      <c r="CI33" s="1532"/>
      <c r="CJ33" s="1532"/>
      <c r="CK33" s="1532"/>
      <c r="CL33" s="1532"/>
      <c r="CM33" s="1532"/>
      <c r="CN33" s="1532"/>
      <c r="CO33" s="1532"/>
      <c r="CP33" s="1532"/>
      <c r="CQ33" s="1532"/>
      <c r="CR33" s="1532"/>
      <c r="CS33" s="1532"/>
      <c r="CT33" s="1532"/>
      <c r="CU33" s="1532"/>
      <c r="CV33" s="1532"/>
      <c r="CW33" s="1532"/>
      <c r="CX33" s="1532"/>
      <c r="CY33" s="1532"/>
      <c r="CZ33" s="1532"/>
    </row>
    <row r="34" s="133" customFormat="true" ht="15" customHeight="true" x14ac:dyDescent="0.2">
      <c r="A34" s="1893"/>
      <c r="B34" s="293" t="s">
        <v>48</v>
      </c>
      <c r="C34" s="1309" t="s">
        <v>35</v>
      </c>
      <c r="D34" s="1316" t="s">
        <v>35</v>
      </c>
      <c r="E34" s="1316" t="s">
        <v>35</v>
      </c>
      <c r="F34" s="1316" t="s">
        <v>35</v>
      </c>
      <c r="G34" s="1323" t="s">
        <v>35</v>
      </c>
      <c r="H34" s="1330" t="s">
        <v>35</v>
      </c>
      <c r="I34" s="1316" t="s">
        <v>35</v>
      </c>
      <c r="J34" s="1316" t="s">
        <v>35</v>
      </c>
      <c r="K34" s="1316" t="s">
        <v>35</v>
      </c>
      <c r="L34" s="1337" t="s">
        <v>35</v>
      </c>
      <c r="M34" s="1344" t="s">
        <v>35</v>
      </c>
      <c r="N34" s="1316" t="s">
        <v>35</v>
      </c>
      <c r="O34" s="1316" t="s">
        <v>35</v>
      </c>
      <c r="P34" s="1316" t="s">
        <v>35</v>
      </c>
      <c r="Q34" s="1323" t="s">
        <v>35</v>
      </c>
      <c r="R34" s="1330" t="s">
        <v>35</v>
      </c>
      <c r="S34" s="1316" t="s">
        <v>35</v>
      </c>
      <c r="T34" s="1316" t="s">
        <v>35</v>
      </c>
      <c r="U34" s="1316" t="s">
        <v>35</v>
      </c>
      <c r="V34" s="1316" t="s">
        <v>35</v>
      </c>
      <c r="W34" s="1316" t="s">
        <v>35</v>
      </c>
      <c r="X34" s="1316" t="s">
        <v>35</v>
      </c>
      <c r="Y34" s="1347" t="s">
        <v>35</v>
      </c>
      <c r="Z34" s="1347" t="s">
        <v>35</v>
      </c>
      <c r="AA34" s="1347" t="s">
        <v>35</v>
      </c>
      <c r="AB34" s="1347" t="s">
        <v>35</v>
      </c>
      <c r="AC34" s="1347" t="s">
        <v>35</v>
      </c>
      <c r="AD34" s="1500" t="s">
        <v>35</v>
      </c>
      <c r="AE34" s="1521"/>
      <c r="AF34" s="1521"/>
      <c r="AG34" s="1521"/>
      <c r="AH34" s="1521"/>
      <c r="AI34" s="1521"/>
      <c r="AJ34" s="1521"/>
      <c r="AK34" s="1521"/>
      <c r="AL34" s="1521"/>
      <c r="AM34" s="1521"/>
      <c r="AN34" s="1521"/>
      <c r="AO34" s="1521"/>
      <c r="AP34" s="1521"/>
      <c r="AQ34" s="1521"/>
      <c r="AR34" s="1521"/>
      <c r="AS34" s="1521"/>
      <c r="AT34" s="1521"/>
      <c r="AU34" s="1521"/>
      <c r="AV34" s="1521"/>
      <c r="AW34" s="1521"/>
      <c r="AX34" s="1521"/>
      <c r="AY34" s="1521"/>
      <c r="AZ34" s="242"/>
      <c r="BA34" s="1907"/>
      <c r="BB34" s="168" t="s">
        <v>48</v>
      </c>
      <c r="BC34" s="1353" t="s">
        <v>35</v>
      </c>
      <c r="BD34" s="1372" t="s">
        <v>35</v>
      </c>
      <c r="BE34" s="1372" t="s">
        <v>35</v>
      </c>
      <c r="BF34" s="1372" t="s">
        <v>35</v>
      </c>
      <c r="BG34" s="1392" t="s">
        <v>35</v>
      </c>
      <c r="BH34" s="1412" t="s">
        <v>35</v>
      </c>
      <c r="BI34" s="1372" t="s">
        <v>35</v>
      </c>
      <c r="BJ34" s="1372" t="s">
        <v>35</v>
      </c>
      <c r="BK34" s="1372" t="s">
        <v>35</v>
      </c>
      <c r="BL34" s="1392" t="s">
        <v>35</v>
      </c>
      <c r="BM34" s="1412" t="s">
        <v>35</v>
      </c>
      <c r="BN34" s="1372" t="s">
        <v>35</v>
      </c>
      <c r="BO34" s="1372" t="s">
        <v>35</v>
      </c>
      <c r="BP34" s="1372" t="s">
        <v>35</v>
      </c>
      <c r="BQ34" s="1392" t="s">
        <v>35</v>
      </c>
      <c r="BR34" s="1412" t="s">
        <v>35</v>
      </c>
      <c r="BS34" s="1372" t="s">
        <v>35</v>
      </c>
      <c r="BT34" s="1372" t="s">
        <v>35</v>
      </c>
      <c r="BU34" s="1372" t="s">
        <v>35</v>
      </c>
      <c r="BV34" s="1372" t="s">
        <v>35</v>
      </c>
      <c r="BW34" s="1372" t="s">
        <v>35</v>
      </c>
      <c r="BX34" s="1372" t="s">
        <v>35</v>
      </c>
      <c r="BY34" s="1431" t="s">
        <v>35</v>
      </c>
      <c r="BZ34" s="1431" t="s">
        <v>35</v>
      </c>
      <c r="CA34" s="1431" t="s">
        <v>35</v>
      </c>
      <c r="CB34" s="1431" t="s">
        <v>35</v>
      </c>
      <c r="CC34" s="1431" t="s">
        <v>35</v>
      </c>
      <c r="CD34" s="1431" t="s">
        <v>35</v>
      </c>
      <c r="CE34" s="1532"/>
      <c r="CF34" s="1532"/>
      <c r="CG34" s="1532"/>
      <c r="CH34" s="1532"/>
      <c r="CI34" s="1532"/>
      <c r="CJ34" s="1532"/>
      <c r="CK34" s="1532"/>
      <c r="CL34" s="1532"/>
      <c r="CM34" s="1532"/>
      <c r="CN34" s="1532"/>
      <c r="CO34" s="1532"/>
      <c r="CP34" s="1532"/>
      <c r="CQ34" s="1532"/>
      <c r="CR34" s="1532"/>
      <c r="CS34" s="1532"/>
      <c r="CT34" s="1532"/>
      <c r="CU34" s="1532"/>
      <c r="CV34" s="1532"/>
      <c r="CW34" s="1532"/>
      <c r="CX34" s="1532"/>
      <c r="CY34" s="1532"/>
      <c r="CZ34" s="1532"/>
    </row>
    <row r="35" s="758" customFormat="true" ht="15" customHeight="true" x14ac:dyDescent="0.2">
      <c r="A35" s="1902" t="s">
        <v>55</v>
      </c>
      <c r="B35" s="1281" t="s">
        <v>49</v>
      </c>
      <c r="C35" s="1110">
        <v>26</v>
      </c>
      <c r="D35" s="1111">
        <v>32.799999999999997</v>
      </c>
      <c r="E35" s="1111">
        <v>41</v>
      </c>
      <c r="F35" s="1111">
        <v>54.1</v>
      </c>
      <c r="G35" s="1112">
        <v>87</v>
      </c>
      <c r="H35" s="1113">
        <v>42.9</v>
      </c>
      <c r="I35" s="1111">
        <v>71.900000000000006</v>
      </c>
      <c r="J35" s="1111">
        <v>87.8</v>
      </c>
      <c r="K35" s="1111">
        <v>92.5</v>
      </c>
      <c r="L35" s="1114">
        <v>99.3</v>
      </c>
      <c r="M35" s="1115">
        <v>24.5</v>
      </c>
      <c r="N35" s="1111">
        <v>30.1</v>
      </c>
      <c r="O35" s="1111">
        <v>38.5</v>
      </c>
      <c r="P35" s="1111">
        <v>41.2</v>
      </c>
      <c r="Q35" s="1112">
        <v>58.9</v>
      </c>
      <c r="R35" s="1113">
        <v>46.7</v>
      </c>
      <c r="S35" s="1111">
        <v>30.5</v>
      </c>
      <c r="T35" s="1111">
        <v>24.5</v>
      </c>
      <c r="U35" s="1111">
        <v>50.6</v>
      </c>
      <c r="V35" s="1111">
        <v>33.5</v>
      </c>
      <c r="W35" s="1111">
        <v>89.4</v>
      </c>
      <c r="X35" s="1111">
        <v>42.4</v>
      </c>
      <c r="Y35" s="1111">
        <v>39.1</v>
      </c>
      <c r="Z35" s="1111">
        <v>62.8</v>
      </c>
      <c r="AA35" s="1111">
        <v>52.9</v>
      </c>
      <c r="AB35" s="1111">
        <v>36</v>
      </c>
      <c r="AC35" s="1111">
        <v>26.3</v>
      </c>
      <c r="AD35" s="1498">
        <v>44.8</v>
      </c>
      <c r="AE35" s="845"/>
      <c r="AF35" s="845"/>
      <c r="AG35" s="845"/>
      <c r="AH35" s="845"/>
      <c r="AI35" s="845"/>
      <c r="AJ35" s="845"/>
      <c r="AK35" s="845"/>
      <c r="AL35" s="845"/>
      <c r="AM35" s="845"/>
      <c r="AN35" s="845"/>
      <c r="AO35" s="845"/>
      <c r="AP35" s="845"/>
      <c r="AQ35" s="845"/>
      <c r="AR35" s="845"/>
      <c r="AS35" s="845"/>
      <c r="AT35" s="845"/>
      <c r="AU35" s="845"/>
      <c r="AV35" s="845"/>
      <c r="AW35" s="845"/>
      <c r="AX35" s="845"/>
      <c r="AY35" s="845"/>
      <c r="AZ35" s="852"/>
      <c r="BA35" s="1907" t="s">
        <v>55</v>
      </c>
      <c r="BB35" s="168" t="s">
        <v>49</v>
      </c>
      <c r="BC35" s="1353" t="s">
        <v>35</v>
      </c>
      <c r="BD35" s="1372" t="s">
        <v>35</v>
      </c>
      <c r="BE35" s="1372" t="s">
        <v>35</v>
      </c>
      <c r="BF35" s="1372" t="s">
        <v>35</v>
      </c>
      <c r="BG35" s="1392" t="s">
        <v>35</v>
      </c>
      <c r="BH35" s="1412" t="s">
        <v>35</v>
      </c>
      <c r="BI35" s="1372" t="s">
        <v>35</v>
      </c>
      <c r="BJ35" s="1372" t="s">
        <v>35</v>
      </c>
      <c r="BK35" s="1372" t="s">
        <v>35</v>
      </c>
      <c r="BL35" s="1392" t="s">
        <v>35</v>
      </c>
      <c r="BM35" s="1412" t="s">
        <v>35</v>
      </c>
      <c r="BN35" s="1372" t="s">
        <v>35</v>
      </c>
      <c r="BO35" s="1372" t="s">
        <v>35</v>
      </c>
      <c r="BP35" s="1372" t="s">
        <v>35</v>
      </c>
      <c r="BQ35" s="1392" t="s">
        <v>35</v>
      </c>
      <c r="BR35" s="1412" t="s">
        <v>35</v>
      </c>
      <c r="BS35" s="1372" t="s">
        <v>35</v>
      </c>
      <c r="BT35" s="1372" t="s">
        <v>35</v>
      </c>
      <c r="BU35" s="1372" t="s">
        <v>35</v>
      </c>
      <c r="BV35" s="1372" t="s">
        <v>35</v>
      </c>
      <c r="BW35" s="1372" t="s">
        <v>35</v>
      </c>
      <c r="BX35" s="1372" t="s">
        <v>35</v>
      </c>
      <c r="BY35" s="1431" t="s">
        <v>35</v>
      </c>
      <c r="BZ35" s="1431" t="s">
        <v>35</v>
      </c>
      <c r="CA35" s="1431" t="s">
        <v>35</v>
      </c>
      <c r="CB35" s="1431" t="s">
        <v>35</v>
      </c>
      <c r="CC35" s="1431" t="s">
        <v>35</v>
      </c>
      <c r="CD35" s="1431" t="s">
        <v>35</v>
      </c>
      <c r="CE35" s="1532"/>
      <c r="CF35" s="1532"/>
      <c r="CG35" s="1532"/>
      <c r="CH35" s="1532"/>
      <c r="CI35" s="1532"/>
      <c r="CJ35" s="1532"/>
      <c r="CK35" s="1532"/>
      <c r="CL35" s="1532"/>
      <c r="CM35" s="1532"/>
      <c r="CN35" s="1532"/>
      <c r="CO35" s="1532"/>
      <c r="CP35" s="1532"/>
      <c r="CQ35" s="1532"/>
      <c r="CR35" s="1532"/>
      <c r="CS35" s="1532"/>
      <c r="CT35" s="1532"/>
      <c r="CU35" s="1532"/>
      <c r="CV35" s="1532"/>
      <c r="CW35" s="1532"/>
      <c r="CX35" s="1532"/>
      <c r="CY35" s="1532"/>
      <c r="CZ35" s="1532"/>
    </row>
    <row r="36" s="758" customFormat="true" ht="15" customHeight="true" x14ac:dyDescent="0.2">
      <c r="A36" s="1902"/>
      <c r="B36" s="1281" t="s">
        <v>48</v>
      </c>
      <c r="C36" s="1110">
        <v>74</v>
      </c>
      <c r="D36" s="1111">
        <v>67.2</v>
      </c>
      <c r="E36" s="1111">
        <v>59</v>
      </c>
      <c r="F36" s="1111">
        <v>45.9</v>
      </c>
      <c r="G36" s="1112">
        <v>13</v>
      </c>
      <c r="H36" s="1113">
        <v>57.1</v>
      </c>
      <c r="I36" s="1111">
        <v>28.1</v>
      </c>
      <c r="J36" s="1111">
        <v>12.2</v>
      </c>
      <c r="K36" s="1111">
        <v>7.5</v>
      </c>
      <c r="L36" s="1114">
        <v>0.7</v>
      </c>
      <c r="M36" s="1115">
        <v>75.5</v>
      </c>
      <c r="N36" s="1111">
        <v>69.900000000000006</v>
      </c>
      <c r="O36" s="1111">
        <v>61.5</v>
      </c>
      <c r="P36" s="1111">
        <v>58.8</v>
      </c>
      <c r="Q36" s="1112">
        <v>41.1</v>
      </c>
      <c r="R36" s="1113">
        <v>53.3</v>
      </c>
      <c r="S36" s="1111">
        <v>69.5</v>
      </c>
      <c r="T36" s="1111">
        <v>75.5</v>
      </c>
      <c r="U36" s="1111">
        <v>49.4</v>
      </c>
      <c r="V36" s="1111">
        <v>66.5</v>
      </c>
      <c r="W36" s="1111">
        <v>10.6</v>
      </c>
      <c r="X36" s="1111">
        <v>57.6</v>
      </c>
      <c r="Y36" s="1111">
        <v>60.9</v>
      </c>
      <c r="Z36" s="1111">
        <v>37.200000000000003</v>
      </c>
      <c r="AA36" s="1111">
        <v>47.1</v>
      </c>
      <c r="AB36" s="1111">
        <v>64</v>
      </c>
      <c r="AC36" s="1111">
        <v>73.7</v>
      </c>
      <c r="AD36" s="1498">
        <v>55.2</v>
      </c>
      <c r="AE36" s="845"/>
      <c r="AF36" s="845"/>
      <c r="AG36" s="845"/>
      <c r="AH36" s="845"/>
      <c r="AI36" s="845"/>
      <c r="AJ36" s="845"/>
      <c r="AK36" s="845"/>
      <c r="AL36" s="845"/>
      <c r="AM36" s="845"/>
      <c r="AN36" s="845"/>
      <c r="AO36" s="845"/>
      <c r="AP36" s="845"/>
      <c r="AQ36" s="845"/>
      <c r="AR36" s="845"/>
      <c r="AS36" s="845"/>
      <c r="AT36" s="845"/>
      <c r="AU36" s="845"/>
      <c r="AV36" s="845"/>
      <c r="AW36" s="845"/>
      <c r="AX36" s="845"/>
      <c r="AY36" s="845"/>
      <c r="AZ36" s="852"/>
      <c r="BA36" s="1907"/>
      <c r="BB36" s="168" t="s">
        <v>48</v>
      </c>
      <c r="BC36" s="1353" t="s">
        <v>35</v>
      </c>
      <c r="BD36" s="1372" t="s">
        <v>35</v>
      </c>
      <c r="BE36" s="1372" t="s">
        <v>35</v>
      </c>
      <c r="BF36" s="1372" t="s">
        <v>35</v>
      </c>
      <c r="BG36" s="1392" t="s">
        <v>35</v>
      </c>
      <c r="BH36" s="1412" t="s">
        <v>35</v>
      </c>
      <c r="BI36" s="1372" t="s">
        <v>35</v>
      </c>
      <c r="BJ36" s="1372" t="s">
        <v>35</v>
      </c>
      <c r="BK36" s="1372" t="s">
        <v>35</v>
      </c>
      <c r="BL36" s="1392" t="s">
        <v>35</v>
      </c>
      <c r="BM36" s="1412" t="s">
        <v>35</v>
      </c>
      <c r="BN36" s="1372" t="s">
        <v>35</v>
      </c>
      <c r="BO36" s="1372" t="s">
        <v>35</v>
      </c>
      <c r="BP36" s="1372" t="s">
        <v>35</v>
      </c>
      <c r="BQ36" s="1392" t="s">
        <v>35</v>
      </c>
      <c r="BR36" s="1412" t="s">
        <v>35</v>
      </c>
      <c r="BS36" s="1372" t="s">
        <v>35</v>
      </c>
      <c r="BT36" s="1372" t="s">
        <v>35</v>
      </c>
      <c r="BU36" s="1372" t="s">
        <v>35</v>
      </c>
      <c r="BV36" s="1372" t="s">
        <v>35</v>
      </c>
      <c r="BW36" s="1372" t="s">
        <v>35</v>
      </c>
      <c r="BX36" s="1372" t="s">
        <v>35</v>
      </c>
      <c r="BY36" s="1431" t="s">
        <v>35</v>
      </c>
      <c r="BZ36" s="1431" t="s">
        <v>35</v>
      </c>
      <c r="CA36" s="1431" t="s">
        <v>35</v>
      </c>
      <c r="CB36" s="1431" t="s">
        <v>35</v>
      </c>
      <c r="CC36" s="1431" t="s">
        <v>35</v>
      </c>
      <c r="CD36" s="1431" t="s">
        <v>35</v>
      </c>
      <c r="CE36" s="1532"/>
      <c r="CF36" s="1532"/>
      <c r="CG36" s="1532"/>
      <c r="CH36" s="1532"/>
      <c r="CI36" s="1532"/>
      <c r="CJ36" s="1532"/>
      <c r="CK36" s="1532"/>
      <c r="CL36" s="1532"/>
      <c r="CM36" s="1532"/>
      <c r="CN36" s="1532"/>
      <c r="CO36" s="1532"/>
      <c r="CP36" s="1532"/>
      <c r="CQ36" s="1532"/>
      <c r="CR36" s="1532"/>
      <c r="CS36" s="1532"/>
      <c r="CT36" s="1532"/>
      <c r="CU36" s="1532"/>
      <c r="CV36" s="1532"/>
      <c r="CW36" s="1532"/>
      <c r="CX36" s="1532"/>
      <c r="CY36" s="1532"/>
      <c r="CZ36" s="1532"/>
    </row>
    <row r="37" s="758" customFormat="true" ht="15" customHeight="true" x14ac:dyDescent="0.2">
      <c r="A37" s="1902" t="s">
        <v>169</v>
      </c>
      <c r="B37" s="1281" t="s">
        <v>49</v>
      </c>
      <c r="C37" s="1110">
        <v>19.399999999999999</v>
      </c>
      <c r="D37" s="1111">
        <v>23.9</v>
      </c>
      <c r="E37" s="1111">
        <v>32.9</v>
      </c>
      <c r="F37" s="1111">
        <v>46.7</v>
      </c>
      <c r="G37" s="1112">
        <v>82.8</v>
      </c>
      <c r="H37" s="1113">
        <v>37</v>
      </c>
      <c r="I37" s="1111">
        <v>63.9</v>
      </c>
      <c r="J37" s="1111">
        <v>82.8</v>
      </c>
      <c r="K37" s="1111">
        <v>90.3</v>
      </c>
      <c r="L37" s="1114">
        <v>98.5</v>
      </c>
      <c r="M37" s="1115">
        <v>17.600000000000001</v>
      </c>
      <c r="N37" s="1111">
        <v>22.5</v>
      </c>
      <c r="O37" s="1111">
        <v>28.4</v>
      </c>
      <c r="P37" s="1111">
        <v>33.9</v>
      </c>
      <c r="Q37" s="1112">
        <v>51.5</v>
      </c>
      <c r="R37" s="1113">
        <v>36.299999999999997</v>
      </c>
      <c r="S37" s="1111">
        <v>19.899999999999999</v>
      </c>
      <c r="T37" s="1111">
        <v>18.2</v>
      </c>
      <c r="U37" s="1111">
        <v>42.5</v>
      </c>
      <c r="V37" s="1111">
        <v>25.5</v>
      </c>
      <c r="W37" s="1111">
        <v>88.5</v>
      </c>
      <c r="X37" s="1111">
        <v>33.5</v>
      </c>
      <c r="Y37" s="1111">
        <v>27.5</v>
      </c>
      <c r="Z37" s="1111">
        <v>54</v>
      </c>
      <c r="AA37" s="1111">
        <v>48.7</v>
      </c>
      <c r="AB37" s="1111">
        <v>23.2</v>
      </c>
      <c r="AC37" s="1111">
        <v>21.5</v>
      </c>
      <c r="AD37" s="1498">
        <v>38.200000000000003</v>
      </c>
      <c r="AE37" s="845"/>
      <c r="AF37" s="845"/>
      <c r="AG37" s="845"/>
      <c r="AH37" s="845"/>
      <c r="AI37" s="845"/>
      <c r="AJ37" s="845"/>
      <c r="AK37" s="845"/>
      <c r="AL37" s="845"/>
      <c r="AM37" s="845"/>
      <c r="AN37" s="845"/>
      <c r="AO37" s="845"/>
      <c r="AP37" s="845"/>
      <c r="AQ37" s="845"/>
      <c r="AR37" s="845"/>
      <c r="AS37" s="845"/>
      <c r="AT37" s="845"/>
      <c r="AU37" s="845"/>
      <c r="AV37" s="845"/>
      <c r="AW37" s="845"/>
      <c r="AX37" s="845"/>
      <c r="AY37" s="845"/>
      <c r="AZ37" s="852"/>
      <c r="BA37" s="1907" t="s">
        <v>126</v>
      </c>
      <c r="BB37" s="168" t="s">
        <v>49</v>
      </c>
      <c r="BC37" s="1353" t="s">
        <v>35</v>
      </c>
      <c r="BD37" s="1372" t="s">
        <v>35</v>
      </c>
      <c r="BE37" s="1372" t="s">
        <v>35</v>
      </c>
      <c r="BF37" s="1372" t="s">
        <v>35</v>
      </c>
      <c r="BG37" s="1392" t="s">
        <v>35</v>
      </c>
      <c r="BH37" s="1412" t="s">
        <v>35</v>
      </c>
      <c r="BI37" s="1372" t="s">
        <v>35</v>
      </c>
      <c r="BJ37" s="1372" t="s">
        <v>35</v>
      </c>
      <c r="BK37" s="1372" t="s">
        <v>35</v>
      </c>
      <c r="BL37" s="1392" t="s">
        <v>35</v>
      </c>
      <c r="BM37" s="1412" t="s">
        <v>35</v>
      </c>
      <c r="BN37" s="1372" t="s">
        <v>35</v>
      </c>
      <c r="BO37" s="1372" t="s">
        <v>35</v>
      </c>
      <c r="BP37" s="1372" t="s">
        <v>35</v>
      </c>
      <c r="BQ37" s="1392" t="s">
        <v>35</v>
      </c>
      <c r="BR37" s="1412" t="s">
        <v>35</v>
      </c>
      <c r="BS37" s="1372" t="s">
        <v>35</v>
      </c>
      <c r="BT37" s="1372" t="s">
        <v>35</v>
      </c>
      <c r="BU37" s="1372" t="s">
        <v>35</v>
      </c>
      <c r="BV37" s="1372" t="s">
        <v>35</v>
      </c>
      <c r="BW37" s="1372" t="s">
        <v>35</v>
      </c>
      <c r="BX37" s="1372" t="s">
        <v>35</v>
      </c>
      <c r="BY37" s="1431" t="s">
        <v>35</v>
      </c>
      <c r="BZ37" s="1431" t="s">
        <v>35</v>
      </c>
      <c r="CA37" s="1431" t="s">
        <v>35</v>
      </c>
      <c r="CB37" s="1431" t="s">
        <v>35</v>
      </c>
      <c r="CC37" s="1431" t="s">
        <v>35</v>
      </c>
      <c r="CD37" s="1431" t="s">
        <v>35</v>
      </c>
      <c r="CE37" s="1532"/>
      <c r="CF37" s="1532"/>
      <c r="CG37" s="1532"/>
      <c r="CH37" s="1532"/>
      <c r="CI37" s="1532"/>
      <c r="CJ37" s="1532"/>
      <c r="CK37" s="1532"/>
      <c r="CL37" s="1532"/>
      <c r="CM37" s="1532"/>
      <c r="CN37" s="1532"/>
      <c r="CO37" s="1532"/>
      <c r="CP37" s="1532"/>
      <c r="CQ37" s="1532"/>
      <c r="CR37" s="1532"/>
      <c r="CS37" s="1532"/>
      <c r="CT37" s="1532"/>
      <c r="CU37" s="1532"/>
      <c r="CV37" s="1532"/>
      <c r="CW37" s="1532"/>
      <c r="CX37" s="1532"/>
      <c r="CY37" s="1532"/>
      <c r="CZ37" s="1532"/>
    </row>
    <row r="38" s="758" customFormat="true" ht="15" customHeight="true" x14ac:dyDescent="0.2">
      <c r="A38" s="1902"/>
      <c r="B38" s="1281" t="s">
        <v>48</v>
      </c>
      <c r="C38" s="1110">
        <v>80.599999999999994</v>
      </c>
      <c r="D38" s="1111">
        <v>76.099999999999994</v>
      </c>
      <c r="E38" s="1111">
        <v>67.099999999999994</v>
      </c>
      <c r="F38" s="1111">
        <v>53.3</v>
      </c>
      <c r="G38" s="1112">
        <v>17.2</v>
      </c>
      <c r="H38" s="1113">
        <v>63</v>
      </c>
      <c r="I38" s="1111">
        <v>36.1</v>
      </c>
      <c r="J38" s="1111">
        <v>17.2</v>
      </c>
      <c r="K38" s="1111">
        <v>9.6999999999999993</v>
      </c>
      <c r="L38" s="1114">
        <v>1.5</v>
      </c>
      <c r="M38" s="1115">
        <v>82.4</v>
      </c>
      <c r="N38" s="1111">
        <v>77.5</v>
      </c>
      <c r="O38" s="1111">
        <v>71.599999999999994</v>
      </c>
      <c r="P38" s="1111">
        <v>66.099999999999994</v>
      </c>
      <c r="Q38" s="1112">
        <v>48.5</v>
      </c>
      <c r="R38" s="1113">
        <v>63.7</v>
      </c>
      <c r="S38" s="1111">
        <v>80.099999999999994</v>
      </c>
      <c r="T38" s="1111">
        <v>81.8</v>
      </c>
      <c r="U38" s="1111">
        <v>57.5</v>
      </c>
      <c r="V38" s="1111">
        <v>74.5</v>
      </c>
      <c r="W38" s="1111">
        <v>11.5</v>
      </c>
      <c r="X38" s="1111">
        <v>66.5</v>
      </c>
      <c r="Y38" s="1111">
        <v>72.5</v>
      </c>
      <c r="Z38" s="1111">
        <v>46</v>
      </c>
      <c r="AA38" s="1111">
        <v>51.3</v>
      </c>
      <c r="AB38" s="1111">
        <v>76.8</v>
      </c>
      <c r="AC38" s="1111">
        <v>78.5</v>
      </c>
      <c r="AD38" s="1498">
        <v>61.8</v>
      </c>
      <c r="AE38" s="845"/>
      <c r="AF38" s="845"/>
      <c r="AG38" s="845"/>
      <c r="AH38" s="845"/>
      <c r="AI38" s="845"/>
      <c r="AJ38" s="845"/>
      <c r="AK38" s="845"/>
      <c r="AL38" s="845"/>
      <c r="AM38" s="845"/>
      <c r="AN38" s="845"/>
      <c r="AO38" s="845"/>
      <c r="AP38" s="845"/>
      <c r="AQ38" s="845"/>
      <c r="AR38" s="845"/>
      <c r="AS38" s="845"/>
      <c r="AT38" s="845"/>
      <c r="AU38" s="845"/>
      <c r="AV38" s="845"/>
      <c r="AW38" s="845"/>
      <c r="AX38" s="845"/>
      <c r="AY38" s="845"/>
      <c r="AZ38" s="852"/>
      <c r="BA38" s="1907"/>
      <c r="BB38" s="168" t="s">
        <v>48</v>
      </c>
      <c r="BC38" s="1353" t="s">
        <v>35</v>
      </c>
      <c r="BD38" s="1372" t="s">
        <v>35</v>
      </c>
      <c r="BE38" s="1372" t="s">
        <v>35</v>
      </c>
      <c r="BF38" s="1372" t="s">
        <v>35</v>
      </c>
      <c r="BG38" s="1392" t="s">
        <v>35</v>
      </c>
      <c r="BH38" s="1412" t="s">
        <v>35</v>
      </c>
      <c r="BI38" s="1372" t="s">
        <v>35</v>
      </c>
      <c r="BJ38" s="1372" t="s">
        <v>35</v>
      </c>
      <c r="BK38" s="1372" t="s">
        <v>35</v>
      </c>
      <c r="BL38" s="1392" t="s">
        <v>35</v>
      </c>
      <c r="BM38" s="1412" t="s">
        <v>35</v>
      </c>
      <c r="BN38" s="1372" t="s">
        <v>35</v>
      </c>
      <c r="BO38" s="1372" t="s">
        <v>35</v>
      </c>
      <c r="BP38" s="1372" t="s">
        <v>35</v>
      </c>
      <c r="BQ38" s="1392" t="s">
        <v>35</v>
      </c>
      <c r="BR38" s="1412" t="s">
        <v>35</v>
      </c>
      <c r="BS38" s="1372" t="s">
        <v>35</v>
      </c>
      <c r="BT38" s="1372" t="s">
        <v>35</v>
      </c>
      <c r="BU38" s="1372" t="s">
        <v>35</v>
      </c>
      <c r="BV38" s="1372" t="s">
        <v>35</v>
      </c>
      <c r="BW38" s="1372" t="s">
        <v>35</v>
      </c>
      <c r="BX38" s="1372" t="s">
        <v>35</v>
      </c>
      <c r="BY38" s="1431" t="s">
        <v>35</v>
      </c>
      <c r="BZ38" s="1431" t="s">
        <v>35</v>
      </c>
      <c r="CA38" s="1431" t="s">
        <v>35</v>
      </c>
      <c r="CB38" s="1431" t="s">
        <v>35</v>
      </c>
      <c r="CC38" s="1431" t="s">
        <v>35</v>
      </c>
      <c r="CD38" s="1431" t="s">
        <v>35</v>
      </c>
      <c r="CE38" s="1532"/>
      <c r="CF38" s="1532"/>
      <c r="CG38" s="1532"/>
      <c r="CH38" s="1532"/>
      <c r="CI38" s="1532"/>
      <c r="CJ38" s="1532"/>
      <c r="CK38" s="1532"/>
      <c r="CL38" s="1532"/>
      <c r="CM38" s="1532"/>
      <c r="CN38" s="1532"/>
      <c r="CO38" s="1532"/>
      <c r="CP38" s="1532"/>
      <c r="CQ38" s="1532"/>
      <c r="CR38" s="1532"/>
      <c r="CS38" s="1532"/>
      <c r="CT38" s="1532"/>
      <c r="CU38" s="1532"/>
      <c r="CV38" s="1532"/>
      <c r="CW38" s="1532"/>
      <c r="CX38" s="1532"/>
      <c r="CY38" s="1532"/>
      <c r="CZ38" s="1532"/>
    </row>
    <row r="39" s="133" customFormat="true" ht="15" customHeight="true" x14ac:dyDescent="0.2">
      <c r="A39" s="1893" t="s">
        <v>123</v>
      </c>
      <c r="B39" s="293" t="s">
        <v>49</v>
      </c>
      <c r="C39" s="1309" t="s">
        <v>35</v>
      </c>
      <c r="D39" s="1316" t="s">
        <v>35</v>
      </c>
      <c r="E39" s="1316" t="s">
        <v>35</v>
      </c>
      <c r="F39" s="1316" t="s">
        <v>35</v>
      </c>
      <c r="G39" s="1323" t="s">
        <v>35</v>
      </c>
      <c r="H39" s="1330" t="s">
        <v>35</v>
      </c>
      <c r="I39" s="1316" t="s">
        <v>35</v>
      </c>
      <c r="J39" s="1316" t="s">
        <v>35</v>
      </c>
      <c r="K39" s="1316" t="s">
        <v>35</v>
      </c>
      <c r="L39" s="1337" t="s">
        <v>35</v>
      </c>
      <c r="M39" s="1344" t="s">
        <v>35</v>
      </c>
      <c r="N39" s="1316" t="s">
        <v>35</v>
      </c>
      <c r="O39" s="1316" t="s">
        <v>35</v>
      </c>
      <c r="P39" s="1316" t="s">
        <v>35</v>
      </c>
      <c r="Q39" s="1323" t="s">
        <v>35</v>
      </c>
      <c r="R39" s="1330" t="s">
        <v>35</v>
      </c>
      <c r="S39" s="1316" t="s">
        <v>35</v>
      </c>
      <c r="T39" s="1316" t="s">
        <v>35</v>
      </c>
      <c r="U39" s="1316" t="s">
        <v>35</v>
      </c>
      <c r="V39" s="1316" t="s">
        <v>35</v>
      </c>
      <c r="W39" s="1316" t="s">
        <v>35</v>
      </c>
      <c r="X39" s="1316" t="s">
        <v>35</v>
      </c>
      <c r="Y39" s="1347" t="s">
        <v>35</v>
      </c>
      <c r="Z39" s="1347" t="s">
        <v>35</v>
      </c>
      <c r="AA39" s="1347" t="s">
        <v>35</v>
      </c>
      <c r="AB39" s="1347" t="s">
        <v>35</v>
      </c>
      <c r="AC39" s="1347" t="s">
        <v>35</v>
      </c>
      <c r="AD39" s="1500" t="s">
        <v>35</v>
      </c>
      <c r="AE39" s="1521"/>
      <c r="AF39" s="1521"/>
      <c r="AG39" s="1521"/>
      <c r="AH39" s="1521"/>
      <c r="AI39" s="1521"/>
      <c r="AJ39" s="1521"/>
      <c r="AK39" s="1521"/>
      <c r="AL39" s="1521"/>
      <c r="AM39" s="1521"/>
      <c r="AN39" s="1521"/>
      <c r="AO39" s="1521"/>
      <c r="AP39" s="1521"/>
      <c r="AQ39" s="1521"/>
      <c r="AR39" s="1521"/>
      <c r="AS39" s="1521"/>
      <c r="AT39" s="1521"/>
      <c r="AU39" s="1521"/>
      <c r="AV39" s="1521"/>
      <c r="AW39" s="1521"/>
      <c r="AX39" s="1521"/>
      <c r="AY39" s="1521"/>
      <c r="AZ39" s="242"/>
      <c r="BA39" s="1907" t="s">
        <v>123</v>
      </c>
      <c r="BB39" s="168" t="s">
        <v>49</v>
      </c>
      <c r="BC39" s="1353" t="s">
        <v>35</v>
      </c>
      <c r="BD39" s="1372" t="s">
        <v>35</v>
      </c>
      <c r="BE39" s="1372" t="s">
        <v>35</v>
      </c>
      <c r="BF39" s="1372" t="s">
        <v>35</v>
      </c>
      <c r="BG39" s="1392" t="s">
        <v>35</v>
      </c>
      <c r="BH39" s="1412" t="s">
        <v>35</v>
      </c>
      <c r="BI39" s="1372" t="s">
        <v>35</v>
      </c>
      <c r="BJ39" s="1372" t="s">
        <v>35</v>
      </c>
      <c r="BK39" s="1372" t="s">
        <v>35</v>
      </c>
      <c r="BL39" s="1392" t="s">
        <v>35</v>
      </c>
      <c r="BM39" s="1412" t="s">
        <v>35</v>
      </c>
      <c r="BN39" s="1372" t="s">
        <v>35</v>
      </c>
      <c r="BO39" s="1372" t="s">
        <v>35</v>
      </c>
      <c r="BP39" s="1372" t="s">
        <v>35</v>
      </c>
      <c r="BQ39" s="1392" t="s">
        <v>35</v>
      </c>
      <c r="BR39" s="1412" t="s">
        <v>35</v>
      </c>
      <c r="BS39" s="1372" t="s">
        <v>35</v>
      </c>
      <c r="BT39" s="1372" t="s">
        <v>35</v>
      </c>
      <c r="BU39" s="1372" t="s">
        <v>35</v>
      </c>
      <c r="BV39" s="1372" t="s">
        <v>35</v>
      </c>
      <c r="BW39" s="1372" t="s">
        <v>35</v>
      </c>
      <c r="BX39" s="1372" t="s">
        <v>35</v>
      </c>
      <c r="BY39" s="1431" t="s">
        <v>35</v>
      </c>
      <c r="BZ39" s="1431" t="s">
        <v>35</v>
      </c>
      <c r="CA39" s="1431" t="s">
        <v>35</v>
      </c>
      <c r="CB39" s="1431" t="s">
        <v>35</v>
      </c>
      <c r="CC39" s="1431" t="s">
        <v>35</v>
      </c>
      <c r="CD39" s="1431" t="s">
        <v>35</v>
      </c>
      <c r="CE39" s="1532"/>
      <c r="CF39" s="1532"/>
      <c r="CG39" s="1532"/>
      <c r="CH39" s="1532"/>
      <c r="CI39" s="1532"/>
      <c r="CJ39" s="1532"/>
      <c r="CK39" s="1532"/>
      <c r="CL39" s="1532"/>
      <c r="CM39" s="1532"/>
      <c r="CN39" s="1532"/>
      <c r="CO39" s="1532"/>
      <c r="CP39" s="1532"/>
      <c r="CQ39" s="1532"/>
      <c r="CR39" s="1532"/>
      <c r="CS39" s="1532"/>
      <c r="CT39" s="1532"/>
      <c r="CU39" s="1532"/>
      <c r="CV39" s="1532"/>
      <c r="CW39" s="1532"/>
      <c r="CX39" s="1532"/>
      <c r="CY39" s="1532"/>
      <c r="CZ39" s="1532"/>
    </row>
    <row r="40" s="133" customFormat="true" ht="15" customHeight="true" x14ac:dyDescent="0.2">
      <c r="A40" s="1893"/>
      <c r="B40" s="293" t="s">
        <v>48</v>
      </c>
      <c r="C40" s="1309" t="s">
        <v>35</v>
      </c>
      <c r="D40" s="1316" t="s">
        <v>35</v>
      </c>
      <c r="E40" s="1316" t="s">
        <v>35</v>
      </c>
      <c r="F40" s="1316" t="s">
        <v>35</v>
      </c>
      <c r="G40" s="1323" t="s">
        <v>35</v>
      </c>
      <c r="H40" s="1330" t="s">
        <v>35</v>
      </c>
      <c r="I40" s="1316" t="s">
        <v>35</v>
      </c>
      <c r="J40" s="1316" t="s">
        <v>35</v>
      </c>
      <c r="K40" s="1316" t="s">
        <v>35</v>
      </c>
      <c r="L40" s="1337" t="s">
        <v>35</v>
      </c>
      <c r="M40" s="1344" t="s">
        <v>35</v>
      </c>
      <c r="N40" s="1316" t="s">
        <v>35</v>
      </c>
      <c r="O40" s="1316" t="s">
        <v>35</v>
      </c>
      <c r="P40" s="1316" t="s">
        <v>35</v>
      </c>
      <c r="Q40" s="1323" t="s">
        <v>35</v>
      </c>
      <c r="R40" s="1330" t="s">
        <v>35</v>
      </c>
      <c r="S40" s="1316" t="s">
        <v>35</v>
      </c>
      <c r="T40" s="1316" t="s">
        <v>35</v>
      </c>
      <c r="U40" s="1316" t="s">
        <v>35</v>
      </c>
      <c r="V40" s="1316" t="s">
        <v>35</v>
      </c>
      <c r="W40" s="1316" t="s">
        <v>35</v>
      </c>
      <c r="X40" s="1316" t="s">
        <v>35</v>
      </c>
      <c r="Y40" s="1347" t="s">
        <v>35</v>
      </c>
      <c r="Z40" s="1347" t="s">
        <v>35</v>
      </c>
      <c r="AA40" s="1347" t="s">
        <v>35</v>
      </c>
      <c r="AB40" s="1347" t="s">
        <v>35</v>
      </c>
      <c r="AC40" s="1347" t="s">
        <v>35</v>
      </c>
      <c r="AD40" s="1500" t="s">
        <v>35</v>
      </c>
      <c r="AE40" s="1521"/>
      <c r="AF40" s="1521"/>
      <c r="AG40" s="1521"/>
      <c r="AH40" s="1521"/>
      <c r="AI40" s="1521"/>
      <c r="AJ40" s="1521"/>
      <c r="AK40" s="1521"/>
      <c r="AL40" s="1521"/>
      <c r="AM40" s="1521"/>
      <c r="AN40" s="1521"/>
      <c r="AO40" s="1521"/>
      <c r="AP40" s="1521"/>
      <c r="AQ40" s="1521"/>
      <c r="AR40" s="1521"/>
      <c r="AS40" s="1521"/>
      <c r="AT40" s="1521"/>
      <c r="AU40" s="1521"/>
      <c r="AV40" s="1521"/>
      <c r="AW40" s="1521"/>
      <c r="AX40" s="1521"/>
      <c r="AY40" s="1521"/>
      <c r="AZ40" s="242"/>
      <c r="BA40" s="1907"/>
      <c r="BB40" s="168" t="s">
        <v>48</v>
      </c>
      <c r="BC40" s="1353" t="s">
        <v>35</v>
      </c>
      <c r="BD40" s="1372" t="s">
        <v>35</v>
      </c>
      <c r="BE40" s="1372" t="s">
        <v>35</v>
      </c>
      <c r="BF40" s="1372" t="s">
        <v>35</v>
      </c>
      <c r="BG40" s="1392" t="s">
        <v>35</v>
      </c>
      <c r="BH40" s="1412" t="s">
        <v>35</v>
      </c>
      <c r="BI40" s="1372" t="s">
        <v>35</v>
      </c>
      <c r="BJ40" s="1372" t="s">
        <v>35</v>
      </c>
      <c r="BK40" s="1372" t="s">
        <v>35</v>
      </c>
      <c r="BL40" s="1392" t="s">
        <v>35</v>
      </c>
      <c r="BM40" s="1412" t="s">
        <v>35</v>
      </c>
      <c r="BN40" s="1372" t="s">
        <v>35</v>
      </c>
      <c r="BO40" s="1372" t="s">
        <v>35</v>
      </c>
      <c r="BP40" s="1372" t="s">
        <v>35</v>
      </c>
      <c r="BQ40" s="1392" t="s">
        <v>35</v>
      </c>
      <c r="BR40" s="1412" t="s">
        <v>35</v>
      </c>
      <c r="BS40" s="1372" t="s">
        <v>35</v>
      </c>
      <c r="BT40" s="1372" t="s">
        <v>35</v>
      </c>
      <c r="BU40" s="1372" t="s">
        <v>35</v>
      </c>
      <c r="BV40" s="1372" t="s">
        <v>35</v>
      </c>
      <c r="BW40" s="1372" t="s">
        <v>35</v>
      </c>
      <c r="BX40" s="1372" t="s">
        <v>35</v>
      </c>
      <c r="BY40" s="1431" t="s">
        <v>35</v>
      </c>
      <c r="BZ40" s="1431" t="s">
        <v>35</v>
      </c>
      <c r="CA40" s="1431" t="s">
        <v>35</v>
      </c>
      <c r="CB40" s="1431" t="s">
        <v>35</v>
      </c>
      <c r="CC40" s="1431" t="s">
        <v>35</v>
      </c>
      <c r="CD40" s="1431" t="s">
        <v>35</v>
      </c>
      <c r="CE40" s="1532"/>
      <c r="CF40" s="1532"/>
      <c r="CG40" s="1532"/>
      <c r="CH40" s="1532"/>
      <c r="CI40" s="1532"/>
      <c r="CJ40" s="1532"/>
      <c r="CK40" s="1532"/>
      <c r="CL40" s="1532"/>
      <c r="CM40" s="1532"/>
      <c r="CN40" s="1532"/>
      <c r="CO40" s="1532"/>
      <c r="CP40" s="1532"/>
      <c r="CQ40" s="1532"/>
      <c r="CR40" s="1532"/>
      <c r="CS40" s="1532"/>
      <c r="CT40" s="1532"/>
      <c r="CU40" s="1532"/>
      <c r="CV40" s="1532"/>
      <c r="CW40" s="1532"/>
      <c r="CX40" s="1532"/>
      <c r="CY40" s="1532"/>
      <c r="CZ40" s="1532"/>
    </row>
    <row r="41" s="758" customFormat="true" ht="15" customHeight="true" x14ac:dyDescent="0.2">
      <c r="A41" s="1902" t="s">
        <v>56</v>
      </c>
      <c r="B41" s="1281" t="s">
        <v>49</v>
      </c>
      <c r="C41" s="1110">
        <v>27.5</v>
      </c>
      <c r="D41" s="1111">
        <v>24.7</v>
      </c>
      <c r="E41" s="1111">
        <v>17.100000000000001</v>
      </c>
      <c r="F41" s="1111">
        <v>12.8</v>
      </c>
      <c r="G41" s="1112">
        <v>2.2000000000000002</v>
      </c>
      <c r="H41" s="1113">
        <v>11.3</v>
      </c>
      <c r="I41" s="1111">
        <v>5.6</v>
      </c>
      <c r="J41" s="1111">
        <v>1.6</v>
      </c>
      <c r="K41" s="1111">
        <v>0.6</v>
      </c>
      <c r="L41" s="1114">
        <v>0.1</v>
      </c>
      <c r="M41" s="1115">
        <v>29.5</v>
      </c>
      <c r="N41" s="1111">
        <v>26.2</v>
      </c>
      <c r="O41" s="1111">
        <v>21.1</v>
      </c>
      <c r="P41" s="1111">
        <v>17.3</v>
      </c>
      <c r="Q41" s="1112">
        <v>10.5</v>
      </c>
      <c r="R41" s="1113">
        <v>19.7</v>
      </c>
      <c r="S41" s="1111">
        <v>9.1999999999999993</v>
      </c>
      <c r="T41" s="1111">
        <v>30.5</v>
      </c>
      <c r="U41" s="1111">
        <v>16.8</v>
      </c>
      <c r="V41" s="1111">
        <v>14.4</v>
      </c>
      <c r="W41" s="1111">
        <v>1.8</v>
      </c>
      <c r="X41" s="1111">
        <v>15.2</v>
      </c>
      <c r="Y41" s="1111">
        <v>25.6</v>
      </c>
      <c r="Z41" s="1111">
        <v>13.7</v>
      </c>
      <c r="AA41" s="1111">
        <v>19.3</v>
      </c>
      <c r="AB41" s="1111">
        <v>20.399999999999999</v>
      </c>
      <c r="AC41" s="1111">
        <v>22.3</v>
      </c>
      <c r="AD41" s="1498">
        <v>25.1</v>
      </c>
      <c r="AE41" s="845"/>
      <c r="AF41" s="845"/>
      <c r="AG41" s="845"/>
      <c r="AH41" s="845"/>
      <c r="AI41" s="845"/>
      <c r="AJ41" s="845"/>
      <c r="AK41" s="845"/>
      <c r="AL41" s="845"/>
      <c r="AM41" s="845"/>
      <c r="AN41" s="845"/>
      <c r="AO41" s="845"/>
      <c r="AP41" s="845"/>
      <c r="AQ41" s="845"/>
      <c r="AR41" s="845"/>
      <c r="AS41" s="845"/>
      <c r="AT41" s="845"/>
      <c r="AU41" s="845"/>
      <c r="AV41" s="845"/>
      <c r="AW41" s="845"/>
      <c r="AX41" s="845"/>
      <c r="AY41" s="845"/>
      <c r="AZ41" s="852"/>
      <c r="BA41" s="1907" t="s">
        <v>56</v>
      </c>
      <c r="BB41" s="168" t="s">
        <v>49</v>
      </c>
      <c r="BC41" s="1353" t="s">
        <v>35</v>
      </c>
      <c r="BD41" s="1372" t="s">
        <v>35</v>
      </c>
      <c r="BE41" s="1372" t="s">
        <v>35</v>
      </c>
      <c r="BF41" s="1372" t="s">
        <v>35</v>
      </c>
      <c r="BG41" s="1392" t="s">
        <v>35</v>
      </c>
      <c r="BH41" s="1412" t="s">
        <v>35</v>
      </c>
      <c r="BI41" s="1372" t="s">
        <v>35</v>
      </c>
      <c r="BJ41" s="1372" t="s">
        <v>35</v>
      </c>
      <c r="BK41" s="1372" t="s">
        <v>35</v>
      </c>
      <c r="BL41" s="1392" t="s">
        <v>35</v>
      </c>
      <c r="BM41" s="1412" t="s">
        <v>35</v>
      </c>
      <c r="BN41" s="1372" t="s">
        <v>35</v>
      </c>
      <c r="BO41" s="1372" t="s">
        <v>35</v>
      </c>
      <c r="BP41" s="1372" t="s">
        <v>35</v>
      </c>
      <c r="BQ41" s="1392" t="s">
        <v>35</v>
      </c>
      <c r="BR41" s="1412" t="s">
        <v>35</v>
      </c>
      <c r="BS41" s="1372" t="s">
        <v>35</v>
      </c>
      <c r="BT41" s="1372" t="s">
        <v>35</v>
      </c>
      <c r="BU41" s="1372" t="s">
        <v>35</v>
      </c>
      <c r="BV41" s="1372" t="s">
        <v>35</v>
      </c>
      <c r="BW41" s="1372" t="s">
        <v>35</v>
      </c>
      <c r="BX41" s="1372" t="s">
        <v>35</v>
      </c>
      <c r="BY41" s="1431" t="s">
        <v>35</v>
      </c>
      <c r="BZ41" s="1431" t="s">
        <v>35</v>
      </c>
      <c r="CA41" s="1431" t="s">
        <v>35</v>
      </c>
      <c r="CB41" s="1431" t="s">
        <v>35</v>
      </c>
      <c r="CC41" s="1431" t="s">
        <v>35</v>
      </c>
      <c r="CD41" s="1431" t="s">
        <v>35</v>
      </c>
      <c r="CE41" s="1532"/>
      <c r="CF41" s="1532"/>
      <c r="CG41" s="1532"/>
      <c r="CH41" s="1532"/>
      <c r="CI41" s="1532"/>
      <c r="CJ41" s="1532"/>
      <c r="CK41" s="1532"/>
      <c r="CL41" s="1532"/>
      <c r="CM41" s="1532"/>
      <c r="CN41" s="1532"/>
      <c r="CO41" s="1532"/>
      <c r="CP41" s="1532"/>
      <c r="CQ41" s="1532"/>
      <c r="CR41" s="1532"/>
      <c r="CS41" s="1532"/>
      <c r="CT41" s="1532"/>
      <c r="CU41" s="1532"/>
      <c r="CV41" s="1532"/>
      <c r="CW41" s="1532"/>
      <c r="CX41" s="1532"/>
      <c r="CY41" s="1532"/>
      <c r="CZ41" s="1532"/>
    </row>
    <row r="42" s="758" customFormat="true" ht="15" customHeight="true" x14ac:dyDescent="0.2">
      <c r="A42" s="1902"/>
      <c r="B42" s="1281" t="s">
        <v>48</v>
      </c>
      <c r="C42" s="1110">
        <v>72.5</v>
      </c>
      <c r="D42" s="1111">
        <v>75.3</v>
      </c>
      <c r="E42" s="1111">
        <v>82.9</v>
      </c>
      <c r="F42" s="1111">
        <v>87.2</v>
      </c>
      <c r="G42" s="1112">
        <v>97.8</v>
      </c>
      <c r="H42" s="1113">
        <v>88.7</v>
      </c>
      <c r="I42" s="1111">
        <v>94.4</v>
      </c>
      <c r="J42" s="1111">
        <v>98.4</v>
      </c>
      <c r="K42" s="1111">
        <v>99.4</v>
      </c>
      <c r="L42" s="1114">
        <v>99.9</v>
      </c>
      <c r="M42" s="1115">
        <v>70.5</v>
      </c>
      <c r="N42" s="1111">
        <v>73.8</v>
      </c>
      <c r="O42" s="1111">
        <v>78.900000000000006</v>
      </c>
      <c r="P42" s="1111">
        <v>82.7</v>
      </c>
      <c r="Q42" s="1112">
        <v>89.5</v>
      </c>
      <c r="R42" s="1113">
        <v>80.3</v>
      </c>
      <c r="S42" s="1111">
        <v>90.8</v>
      </c>
      <c r="T42" s="1111">
        <v>69.5</v>
      </c>
      <c r="U42" s="1111">
        <v>83.2</v>
      </c>
      <c r="V42" s="1111">
        <v>85.6</v>
      </c>
      <c r="W42" s="1111">
        <v>98.2</v>
      </c>
      <c r="X42" s="1111">
        <v>84.8</v>
      </c>
      <c r="Y42" s="1111">
        <v>74.400000000000006</v>
      </c>
      <c r="Z42" s="1111">
        <v>86.3</v>
      </c>
      <c r="AA42" s="1111">
        <v>80.7</v>
      </c>
      <c r="AB42" s="1111">
        <v>79.599999999999994</v>
      </c>
      <c r="AC42" s="1111">
        <v>77.7</v>
      </c>
      <c r="AD42" s="1498">
        <v>74.900000000000006</v>
      </c>
      <c r="AE42" s="845"/>
      <c r="AF42" s="845"/>
      <c r="AG42" s="845"/>
      <c r="AH42" s="845"/>
      <c r="AI42" s="845"/>
      <c r="AJ42" s="845"/>
      <c r="AK42" s="845"/>
      <c r="AL42" s="845"/>
      <c r="AM42" s="845"/>
      <c r="AN42" s="845"/>
      <c r="AO42" s="845"/>
      <c r="AP42" s="845"/>
      <c r="AQ42" s="845"/>
      <c r="AR42" s="845"/>
      <c r="AS42" s="845"/>
      <c r="AT42" s="845"/>
      <c r="AU42" s="845"/>
      <c r="AV42" s="845"/>
      <c r="AW42" s="845"/>
      <c r="AX42" s="845"/>
      <c r="AY42" s="845"/>
      <c r="AZ42" s="852"/>
      <c r="BA42" s="1907"/>
      <c r="BB42" s="168" t="s">
        <v>48</v>
      </c>
      <c r="BC42" s="1353" t="s">
        <v>35</v>
      </c>
      <c r="BD42" s="1372" t="s">
        <v>35</v>
      </c>
      <c r="BE42" s="1372" t="s">
        <v>35</v>
      </c>
      <c r="BF42" s="1372" t="s">
        <v>35</v>
      </c>
      <c r="BG42" s="1392" t="s">
        <v>35</v>
      </c>
      <c r="BH42" s="1412" t="s">
        <v>35</v>
      </c>
      <c r="BI42" s="1372" t="s">
        <v>35</v>
      </c>
      <c r="BJ42" s="1372" t="s">
        <v>35</v>
      </c>
      <c r="BK42" s="1372" t="s">
        <v>35</v>
      </c>
      <c r="BL42" s="1392" t="s">
        <v>35</v>
      </c>
      <c r="BM42" s="1412" t="s">
        <v>35</v>
      </c>
      <c r="BN42" s="1372" t="s">
        <v>35</v>
      </c>
      <c r="BO42" s="1372" t="s">
        <v>35</v>
      </c>
      <c r="BP42" s="1372" t="s">
        <v>35</v>
      </c>
      <c r="BQ42" s="1392" t="s">
        <v>35</v>
      </c>
      <c r="BR42" s="1412" t="s">
        <v>35</v>
      </c>
      <c r="BS42" s="1372" t="s">
        <v>35</v>
      </c>
      <c r="BT42" s="1372" t="s">
        <v>35</v>
      </c>
      <c r="BU42" s="1372" t="s">
        <v>35</v>
      </c>
      <c r="BV42" s="1372" t="s">
        <v>35</v>
      </c>
      <c r="BW42" s="1372" t="s">
        <v>35</v>
      </c>
      <c r="BX42" s="1372" t="s">
        <v>35</v>
      </c>
      <c r="BY42" s="1431" t="s">
        <v>35</v>
      </c>
      <c r="BZ42" s="1431" t="s">
        <v>35</v>
      </c>
      <c r="CA42" s="1431" t="s">
        <v>35</v>
      </c>
      <c r="CB42" s="1431" t="s">
        <v>35</v>
      </c>
      <c r="CC42" s="1431" t="s">
        <v>35</v>
      </c>
      <c r="CD42" s="1431" t="s">
        <v>35</v>
      </c>
      <c r="CE42" s="1532"/>
      <c r="CF42" s="1532"/>
      <c r="CG42" s="1532"/>
      <c r="CH42" s="1532"/>
      <c r="CI42" s="1532"/>
      <c r="CJ42" s="1532"/>
      <c r="CK42" s="1532"/>
      <c r="CL42" s="1532"/>
      <c r="CM42" s="1532"/>
      <c r="CN42" s="1532"/>
      <c r="CO42" s="1532"/>
      <c r="CP42" s="1532"/>
      <c r="CQ42" s="1532"/>
      <c r="CR42" s="1532"/>
      <c r="CS42" s="1532"/>
      <c r="CT42" s="1532"/>
      <c r="CU42" s="1532"/>
      <c r="CV42" s="1532"/>
      <c r="CW42" s="1532"/>
      <c r="CX42" s="1532"/>
      <c r="CY42" s="1532"/>
      <c r="CZ42" s="1532"/>
    </row>
    <row r="43" s="758" customFormat="true" ht="15" customHeight="true" x14ac:dyDescent="0.2">
      <c r="A43" s="1902" t="s">
        <v>53</v>
      </c>
      <c r="B43" s="1281" t="s">
        <v>49</v>
      </c>
      <c r="C43" s="1310" t="s">
        <v>35</v>
      </c>
      <c r="D43" s="1317" t="s">
        <v>35</v>
      </c>
      <c r="E43" s="1317" t="s">
        <v>35</v>
      </c>
      <c r="F43" s="1317" t="s">
        <v>35</v>
      </c>
      <c r="G43" s="1324" t="s">
        <v>35</v>
      </c>
      <c r="H43" s="1331" t="s">
        <v>35</v>
      </c>
      <c r="I43" s="1317" t="s">
        <v>35</v>
      </c>
      <c r="J43" s="1317" t="s">
        <v>35</v>
      </c>
      <c r="K43" s="1317" t="s">
        <v>35</v>
      </c>
      <c r="L43" s="1338" t="s">
        <v>35</v>
      </c>
      <c r="M43" s="1310" t="s">
        <v>35</v>
      </c>
      <c r="N43" s="1317" t="s">
        <v>35</v>
      </c>
      <c r="O43" s="1317" t="s">
        <v>35</v>
      </c>
      <c r="P43" s="1317" t="s">
        <v>35</v>
      </c>
      <c r="Q43" s="1324" t="s">
        <v>35</v>
      </c>
      <c r="R43" s="1331" t="s">
        <v>35</v>
      </c>
      <c r="S43" s="1317" t="s">
        <v>35</v>
      </c>
      <c r="T43" s="1317" t="s">
        <v>35</v>
      </c>
      <c r="U43" s="1317" t="s">
        <v>35</v>
      </c>
      <c r="V43" s="1317" t="s">
        <v>35</v>
      </c>
      <c r="W43" s="1317" t="s">
        <v>35</v>
      </c>
      <c r="X43" s="1317" t="s">
        <v>35</v>
      </c>
      <c r="Y43" s="1317" t="s">
        <v>35</v>
      </c>
      <c r="Z43" s="1317" t="s">
        <v>35</v>
      </c>
      <c r="AA43" s="1317" t="s">
        <v>35</v>
      </c>
      <c r="AB43" s="1317" t="s">
        <v>35</v>
      </c>
      <c r="AC43" s="1317" t="s">
        <v>35</v>
      </c>
      <c r="AD43" s="1338" t="s">
        <v>35</v>
      </c>
      <c r="AE43" s="845"/>
      <c r="AF43" s="845"/>
      <c r="AG43" s="845"/>
      <c r="AH43" s="845"/>
      <c r="AI43" s="845"/>
      <c r="AJ43" s="845"/>
      <c r="AK43" s="845"/>
      <c r="AL43" s="845"/>
      <c r="AM43" s="845"/>
      <c r="AN43" s="845"/>
      <c r="AO43" s="845"/>
      <c r="AP43" s="845"/>
      <c r="AQ43" s="845"/>
      <c r="AR43" s="845"/>
      <c r="AS43" s="845"/>
      <c r="AT43" s="845"/>
      <c r="AU43" s="845"/>
      <c r="AV43" s="845"/>
      <c r="AW43" s="845"/>
      <c r="AX43" s="845"/>
      <c r="AY43" s="845"/>
      <c r="AZ43" s="852"/>
      <c r="BA43" s="1907" t="s">
        <v>53</v>
      </c>
      <c r="BB43" s="168" t="s">
        <v>49</v>
      </c>
      <c r="BC43" s="1353" t="s">
        <v>35</v>
      </c>
      <c r="BD43" s="1372" t="s">
        <v>35</v>
      </c>
      <c r="BE43" s="1372" t="s">
        <v>35</v>
      </c>
      <c r="BF43" s="1372" t="s">
        <v>35</v>
      </c>
      <c r="BG43" s="1392" t="s">
        <v>35</v>
      </c>
      <c r="BH43" s="1412" t="s">
        <v>35</v>
      </c>
      <c r="BI43" s="1372" t="s">
        <v>35</v>
      </c>
      <c r="BJ43" s="1372" t="s">
        <v>35</v>
      </c>
      <c r="BK43" s="1372" t="s">
        <v>35</v>
      </c>
      <c r="BL43" s="1392" t="s">
        <v>35</v>
      </c>
      <c r="BM43" s="1412" t="s">
        <v>35</v>
      </c>
      <c r="BN43" s="1372" t="s">
        <v>35</v>
      </c>
      <c r="BO43" s="1372" t="s">
        <v>35</v>
      </c>
      <c r="BP43" s="1372" t="s">
        <v>35</v>
      </c>
      <c r="BQ43" s="1392" t="s">
        <v>35</v>
      </c>
      <c r="BR43" s="1412" t="s">
        <v>35</v>
      </c>
      <c r="BS43" s="1372" t="s">
        <v>35</v>
      </c>
      <c r="BT43" s="1372" t="s">
        <v>35</v>
      </c>
      <c r="BU43" s="1372" t="s">
        <v>35</v>
      </c>
      <c r="BV43" s="1372" t="s">
        <v>35</v>
      </c>
      <c r="BW43" s="1372" t="s">
        <v>35</v>
      </c>
      <c r="BX43" s="1372" t="s">
        <v>35</v>
      </c>
      <c r="BY43" s="1431" t="s">
        <v>35</v>
      </c>
      <c r="BZ43" s="1431" t="s">
        <v>35</v>
      </c>
      <c r="CA43" s="1431" t="s">
        <v>35</v>
      </c>
      <c r="CB43" s="1431" t="s">
        <v>35</v>
      </c>
      <c r="CC43" s="1431" t="s">
        <v>35</v>
      </c>
      <c r="CD43" s="1431" t="s">
        <v>35</v>
      </c>
      <c r="CE43" s="1532"/>
      <c r="CF43" s="1532"/>
      <c r="CG43" s="1532"/>
      <c r="CH43" s="1532"/>
      <c r="CI43" s="1532"/>
      <c r="CJ43" s="1532"/>
      <c r="CK43" s="1532"/>
      <c r="CL43" s="1532"/>
      <c r="CM43" s="1532"/>
      <c r="CN43" s="1532"/>
      <c r="CO43" s="1532"/>
      <c r="CP43" s="1532"/>
      <c r="CQ43" s="1532"/>
      <c r="CR43" s="1532"/>
      <c r="CS43" s="1532"/>
      <c r="CT43" s="1532"/>
      <c r="CU43" s="1532"/>
      <c r="CV43" s="1532"/>
      <c r="CW43" s="1532"/>
      <c r="CX43" s="1532"/>
      <c r="CY43" s="1532"/>
      <c r="CZ43" s="1532"/>
    </row>
    <row r="44" s="758" customFormat="true" ht="15" customHeight="true" x14ac:dyDescent="0.2">
      <c r="A44" s="1902"/>
      <c r="B44" s="1281" t="s">
        <v>48</v>
      </c>
      <c r="C44" s="1310" t="s">
        <v>35</v>
      </c>
      <c r="D44" s="1317" t="s">
        <v>35</v>
      </c>
      <c r="E44" s="1317" t="s">
        <v>35</v>
      </c>
      <c r="F44" s="1317" t="s">
        <v>35</v>
      </c>
      <c r="G44" s="1324" t="s">
        <v>35</v>
      </c>
      <c r="H44" s="1331" t="s">
        <v>35</v>
      </c>
      <c r="I44" s="1317" t="s">
        <v>35</v>
      </c>
      <c r="J44" s="1317" t="s">
        <v>35</v>
      </c>
      <c r="K44" s="1317" t="s">
        <v>35</v>
      </c>
      <c r="L44" s="1338" t="s">
        <v>35</v>
      </c>
      <c r="M44" s="1310" t="s">
        <v>35</v>
      </c>
      <c r="N44" s="1317" t="s">
        <v>35</v>
      </c>
      <c r="O44" s="1317" t="s">
        <v>35</v>
      </c>
      <c r="P44" s="1317" t="s">
        <v>35</v>
      </c>
      <c r="Q44" s="1324" t="s">
        <v>35</v>
      </c>
      <c r="R44" s="1331" t="s">
        <v>35</v>
      </c>
      <c r="S44" s="1317" t="s">
        <v>35</v>
      </c>
      <c r="T44" s="1317" t="s">
        <v>35</v>
      </c>
      <c r="U44" s="1317" t="s">
        <v>35</v>
      </c>
      <c r="V44" s="1317" t="s">
        <v>35</v>
      </c>
      <c r="W44" s="1317" t="s">
        <v>35</v>
      </c>
      <c r="X44" s="1317" t="s">
        <v>35</v>
      </c>
      <c r="Y44" s="1317" t="s">
        <v>35</v>
      </c>
      <c r="Z44" s="1317" t="s">
        <v>35</v>
      </c>
      <c r="AA44" s="1317" t="s">
        <v>35</v>
      </c>
      <c r="AB44" s="1317" t="s">
        <v>35</v>
      </c>
      <c r="AC44" s="1317" t="s">
        <v>35</v>
      </c>
      <c r="AD44" s="1338" t="s">
        <v>35</v>
      </c>
      <c r="AE44" s="845"/>
      <c r="AF44" s="845"/>
      <c r="AG44" s="845"/>
      <c r="AH44" s="845"/>
      <c r="AI44" s="845"/>
      <c r="AJ44" s="845"/>
      <c r="AK44" s="845"/>
      <c r="AL44" s="845"/>
      <c r="AM44" s="845"/>
      <c r="AN44" s="845"/>
      <c r="AO44" s="845"/>
      <c r="AP44" s="845"/>
      <c r="AQ44" s="845"/>
      <c r="AR44" s="845"/>
      <c r="AS44" s="845"/>
      <c r="AT44" s="845"/>
      <c r="AU44" s="845"/>
      <c r="AV44" s="845"/>
      <c r="AW44" s="845"/>
      <c r="AX44" s="845"/>
      <c r="AY44" s="845"/>
      <c r="AZ44" s="852"/>
      <c r="BA44" s="1907"/>
      <c r="BB44" s="168" t="s">
        <v>48</v>
      </c>
      <c r="BC44" s="1353" t="s">
        <v>35</v>
      </c>
      <c r="BD44" s="1372" t="s">
        <v>35</v>
      </c>
      <c r="BE44" s="1372" t="s">
        <v>35</v>
      </c>
      <c r="BF44" s="1372" t="s">
        <v>35</v>
      </c>
      <c r="BG44" s="1392" t="s">
        <v>35</v>
      </c>
      <c r="BH44" s="1412" t="s">
        <v>35</v>
      </c>
      <c r="BI44" s="1372" t="s">
        <v>35</v>
      </c>
      <c r="BJ44" s="1372" t="s">
        <v>35</v>
      </c>
      <c r="BK44" s="1372" t="s">
        <v>35</v>
      </c>
      <c r="BL44" s="1392" t="s">
        <v>35</v>
      </c>
      <c r="BM44" s="1412" t="s">
        <v>35</v>
      </c>
      <c r="BN44" s="1372" t="s">
        <v>35</v>
      </c>
      <c r="BO44" s="1372" t="s">
        <v>35</v>
      </c>
      <c r="BP44" s="1372" t="s">
        <v>35</v>
      </c>
      <c r="BQ44" s="1392" t="s">
        <v>35</v>
      </c>
      <c r="BR44" s="1412" t="s">
        <v>35</v>
      </c>
      <c r="BS44" s="1372" t="s">
        <v>35</v>
      </c>
      <c r="BT44" s="1372" t="s">
        <v>35</v>
      </c>
      <c r="BU44" s="1372" t="s">
        <v>35</v>
      </c>
      <c r="BV44" s="1372" t="s">
        <v>35</v>
      </c>
      <c r="BW44" s="1372" t="s">
        <v>35</v>
      </c>
      <c r="BX44" s="1372" t="s">
        <v>35</v>
      </c>
      <c r="BY44" s="1431" t="s">
        <v>35</v>
      </c>
      <c r="BZ44" s="1431" t="s">
        <v>35</v>
      </c>
      <c r="CA44" s="1431" t="s">
        <v>35</v>
      </c>
      <c r="CB44" s="1431" t="s">
        <v>35</v>
      </c>
      <c r="CC44" s="1431" t="s">
        <v>35</v>
      </c>
      <c r="CD44" s="1431" t="s">
        <v>35</v>
      </c>
      <c r="CE44" s="1532"/>
      <c r="CF44" s="1532"/>
      <c r="CG44" s="1532"/>
      <c r="CH44" s="1532"/>
      <c r="CI44" s="1532"/>
      <c r="CJ44" s="1532"/>
      <c r="CK44" s="1532"/>
      <c r="CL44" s="1532"/>
      <c r="CM44" s="1532"/>
      <c r="CN44" s="1532"/>
      <c r="CO44" s="1532"/>
      <c r="CP44" s="1532"/>
      <c r="CQ44" s="1532"/>
      <c r="CR44" s="1532"/>
      <c r="CS44" s="1532"/>
      <c r="CT44" s="1532"/>
      <c r="CU44" s="1532"/>
      <c r="CV44" s="1532"/>
      <c r="CW44" s="1532"/>
      <c r="CX44" s="1532"/>
      <c r="CY44" s="1532"/>
      <c r="CZ44" s="1532"/>
    </row>
    <row r="45" s="758" customFormat="true" ht="15" customHeight="true" x14ac:dyDescent="0.2">
      <c r="A45" s="1902" t="s">
        <v>52</v>
      </c>
      <c r="B45" s="1281" t="s">
        <v>49</v>
      </c>
      <c r="C45" s="1310" t="s">
        <v>35</v>
      </c>
      <c r="D45" s="1317" t="s">
        <v>35</v>
      </c>
      <c r="E45" s="1317" t="s">
        <v>35</v>
      </c>
      <c r="F45" s="1317" t="s">
        <v>35</v>
      </c>
      <c r="G45" s="1324" t="s">
        <v>35</v>
      </c>
      <c r="H45" s="1331" t="s">
        <v>35</v>
      </c>
      <c r="I45" s="1317" t="s">
        <v>35</v>
      </c>
      <c r="J45" s="1317" t="s">
        <v>35</v>
      </c>
      <c r="K45" s="1317" t="s">
        <v>35</v>
      </c>
      <c r="L45" s="1338" t="s">
        <v>35</v>
      </c>
      <c r="M45" s="1310" t="s">
        <v>35</v>
      </c>
      <c r="N45" s="1317" t="s">
        <v>35</v>
      </c>
      <c r="O45" s="1317" t="s">
        <v>35</v>
      </c>
      <c r="P45" s="1317" t="s">
        <v>35</v>
      </c>
      <c r="Q45" s="1324" t="s">
        <v>35</v>
      </c>
      <c r="R45" s="1331" t="s">
        <v>35</v>
      </c>
      <c r="S45" s="1317" t="s">
        <v>35</v>
      </c>
      <c r="T45" s="1317" t="s">
        <v>35</v>
      </c>
      <c r="U45" s="1317" t="s">
        <v>35</v>
      </c>
      <c r="V45" s="1317" t="s">
        <v>35</v>
      </c>
      <c r="W45" s="1317" t="s">
        <v>35</v>
      </c>
      <c r="X45" s="1317" t="s">
        <v>35</v>
      </c>
      <c r="Y45" s="1317" t="s">
        <v>35</v>
      </c>
      <c r="Z45" s="1317" t="s">
        <v>35</v>
      </c>
      <c r="AA45" s="1317" t="s">
        <v>35</v>
      </c>
      <c r="AB45" s="1317" t="s">
        <v>35</v>
      </c>
      <c r="AC45" s="1317" t="s">
        <v>35</v>
      </c>
      <c r="AD45" s="1338" t="s">
        <v>35</v>
      </c>
      <c r="AE45" s="845"/>
      <c r="AF45" s="845"/>
      <c r="AG45" s="845"/>
      <c r="AH45" s="845"/>
      <c r="AI45" s="845"/>
      <c r="AJ45" s="845"/>
      <c r="AK45" s="845"/>
      <c r="AL45" s="845"/>
      <c r="AM45" s="845"/>
      <c r="AN45" s="845"/>
      <c r="AO45" s="845"/>
      <c r="AP45" s="845"/>
      <c r="AQ45" s="845"/>
      <c r="AR45" s="845"/>
      <c r="AS45" s="845"/>
      <c r="AT45" s="845"/>
      <c r="AU45" s="845"/>
      <c r="AV45" s="845"/>
      <c r="AW45" s="845"/>
      <c r="AX45" s="845"/>
      <c r="AY45" s="845"/>
      <c r="AZ45" s="852"/>
      <c r="BA45" s="1907" t="s">
        <v>52</v>
      </c>
      <c r="BB45" s="168" t="s">
        <v>49</v>
      </c>
      <c r="BC45" s="1353" t="s">
        <v>35</v>
      </c>
      <c r="BD45" s="1372" t="s">
        <v>35</v>
      </c>
      <c r="BE45" s="1372" t="s">
        <v>35</v>
      </c>
      <c r="BF45" s="1372" t="s">
        <v>35</v>
      </c>
      <c r="BG45" s="1392" t="s">
        <v>35</v>
      </c>
      <c r="BH45" s="1412" t="s">
        <v>35</v>
      </c>
      <c r="BI45" s="1372" t="s">
        <v>35</v>
      </c>
      <c r="BJ45" s="1372" t="s">
        <v>35</v>
      </c>
      <c r="BK45" s="1372" t="s">
        <v>35</v>
      </c>
      <c r="BL45" s="1392" t="s">
        <v>35</v>
      </c>
      <c r="BM45" s="1412" t="s">
        <v>35</v>
      </c>
      <c r="BN45" s="1372" t="s">
        <v>35</v>
      </c>
      <c r="BO45" s="1372" t="s">
        <v>35</v>
      </c>
      <c r="BP45" s="1372" t="s">
        <v>35</v>
      </c>
      <c r="BQ45" s="1392" t="s">
        <v>35</v>
      </c>
      <c r="BR45" s="1412" t="s">
        <v>35</v>
      </c>
      <c r="BS45" s="1372" t="s">
        <v>35</v>
      </c>
      <c r="BT45" s="1372" t="s">
        <v>35</v>
      </c>
      <c r="BU45" s="1372" t="s">
        <v>35</v>
      </c>
      <c r="BV45" s="1372" t="s">
        <v>35</v>
      </c>
      <c r="BW45" s="1372" t="s">
        <v>35</v>
      </c>
      <c r="BX45" s="1372" t="s">
        <v>35</v>
      </c>
      <c r="BY45" s="1431" t="s">
        <v>35</v>
      </c>
      <c r="BZ45" s="1431" t="s">
        <v>35</v>
      </c>
      <c r="CA45" s="1431" t="s">
        <v>35</v>
      </c>
      <c r="CB45" s="1431" t="s">
        <v>35</v>
      </c>
      <c r="CC45" s="1431" t="s">
        <v>35</v>
      </c>
      <c r="CD45" s="1431" t="s">
        <v>35</v>
      </c>
      <c r="CE45" s="1532"/>
      <c r="CF45" s="1532"/>
      <c r="CG45" s="1532"/>
      <c r="CH45" s="1532"/>
      <c r="CI45" s="1532"/>
      <c r="CJ45" s="1532"/>
      <c r="CK45" s="1532"/>
      <c r="CL45" s="1532"/>
      <c r="CM45" s="1532"/>
      <c r="CN45" s="1532"/>
      <c r="CO45" s="1532"/>
      <c r="CP45" s="1532"/>
      <c r="CQ45" s="1532"/>
      <c r="CR45" s="1532"/>
      <c r="CS45" s="1532"/>
      <c r="CT45" s="1532"/>
      <c r="CU45" s="1532"/>
      <c r="CV45" s="1532"/>
      <c r="CW45" s="1532"/>
      <c r="CX45" s="1532"/>
      <c r="CY45" s="1532"/>
      <c r="CZ45" s="1532"/>
    </row>
    <row r="46" s="758" customFormat="true" ht="15" customHeight="true" x14ac:dyDescent="0.2">
      <c r="A46" s="1902"/>
      <c r="B46" s="1281" t="s">
        <v>48</v>
      </c>
      <c r="C46" s="1310" t="s">
        <v>35</v>
      </c>
      <c r="D46" s="1317" t="s">
        <v>35</v>
      </c>
      <c r="E46" s="1317" t="s">
        <v>35</v>
      </c>
      <c r="F46" s="1317" t="s">
        <v>35</v>
      </c>
      <c r="G46" s="1324" t="s">
        <v>35</v>
      </c>
      <c r="H46" s="1331" t="s">
        <v>35</v>
      </c>
      <c r="I46" s="1317" t="s">
        <v>35</v>
      </c>
      <c r="J46" s="1317" t="s">
        <v>35</v>
      </c>
      <c r="K46" s="1317" t="s">
        <v>35</v>
      </c>
      <c r="L46" s="1338" t="s">
        <v>35</v>
      </c>
      <c r="M46" s="1310" t="s">
        <v>35</v>
      </c>
      <c r="N46" s="1317" t="s">
        <v>35</v>
      </c>
      <c r="O46" s="1317" t="s">
        <v>35</v>
      </c>
      <c r="P46" s="1317" t="s">
        <v>35</v>
      </c>
      <c r="Q46" s="1324" t="s">
        <v>35</v>
      </c>
      <c r="R46" s="1331" t="s">
        <v>35</v>
      </c>
      <c r="S46" s="1317" t="s">
        <v>35</v>
      </c>
      <c r="T46" s="1317" t="s">
        <v>35</v>
      </c>
      <c r="U46" s="1317" t="s">
        <v>35</v>
      </c>
      <c r="V46" s="1317" t="s">
        <v>35</v>
      </c>
      <c r="W46" s="1317" t="s">
        <v>35</v>
      </c>
      <c r="X46" s="1317" t="s">
        <v>35</v>
      </c>
      <c r="Y46" s="1317" t="s">
        <v>35</v>
      </c>
      <c r="Z46" s="1317" t="s">
        <v>35</v>
      </c>
      <c r="AA46" s="1317" t="s">
        <v>35</v>
      </c>
      <c r="AB46" s="1317" t="s">
        <v>35</v>
      </c>
      <c r="AC46" s="1317" t="s">
        <v>35</v>
      </c>
      <c r="AD46" s="1338" t="s">
        <v>35</v>
      </c>
      <c r="AE46" s="845"/>
      <c r="AF46" s="845"/>
      <c r="AG46" s="845"/>
      <c r="AH46" s="845"/>
      <c r="AI46" s="845"/>
      <c r="AJ46" s="845"/>
      <c r="AK46" s="845"/>
      <c r="AL46" s="845"/>
      <c r="AM46" s="845"/>
      <c r="AN46" s="845"/>
      <c r="AO46" s="845"/>
      <c r="AP46" s="845"/>
      <c r="AQ46" s="845"/>
      <c r="AR46" s="845"/>
      <c r="AS46" s="845"/>
      <c r="AT46" s="845"/>
      <c r="AU46" s="845"/>
      <c r="AV46" s="845"/>
      <c r="AW46" s="845"/>
      <c r="AX46" s="845"/>
      <c r="AY46" s="845"/>
      <c r="AZ46" s="852"/>
      <c r="BA46" s="1907"/>
      <c r="BB46" s="168" t="s">
        <v>48</v>
      </c>
      <c r="BC46" s="1353" t="s">
        <v>35</v>
      </c>
      <c r="BD46" s="1372" t="s">
        <v>35</v>
      </c>
      <c r="BE46" s="1372" t="s">
        <v>35</v>
      </c>
      <c r="BF46" s="1372" t="s">
        <v>35</v>
      </c>
      <c r="BG46" s="1392" t="s">
        <v>35</v>
      </c>
      <c r="BH46" s="1412" t="s">
        <v>35</v>
      </c>
      <c r="BI46" s="1372" t="s">
        <v>35</v>
      </c>
      <c r="BJ46" s="1372" t="s">
        <v>35</v>
      </c>
      <c r="BK46" s="1372" t="s">
        <v>35</v>
      </c>
      <c r="BL46" s="1392" t="s">
        <v>35</v>
      </c>
      <c r="BM46" s="1412" t="s">
        <v>35</v>
      </c>
      <c r="BN46" s="1372" t="s">
        <v>35</v>
      </c>
      <c r="BO46" s="1372" t="s">
        <v>35</v>
      </c>
      <c r="BP46" s="1372" t="s">
        <v>35</v>
      </c>
      <c r="BQ46" s="1392" t="s">
        <v>35</v>
      </c>
      <c r="BR46" s="1412" t="s">
        <v>35</v>
      </c>
      <c r="BS46" s="1372" t="s">
        <v>35</v>
      </c>
      <c r="BT46" s="1372" t="s">
        <v>35</v>
      </c>
      <c r="BU46" s="1372" t="s">
        <v>35</v>
      </c>
      <c r="BV46" s="1372" t="s">
        <v>35</v>
      </c>
      <c r="BW46" s="1372" t="s">
        <v>35</v>
      </c>
      <c r="BX46" s="1372" t="s">
        <v>35</v>
      </c>
      <c r="BY46" s="1431" t="s">
        <v>35</v>
      </c>
      <c r="BZ46" s="1431" t="s">
        <v>35</v>
      </c>
      <c r="CA46" s="1431" t="s">
        <v>35</v>
      </c>
      <c r="CB46" s="1431" t="s">
        <v>35</v>
      </c>
      <c r="CC46" s="1431" t="s">
        <v>35</v>
      </c>
      <c r="CD46" s="1431" t="s">
        <v>35</v>
      </c>
      <c r="CE46" s="1532"/>
      <c r="CF46" s="1532"/>
      <c r="CG46" s="1532"/>
      <c r="CH46" s="1532"/>
      <c r="CI46" s="1532"/>
      <c r="CJ46" s="1532"/>
      <c r="CK46" s="1532"/>
      <c r="CL46" s="1532"/>
      <c r="CM46" s="1532"/>
      <c r="CN46" s="1532"/>
      <c r="CO46" s="1532"/>
      <c r="CP46" s="1532"/>
      <c r="CQ46" s="1532"/>
      <c r="CR46" s="1532"/>
      <c r="CS46" s="1532"/>
      <c r="CT46" s="1532"/>
      <c r="CU46" s="1532"/>
      <c r="CV46" s="1532"/>
      <c r="CW46" s="1532"/>
      <c r="CX46" s="1532"/>
      <c r="CY46" s="1532"/>
      <c r="CZ46" s="1532"/>
    </row>
    <row r="47" s="133" customFormat="true" ht="15" customHeight="true" x14ac:dyDescent="0.2">
      <c r="A47" s="1893" t="s">
        <v>102</v>
      </c>
      <c r="B47" s="294" t="s">
        <v>101</v>
      </c>
      <c r="C47" s="1309" t="s">
        <v>35</v>
      </c>
      <c r="D47" s="1316" t="s">
        <v>35</v>
      </c>
      <c r="E47" s="1316" t="s">
        <v>35</v>
      </c>
      <c r="F47" s="1316" t="s">
        <v>35</v>
      </c>
      <c r="G47" s="1323" t="s">
        <v>35</v>
      </c>
      <c r="H47" s="1330" t="s">
        <v>35</v>
      </c>
      <c r="I47" s="1316" t="s">
        <v>35</v>
      </c>
      <c r="J47" s="1316" t="s">
        <v>35</v>
      </c>
      <c r="K47" s="1316" t="s">
        <v>35</v>
      </c>
      <c r="L47" s="1337" t="s">
        <v>35</v>
      </c>
      <c r="M47" s="1344" t="s">
        <v>35</v>
      </c>
      <c r="N47" s="1316" t="s">
        <v>35</v>
      </c>
      <c r="O47" s="1316" t="s">
        <v>35</v>
      </c>
      <c r="P47" s="1316" t="s">
        <v>35</v>
      </c>
      <c r="Q47" s="1323" t="s">
        <v>35</v>
      </c>
      <c r="R47" s="1330" t="s">
        <v>35</v>
      </c>
      <c r="S47" s="1316" t="s">
        <v>35</v>
      </c>
      <c r="T47" s="1316" t="s">
        <v>35</v>
      </c>
      <c r="U47" s="1316" t="s">
        <v>35</v>
      </c>
      <c r="V47" s="1316" t="s">
        <v>35</v>
      </c>
      <c r="W47" s="1316" t="s">
        <v>35</v>
      </c>
      <c r="X47" s="1316" t="s">
        <v>35</v>
      </c>
      <c r="Y47" s="1347" t="s">
        <v>35</v>
      </c>
      <c r="Z47" s="1347" t="s">
        <v>35</v>
      </c>
      <c r="AA47" s="1347" t="s">
        <v>35</v>
      </c>
      <c r="AB47" s="1347" t="s">
        <v>35</v>
      </c>
      <c r="AC47" s="1347" t="s">
        <v>35</v>
      </c>
      <c r="AD47" s="1500" t="s">
        <v>35</v>
      </c>
      <c r="AE47" s="1521"/>
      <c r="AF47" s="1521"/>
      <c r="AG47" s="1521"/>
      <c r="AH47" s="1521"/>
      <c r="AI47" s="1521"/>
      <c r="AJ47" s="1521"/>
      <c r="AK47" s="1521"/>
      <c r="AL47" s="1521"/>
      <c r="AM47" s="1521"/>
      <c r="AN47" s="1521"/>
      <c r="AO47" s="1521"/>
      <c r="AP47" s="1521"/>
      <c r="AQ47" s="1521"/>
      <c r="AR47" s="1521"/>
      <c r="AS47" s="1521"/>
      <c r="AT47" s="1521"/>
      <c r="AU47" s="1521"/>
      <c r="AV47" s="1521"/>
      <c r="AW47" s="1521"/>
      <c r="AX47" s="1521"/>
      <c r="AY47" s="1521"/>
      <c r="AZ47" s="242"/>
      <c r="BA47" s="1907" t="s">
        <v>102</v>
      </c>
      <c r="BB47" s="168" t="s">
        <v>101</v>
      </c>
      <c r="BC47" s="1353" t="s">
        <v>35</v>
      </c>
      <c r="BD47" s="1372" t="s">
        <v>35</v>
      </c>
      <c r="BE47" s="1372" t="s">
        <v>35</v>
      </c>
      <c r="BF47" s="1372" t="s">
        <v>35</v>
      </c>
      <c r="BG47" s="1392" t="s">
        <v>35</v>
      </c>
      <c r="BH47" s="1412" t="s">
        <v>35</v>
      </c>
      <c r="BI47" s="1372" t="s">
        <v>35</v>
      </c>
      <c r="BJ47" s="1372" t="s">
        <v>35</v>
      </c>
      <c r="BK47" s="1372" t="s">
        <v>35</v>
      </c>
      <c r="BL47" s="1392" t="s">
        <v>35</v>
      </c>
      <c r="BM47" s="1412" t="s">
        <v>35</v>
      </c>
      <c r="BN47" s="1372" t="s">
        <v>35</v>
      </c>
      <c r="BO47" s="1372" t="s">
        <v>35</v>
      </c>
      <c r="BP47" s="1372" t="s">
        <v>35</v>
      </c>
      <c r="BQ47" s="1392" t="s">
        <v>35</v>
      </c>
      <c r="BR47" s="1412" t="s">
        <v>35</v>
      </c>
      <c r="BS47" s="1372" t="s">
        <v>35</v>
      </c>
      <c r="BT47" s="1372" t="s">
        <v>35</v>
      </c>
      <c r="BU47" s="1372" t="s">
        <v>35</v>
      </c>
      <c r="BV47" s="1372" t="s">
        <v>35</v>
      </c>
      <c r="BW47" s="1372" t="s">
        <v>35</v>
      </c>
      <c r="BX47" s="1372" t="s">
        <v>35</v>
      </c>
      <c r="BY47" s="1431" t="s">
        <v>35</v>
      </c>
      <c r="BZ47" s="1431" t="s">
        <v>35</v>
      </c>
      <c r="CA47" s="1431" t="s">
        <v>35</v>
      </c>
      <c r="CB47" s="1431" t="s">
        <v>35</v>
      </c>
      <c r="CC47" s="1431" t="s">
        <v>35</v>
      </c>
      <c r="CD47" s="1431" t="s">
        <v>35</v>
      </c>
      <c r="CE47" s="1532"/>
      <c r="CF47" s="1532"/>
      <c r="CG47" s="1532"/>
      <c r="CH47" s="1532"/>
      <c r="CI47" s="1532"/>
      <c r="CJ47" s="1532"/>
      <c r="CK47" s="1532"/>
      <c r="CL47" s="1532"/>
      <c r="CM47" s="1532"/>
      <c r="CN47" s="1532"/>
      <c r="CO47" s="1532"/>
      <c r="CP47" s="1532"/>
      <c r="CQ47" s="1532"/>
      <c r="CR47" s="1532"/>
      <c r="CS47" s="1532"/>
      <c r="CT47" s="1532"/>
      <c r="CU47" s="1532"/>
      <c r="CV47" s="1532"/>
      <c r="CW47" s="1532"/>
      <c r="CX47" s="1532"/>
      <c r="CY47" s="1532"/>
      <c r="CZ47" s="1532"/>
    </row>
    <row r="48" s="133" customFormat="true" ht="15" customHeight="true" x14ac:dyDescent="0.2">
      <c r="A48" s="1893"/>
      <c r="B48" s="294" t="s">
        <v>100</v>
      </c>
      <c r="C48" s="1309" t="s">
        <v>35</v>
      </c>
      <c r="D48" s="1316" t="s">
        <v>35</v>
      </c>
      <c r="E48" s="1316" t="s">
        <v>35</v>
      </c>
      <c r="F48" s="1316" t="s">
        <v>35</v>
      </c>
      <c r="G48" s="1323" t="s">
        <v>35</v>
      </c>
      <c r="H48" s="1330" t="s">
        <v>35</v>
      </c>
      <c r="I48" s="1316" t="s">
        <v>35</v>
      </c>
      <c r="J48" s="1316" t="s">
        <v>35</v>
      </c>
      <c r="K48" s="1316" t="s">
        <v>35</v>
      </c>
      <c r="L48" s="1337" t="s">
        <v>35</v>
      </c>
      <c r="M48" s="1344" t="s">
        <v>35</v>
      </c>
      <c r="N48" s="1316" t="s">
        <v>35</v>
      </c>
      <c r="O48" s="1316" t="s">
        <v>35</v>
      </c>
      <c r="P48" s="1316" t="s">
        <v>35</v>
      </c>
      <c r="Q48" s="1323" t="s">
        <v>35</v>
      </c>
      <c r="R48" s="1330" t="s">
        <v>35</v>
      </c>
      <c r="S48" s="1316" t="s">
        <v>35</v>
      </c>
      <c r="T48" s="1316" t="s">
        <v>35</v>
      </c>
      <c r="U48" s="1316" t="s">
        <v>35</v>
      </c>
      <c r="V48" s="1316" t="s">
        <v>35</v>
      </c>
      <c r="W48" s="1316" t="s">
        <v>35</v>
      </c>
      <c r="X48" s="1316" t="s">
        <v>35</v>
      </c>
      <c r="Y48" s="1347" t="s">
        <v>35</v>
      </c>
      <c r="Z48" s="1347" t="s">
        <v>35</v>
      </c>
      <c r="AA48" s="1347" t="s">
        <v>35</v>
      </c>
      <c r="AB48" s="1347" t="s">
        <v>35</v>
      </c>
      <c r="AC48" s="1347" t="s">
        <v>35</v>
      </c>
      <c r="AD48" s="1500" t="s">
        <v>35</v>
      </c>
      <c r="AE48" s="1521"/>
      <c r="AF48" s="1521"/>
      <c r="AG48" s="1521"/>
      <c r="AH48" s="1521"/>
      <c r="AI48" s="1521"/>
      <c r="AJ48" s="1521"/>
      <c r="AK48" s="1521"/>
      <c r="AL48" s="1521"/>
      <c r="AM48" s="1521"/>
      <c r="AN48" s="1521"/>
      <c r="AO48" s="1521"/>
      <c r="AP48" s="1521"/>
      <c r="AQ48" s="1521"/>
      <c r="AR48" s="1521"/>
      <c r="AS48" s="1521"/>
      <c r="AT48" s="1521"/>
      <c r="AU48" s="1521"/>
      <c r="AV48" s="1521"/>
      <c r="AW48" s="1521"/>
      <c r="AX48" s="1521"/>
      <c r="AY48" s="1521"/>
      <c r="AZ48" s="242"/>
      <c r="BA48" s="1907"/>
      <c r="BB48" s="168" t="s">
        <v>100</v>
      </c>
      <c r="BC48" s="1353" t="s">
        <v>35</v>
      </c>
      <c r="BD48" s="1372" t="s">
        <v>35</v>
      </c>
      <c r="BE48" s="1372" t="s">
        <v>35</v>
      </c>
      <c r="BF48" s="1372" t="s">
        <v>35</v>
      </c>
      <c r="BG48" s="1392" t="s">
        <v>35</v>
      </c>
      <c r="BH48" s="1412" t="s">
        <v>35</v>
      </c>
      <c r="BI48" s="1372" t="s">
        <v>35</v>
      </c>
      <c r="BJ48" s="1372" t="s">
        <v>35</v>
      </c>
      <c r="BK48" s="1372" t="s">
        <v>35</v>
      </c>
      <c r="BL48" s="1392" t="s">
        <v>35</v>
      </c>
      <c r="BM48" s="1412" t="s">
        <v>35</v>
      </c>
      <c r="BN48" s="1372" t="s">
        <v>35</v>
      </c>
      <c r="BO48" s="1372" t="s">
        <v>35</v>
      </c>
      <c r="BP48" s="1372" t="s">
        <v>35</v>
      </c>
      <c r="BQ48" s="1392" t="s">
        <v>35</v>
      </c>
      <c r="BR48" s="1412" t="s">
        <v>35</v>
      </c>
      <c r="BS48" s="1372" t="s">
        <v>35</v>
      </c>
      <c r="BT48" s="1372" t="s">
        <v>35</v>
      </c>
      <c r="BU48" s="1372" t="s">
        <v>35</v>
      </c>
      <c r="BV48" s="1372" t="s">
        <v>35</v>
      </c>
      <c r="BW48" s="1372" t="s">
        <v>35</v>
      </c>
      <c r="BX48" s="1372" t="s">
        <v>35</v>
      </c>
      <c r="BY48" s="1431" t="s">
        <v>35</v>
      </c>
      <c r="BZ48" s="1431" t="s">
        <v>35</v>
      </c>
      <c r="CA48" s="1431" t="s">
        <v>35</v>
      </c>
      <c r="CB48" s="1431" t="s">
        <v>35</v>
      </c>
      <c r="CC48" s="1431" t="s">
        <v>35</v>
      </c>
      <c r="CD48" s="1431" t="s">
        <v>35</v>
      </c>
      <c r="CE48" s="1532"/>
      <c r="CF48" s="1532"/>
      <c r="CG48" s="1532"/>
      <c r="CH48" s="1532"/>
      <c r="CI48" s="1532"/>
      <c r="CJ48" s="1532"/>
      <c r="CK48" s="1532"/>
      <c r="CL48" s="1532"/>
      <c r="CM48" s="1532"/>
      <c r="CN48" s="1532"/>
      <c r="CO48" s="1532"/>
      <c r="CP48" s="1532"/>
      <c r="CQ48" s="1532"/>
      <c r="CR48" s="1532"/>
      <c r="CS48" s="1532"/>
      <c r="CT48" s="1532"/>
      <c r="CU48" s="1532"/>
      <c r="CV48" s="1532"/>
      <c r="CW48" s="1532"/>
      <c r="CX48" s="1532"/>
      <c r="CY48" s="1532"/>
      <c r="CZ48" s="1532"/>
    </row>
    <row r="49" s="133" customFormat="true" ht="15" customHeight="true" x14ac:dyDescent="0.2">
      <c r="A49" s="1893"/>
      <c r="B49" s="294" t="s">
        <v>68</v>
      </c>
      <c r="C49" s="1309" t="s">
        <v>35</v>
      </c>
      <c r="D49" s="1316" t="s">
        <v>35</v>
      </c>
      <c r="E49" s="1316" t="s">
        <v>35</v>
      </c>
      <c r="F49" s="1316" t="s">
        <v>35</v>
      </c>
      <c r="G49" s="1323" t="s">
        <v>35</v>
      </c>
      <c r="H49" s="1330" t="s">
        <v>35</v>
      </c>
      <c r="I49" s="1316" t="s">
        <v>35</v>
      </c>
      <c r="J49" s="1316" t="s">
        <v>35</v>
      </c>
      <c r="K49" s="1316" t="s">
        <v>35</v>
      </c>
      <c r="L49" s="1337" t="s">
        <v>35</v>
      </c>
      <c r="M49" s="1344" t="s">
        <v>35</v>
      </c>
      <c r="N49" s="1316" t="s">
        <v>35</v>
      </c>
      <c r="O49" s="1316" t="s">
        <v>35</v>
      </c>
      <c r="P49" s="1316" t="s">
        <v>35</v>
      </c>
      <c r="Q49" s="1323" t="s">
        <v>35</v>
      </c>
      <c r="R49" s="1330" t="s">
        <v>35</v>
      </c>
      <c r="S49" s="1316" t="s">
        <v>35</v>
      </c>
      <c r="T49" s="1316" t="s">
        <v>35</v>
      </c>
      <c r="U49" s="1316" t="s">
        <v>35</v>
      </c>
      <c r="V49" s="1316" t="s">
        <v>35</v>
      </c>
      <c r="W49" s="1316" t="s">
        <v>35</v>
      </c>
      <c r="X49" s="1316" t="s">
        <v>35</v>
      </c>
      <c r="Y49" s="1347" t="s">
        <v>35</v>
      </c>
      <c r="Z49" s="1347" t="s">
        <v>35</v>
      </c>
      <c r="AA49" s="1347" t="s">
        <v>35</v>
      </c>
      <c r="AB49" s="1347" t="s">
        <v>35</v>
      </c>
      <c r="AC49" s="1347" t="s">
        <v>35</v>
      </c>
      <c r="AD49" s="1500" t="s">
        <v>35</v>
      </c>
      <c r="AE49" s="1521"/>
      <c r="AF49" s="1521"/>
      <c r="AG49" s="1521"/>
      <c r="AH49" s="1521"/>
      <c r="AI49" s="1521"/>
      <c r="AJ49" s="1521"/>
      <c r="AK49" s="1521"/>
      <c r="AL49" s="1521"/>
      <c r="AM49" s="1521"/>
      <c r="AN49" s="1521"/>
      <c r="AO49" s="1521"/>
      <c r="AP49" s="1521"/>
      <c r="AQ49" s="1521"/>
      <c r="AR49" s="1521"/>
      <c r="AS49" s="1521"/>
      <c r="AT49" s="1521"/>
      <c r="AU49" s="1521"/>
      <c r="AV49" s="1521"/>
      <c r="AW49" s="1521"/>
      <c r="AX49" s="1521"/>
      <c r="AY49" s="1521"/>
      <c r="AZ49" s="242"/>
      <c r="BA49" s="1907"/>
      <c r="BB49" s="168" t="s">
        <v>68</v>
      </c>
      <c r="BC49" s="1353" t="s">
        <v>35</v>
      </c>
      <c r="BD49" s="1372" t="s">
        <v>35</v>
      </c>
      <c r="BE49" s="1372" t="s">
        <v>35</v>
      </c>
      <c r="BF49" s="1372" t="s">
        <v>35</v>
      </c>
      <c r="BG49" s="1392" t="s">
        <v>35</v>
      </c>
      <c r="BH49" s="1412" t="s">
        <v>35</v>
      </c>
      <c r="BI49" s="1372" t="s">
        <v>35</v>
      </c>
      <c r="BJ49" s="1372" t="s">
        <v>35</v>
      </c>
      <c r="BK49" s="1372" t="s">
        <v>35</v>
      </c>
      <c r="BL49" s="1392" t="s">
        <v>35</v>
      </c>
      <c r="BM49" s="1412" t="s">
        <v>35</v>
      </c>
      <c r="BN49" s="1372" t="s">
        <v>35</v>
      </c>
      <c r="BO49" s="1372" t="s">
        <v>35</v>
      </c>
      <c r="BP49" s="1372" t="s">
        <v>35</v>
      </c>
      <c r="BQ49" s="1392" t="s">
        <v>35</v>
      </c>
      <c r="BR49" s="1412" t="s">
        <v>35</v>
      </c>
      <c r="BS49" s="1372" t="s">
        <v>35</v>
      </c>
      <c r="BT49" s="1372" t="s">
        <v>35</v>
      </c>
      <c r="BU49" s="1372" t="s">
        <v>35</v>
      </c>
      <c r="BV49" s="1372" t="s">
        <v>35</v>
      </c>
      <c r="BW49" s="1372" t="s">
        <v>35</v>
      </c>
      <c r="BX49" s="1372" t="s">
        <v>35</v>
      </c>
      <c r="BY49" s="1431" t="s">
        <v>35</v>
      </c>
      <c r="BZ49" s="1431" t="s">
        <v>35</v>
      </c>
      <c r="CA49" s="1431" t="s">
        <v>35</v>
      </c>
      <c r="CB49" s="1431" t="s">
        <v>35</v>
      </c>
      <c r="CC49" s="1431" t="s">
        <v>35</v>
      </c>
      <c r="CD49" s="1431" t="s">
        <v>35</v>
      </c>
      <c r="CE49" s="1532"/>
      <c r="CF49" s="1532"/>
      <c r="CG49" s="1532"/>
      <c r="CH49" s="1532"/>
      <c r="CI49" s="1532"/>
      <c r="CJ49" s="1532"/>
      <c r="CK49" s="1532"/>
      <c r="CL49" s="1532"/>
      <c r="CM49" s="1532"/>
      <c r="CN49" s="1532"/>
      <c r="CO49" s="1532"/>
      <c r="CP49" s="1532"/>
      <c r="CQ49" s="1532"/>
      <c r="CR49" s="1532"/>
      <c r="CS49" s="1532"/>
      <c r="CT49" s="1532"/>
      <c r="CU49" s="1532"/>
      <c r="CV49" s="1532"/>
      <c r="CW49" s="1532"/>
      <c r="CX49" s="1532"/>
      <c r="CY49" s="1532"/>
      <c r="CZ49" s="1532"/>
    </row>
    <row r="50" s="133" customFormat="true" ht="15" customHeight="true" x14ac:dyDescent="0.2">
      <c r="A50" s="1893" t="s">
        <v>103</v>
      </c>
      <c r="B50" s="294" t="s">
        <v>101</v>
      </c>
      <c r="C50" s="1309" t="s">
        <v>35</v>
      </c>
      <c r="D50" s="1316" t="s">
        <v>35</v>
      </c>
      <c r="E50" s="1316" t="s">
        <v>35</v>
      </c>
      <c r="F50" s="1316" t="s">
        <v>35</v>
      </c>
      <c r="G50" s="1323" t="s">
        <v>35</v>
      </c>
      <c r="H50" s="1330" t="s">
        <v>35</v>
      </c>
      <c r="I50" s="1316" t="s">
        <v>35</v>
      </c>
      <c r="J50" s="1316" t="s">
        <v>35</v>
      </c>
      <c r="K50" s="1316" t="s">
        <v>35</v>
      </c>
      <c r="L50" s="1337" t="s">
        <v>35</v>
      </c>
      <c r="M50" s="1344" t="s">
        <v>35</v>
      </c>
      <c r="N50" s="1316" t="s">
        <v>35</v>
      </c>
      <c r="O50" s="1316" t="s">
        <v>35</v>
      </c>
      <c r="P50" s="1316" t="s">
        <v>35</v>
      </c>
      <c r="Q50" s="1323" t="s">
        <v>35</v>
      </c>
      <c r="R50" s="1330" t="s">
        <v>35</v>
      </c>
      <c r="S50" s="1316" t="s">
        <v>35</v>
      </c>
      <c r="T50" s="1316" t="s">
        <v>35</v>
      </c>
      <c r="U50" s="1316" t="s">
        <v>35</v>
      </c>
      <c r="V50" s="1316" t="s">
        <v>35</v>
      </c>
      <c r="W50" s="1316" t="s">
        <v>35</v>
      </c>
      <c r="X50" s="1316" t="s">
        <v>35</v>
      </c>
      <c r="Y50" s="1347" t="s">
        <v>35</v>
      </c>
      <c r="Z50" s="1347" t="s">
        <v>35</v>
      </c>
      <c r="AA50" s="1347" t="s">
        <v>35</v>
      </c>
      <c r="AB50" s="1347" t="s">
        <v>35</v>
      </c>
      <c r="AC50" s="1347" t="s">
        <v>35</v>
      </c>
      <c r="AD50" s="1500" t="s">
        <v>35</v>
      </c>
      <c r="AE50" s="1521"/>
      <c r="AF50" s="1521"/>
      <c r="AG50" s="1521"/>
      <c r="AH50" s="1521"/>
      <c r="AI50" s="1521"/>
      <c r="AJ50" s="1521"/>
      <c r="AK50" s="1521"/>
      <c r="AL50" s="1521"/>
      <c r="AM50" s="1521"/>
      <c r="AN50" s="1521"/>
      <c r="AO50" s="1521"/>
      <c r="AP50" s="1521"/>
      <c r="AQ50" s="1521"/>
      <c r="AR50" s="1521"/>
      <c r="AS50" s="1521"/>
      <c r="AT50" s="1521"/>
      <c r="AU50" s="1521"/>
      <c r="AV50" s="1521"/>
      <c r="AW50" s="1521"/>
      <c r="AX50" s="1521"/>
      <c r="AY50" s="1521"/>
      <c r="AZ50" s="242"/>
      <c r="BA50" s="1907" t="s">
        <v>103</v>
      </c>
      <c r="BB50" s="168" t="s">
        <v>101</v>
      </c>
      <c r="BC50" s="1353" t="s">
        <v>35</v>
      </c>
      <c r="BD50" s="1372" t="s">
        <v>35</v>
      </c>
      <c r="BE50" s="1372" t="s">
        <v>35</v>
      </c>
      <c r="BF50" s="1372" t="s">
        <v>35</v>
      </c>
      <c r="BG50" s="1392" t="s">
        <v>35</v>
      </c>
      <c r="BH50" s="1412" t="s">
        <v>35</v>
      </c>
      <c r="BI50" s="1372" t="s">
        <v>35</v>
      </c>
      <c r="BJ50" s="1372" t="s">
        <v>35</v>
      </c>
      <c r="BK50" s="1372" t="s">
        <v>35</v>
      </c>
      <c r="BL50" s="1392" t="s">
        <v>35</v>
      </c>
      <c r="BM50" s="1412" t="s">
        <v>35</v>
      </c>
      <c r="BN50" s="1372" t="s">
        <v>35</v>
      </c>
      <c r="BO50" s="1372" t="s">
        <v>35</v>
      </c>
      <c r="BP50" s="1372" t="s">
        <v>35</v>
      </c>
      <c r="BQ50" s="1392" t="s">
        <v>35</v>
      </c>
      <c r="BR50" s="1412" t="s">
        <v>35</v>
      </c>
      <c r="BS50" s="1372" t="s">
        <v>35</v>
      </c>
      <c r="BT50" s="1372" t="s">
        <v>35</v>
      </c>
      <c r="BU50" s="1372" t="s">
        <v>35</v>
      </c>
      <c r="BV50" s="1372" t="s">
        <v>35</v>
      </c>
      <c r="BW50" s="1372" t="s">
        <v>35</v>
      </c>
      <c r="BX50" s="1372" t="s">
        <v>35</v>
      </c>
      <c r="BY50" s="1431" t="s">
        <v>35</v>
      </c>
      <c r="BZ50" s="1431" t="s">
        <v>35</v>
      </c>
      <c r="CA50" s="1431" t="s">
        <v>35</v>
      </c>
      <c r="CB50" s="1431" t="s">
        <v>35</v>
      </c>
      <c r="CC50" s="1431" t="s">
        <v>35</v>
      </c>
      <c r="CD50" s="1431" t="s">
        <v>35</v>
      </c>
      <c r="CE50" s="1532"/>
      <c r="CF50" s="1532"/>
      <c r="CG50" s="1532"/>
      <c r="CH50" s="1532"/>
      <c r="CI50" s="1532"/>
      <c r="CJ50" s="1532"/>
      <c r="CK50" s="1532"/>
      <c r="CL50" s="1532"/>
      <c r="CM50" s="1532"/>
      <c r="CN50" s="1532"/>
      <c r="CO50" s="1532"/>
      <c r="CP50" s="1532"/>
      <c r="CQ50" s="1532"/>
      <c r="CR50" s="1532"/>
      <c r="CS50" s="1532"/>
      <c r="CT50" s="1532"/>
      <c r="CU50" s="1532"/>
      <c r="CV50" s="1532"/>
      <c r="CW50" s="1532"/>
      <c r="CX50" s="1532"/>
      <c r="CY50" s="1532"/>
      <c r="CZ50" s="1532"/>
    </row>
    <row r="51" s="133" customFormat="true" ht="15" customHeight="true" x14ac:dyDescent="0.2">
      <c r="A51" s="1893"/>
      <c r="B51" s="294" t="s">
        <v>100</v>
      </c>
      <c r="C51" s="1309" t="s">
        <v>35</v>
      </c>
      <c r="D51" s="1316" t="s">
        <v>35</v>
      </c>
      <c r="E51" s="1316" t="s">
        <v>35</v>
      </c>
      <c r="F51" s="1316" t="s">
        <v>35</v>
      </c>
      <c r="G51" s="1323" t="s">
        <v>35</v>
      </c>
      <c r="H51" s="1330" t="s">
        <v>35</v>
      </c>
      <c r="I51" s="1316" t="s">
        <v>35</v>
      </c>
      <c r="J51" s="1316" t="s">
        <v>35</v>
      </c>
      <c r="K51" s="1316" t="s">
        <v>35</v>
      </c>
      <c r="L51" s="1337" t="s">
        <v>35</v>
      </c>
      <c r="M51" s="1344" t="s">
        <v>35</v>
      </c>
      <c r="N51" s="1316" t="s">
        <v>35</v>
      </c>
      <c r="O51" s="1316" t="s">
        <v>35</v>
      </c>
      <c r="P51" s="1316" t="s">
        <v>35</v>
      </c>
      <c r="Q51" s="1323" t="s">
        <v>35</v>
      </c>
      <c r="R51" s="1330" t="s">
        <v>35</v>
      </c>
      <c r="S51" s="1316" t="s">
        <v>35</v>
      </c>
      <c r="T51" s="1316" t="s">
        <v>35</v>
      </c>
      <c r="U51" s="1316" t="s">
        <v>35</v>
      </c>
      <c r="V51" s="1316" t="s">
        <v>35</v>
      </c>
      <c r="W51" s="1316" t="s">
        <v>35</v>
      </c>
      <c r="X51" s="1316" t="s">
        <v>35</v>
      </c>
      <c r="Y51" s="1347" t="s">
        <v>35</v>
      </c>
      <c r="Z51" s="1347" t="s">
        <v>35</v>
      </c>
      <c r="AA51" s="1347" t="s">
        <v>35</v>
      </c>
      <c r="AB51" s="1347" t="s">
        <v>35</v>
      </c>
      <c r="AC51" s="1347" t="s">
        <v>35</v>
      </c>
      <c r="AD51" s="1500" t="s">
        <v>35</v>
      </c>
      <c r="AE51" s="1521"/>
      <c r="AF51" s="1521"/>
      <c r="AG51" s="1521"/>
      <c r="AH51" s="1521"/>
      <c r="AI51" s="1521"/>
      <c r="AJ51" s="1521"/>
      <c r="AK51" s="1521"/>
      <c r="AL51" s="1521"/>
      <c r="AM51" s="1521"/>
      <c r="AN51" s="1521"/>
      <c r="AO51" s="1521"/>
      <c r="AP51" s="1521"/>
      <c r="AQ51" s="1521"/>
      <c r="AR51" s="1521"/>
      <c r="AS51" s="1521"/>
      <c r="AT51" s="1521"/>
      <c r="AU51" s="1521"/>
      <c r="AV51" s="1521"/>
      <c r="AW51" s="1521"/>
      <c r="AX51" s="1521"/>
      <c r="AY51" s="1521"/>
      <c r="AZ51" s="242"/>
      <c r="BA51" s="1907"/>
      <c r="BB51" s="168" t="s">
        <v>100</v>
      </c>
      <c r="BC51" s="1353" t="s">
        <v>35</v>
      </c>
      <c r="BD51" s="1372" t="s">
        <v>35</v>
      </c>
      <c r="BE51" s="1372" t="s">
        <v>35</v>
      </c>
      <c r="BF51" s="1372" t="s">
        <v>35</v>
      </c>
      <c r="BG51" s="1392" t="s">
        <v>35</v>
      </c>
      <c r="BH51" s="1412" t="s">
        <v>35</v>
      </c>
      <c r="BI51" s="1372" t="s">
        <v>35</v>
      </c>
      <c r="BJ51" s="1372" t="s">
        <v>35</v>
      </c>
      <c r="BK51" s="1372" t="s">
        <v>35</v>
      </c>
      <c r="BL51" s="1392" t="s">
        <v>35</v>
      </c>
      <c r="BM51" s="1412" t="s">
        <v>35</v>
      </c>
      <c r="BN51" s="1372" t="s">
        <v>35</v>
      </c>
      <c r="BO51" s="1372" t="s">
        <v>35</v>
      </c>
      <c r="BP51" s="1372" t="s">
        <v>35</v>
      </c>
      <c r="BQ51" s="1392" t="s">
        <v>35</v>
      </c>
      <c r="BR51" s="1412" t="s">
        <v>35</v>
      </c>
      <c r="BS51" s="1372" t="s">
        <v>35</v>
      </c>
      <c r="BT51" s="1372" t="s">
        <v>35</v>
      </c>
      <c r="BU51" s="1372" t="s">
        <v>35</v>
      </c>
      <c r="BV51" s="1372" t="s">
        <v>35</v>
      </c>
      <c r="BW51" s="1372" t="s">
        <v>35</v>
      </c>
      <c r="BX51" s="1372" t="s">
        <v>35</v>
      </c>
      <c r="BY51" s="1431" t="s">
        <v>35</v>
      </c>
      <c r="BZ51" s="1431" t="s">
        <v>35</v>
      </c>
      <c r="CA51" s="1431" t="s">
        <v>35</v>
      </c>
      <c r="CB51" s="1431" t="s">
        <v>35</v>
      </c>
      <c r="CC51" s="1431" t="s">
        <v>35</v>
      </c>
      <c r="CD51" s="1431" t="s">
        <v>35</v>
      </c>
      <c r="CE51" s="1532"/>
      <c r="CF51" s="1532"/>
      <c r="CG51" s="1532"/>
      <c r="CH51" s="1532"/>
      <c r="CI51" s="1532"/>
      <c r="CJ51" s="1532"/>
      <c r="CK51" s="1532"/>
      <c r="CL51" s="1532"/>
      <c r="CM51" s="1532"/>
      <c r="CN51" s="1532"/>
      <c r="CO51" s="1532"/>
      <c r="CP51" s="1532"/>
      <c r="CQ51" s="1532"/>
      <c r="CR51" s="1532"/>
      <c r="CS51" s="1532"/>
      <c r="CT51" s="1532"/>
      <c r="CU51" s="1532"/>
      <c r="CV51" s="1532"/>
      <c r="CW51" s="1532"/>
      <c r="CX51" s="1532"/>
      <c r="CY51" s="1532"/>
      <c r="CZ51" s="1532"/>
    </row>
    <row r="52" s="133" customFormat="true" ht="15" customHeight="true" x14ac:dyDescent="0.2">
      <c r="A52" s="1893"/>
      <c r="B52" s="294" t="s">
        <v>68</v>
      </c>
      <c r="C52" s="1309" t="s">
        <v>35</v>
      </c>
      <c r="D52" s="1316" t="s">
        <v>35</v>
      </c>
      <c r="E52" s="1316" t="s">
        <v>35</v>
      </c>
      <c r="F52" s="1316" t="s">
        <v>35</v>
      </c>
      <c r="G52" s="1323" t="s">
        <v>35</v>
      </c>
      <c r="H52" s="1330" t="s">
        <v>35</v>
      </c>
      <c r="I52" s="1316" t="s">
        <v>35</v>
      </c>
      <c r="J52" s="1316" t="s">
        <v>35</v>
      </c>
      <c r="K52" s="1316" t="s">
        <v>35</v>
      </c>
      <c r="L52" s="1337" t="s">
        <v>35</v>
      </c>
      <c r="M52" s="1344" t="s">
        <v>35</v>
      </c>
      <c r="N52" s="1316" t="s">
        <v>35</v>
      </c>
      <c r="O52" s="1316" t="s">
        <v>35</v>
      </c>
      <c r="P52" s="1316" t="s">
        <v>35</v>
      </c>
      <c r="Q52" s="1323" t="s">
        <v>35</v>
      </c>
      <c r="R52" s="1330" t="s">
        <v>35</v>
      </c>
      <c r="S52" s="1316" t="s">
        <v>35</v>
      </c>
      <c r="T52" s="1316" t="s">
        <v>35</v>
      </c>
      <c r="U52" s="1316" t="s">
        <v>35</v>
      </c>
      <c r="V52" s="1316" t="s">
        <v>35</v>
      </c>
      <c r="W52" s="1316" t="s">
        <v>35</v>
      </c>
      <c r="X52" s="1316" t="s">
        <v>35</v>
      </c>
      <c r="Y52" s="1347" t="s">
        <v>35</v>
      </c>
      <c r="Z52" s="1347" t="s">
        <v>35</v>
      </c>
      <c r="AA52" s="1347" t="s">
        <v>35</v>
      </c>
      <c r="AB52" s="1347" t="s">
        <v>35</v>
      </c>
      <c r="AC52" s="1347" t="s">
        <v>35</v>
      </c>
      <c r="AD52" s="1500" t="s">
        <v>35</v>
      </c>
      <c r="AE52" s="1521"/>
      <c r="AF52" s="1521"/>
      <c r="AG52" s="1521"/>
      <c r="AH52" s="1521"/>
      <c r="AI52" s="1521"/>
      <c r="AJ52" s="1521"/>
      <c r="AK52" s="1521"/>
      <c r="AL52" s="1521"/>
      <c r="AM52" s="1521"/>
      <c r="AN52" s="1521"/>
      <c r="AO52" s="1521"/>
      <c r="AP52" s="1521"/>
      <c r="AQ52" s="1521"/>
      <c r="AR52" s="1521"/>
      <c r="AS52" s="1521"/>
      <c r="AT52" s="1521"/>
      <c r="AU52" s="1521"/>
      <c r="AV52" s="1521"/>
      <c r="AW52" s="1521"/>
      <c r="AX52" s="1521"/>
      <c r="AY52" s="1521"/>
      <c r="AZ52" s="242"/>
      <c r="BA52" s="1907"/>
      <c r="BB52" s="168" t="s">
        <v>68</v>
      </c>
      <c r="BC52" s="1353" t="s">
        <v>35</v>
      </c>
      <c r="BD52" s="1372" t="s">
        <v>35</v>
      </c>
      <c r="BE52" s="1372" t="s">
        <v>35</v>
      </c>
      <c r="BF52" s="1372" t="s">
        <v>35</v>
      </c>
      <c r="BG52" s="1392" t="s">
        <v>35</v>
      </c>
      <c r="BH52" s="1412" t="s">
        <v>35</v>
      </c>
      <c r="BI52" s="1372" t="s">
        <v>35</v>
      </c>
      <c r="BJ52" s="1372" t="s">
        <v>35</v>
      </c>
      <c r="BK52" s="1372" t="s">
        <v>35</v>
      </c>
      <c r="BL52" s="1392" t="s">
        <v>35</v>
      </c>
      <c r="BM52" s="1412" t="s">
        <v>35</v>
      </c>
      <c r="BN52" s="1372" t="s">
        <v>35</v>
      </c>
      <c r="BO52" s="1372" t="s">
        <v>35</v>
      </c>
      <c r="BP52" s="1372" t="s">
        <v>35</v>
      </c>
      <c r="BQ52" s="1392" t="s">
        <v>35</v>
      </c>
      <c r="BR52" s="1412" t="s">
        <v>35</v>
      </c>
      <c r="BS52" s="1372" t="s">
        <v>35</v>
      </c>
      <c r="BT52" s="1372" t="s">
        <v>35</v>
      </c>
      <c r="BU52" s="1372" t="s">
        <v>35</v>
      </c>
      <c r="BV52" s="1372" t="s">
        <v>35</v>
      </c>
      <c r="BW52" s="1372" t="s">
        <v>35</v>
      </c>
      <c r="BX52" s="1372" t="s">
        <v>35</v>
      </c>
      <c r="BY52" s="1431" t="s">
        <v>35</v>
      </c>
      <c r="BZ52" s="1431" t="s">
        <v>35</v>
      </c>
      <c r="CA52" s="1431" t="s">
        <v>35</v>
      </c>
      <c r="CB52" s="1431" t="s">
        <v>35</v>
      </c>
      <c r="CC52" s="1431" t="s">
        <v>35</v>
      </c>
      <c r="CD52" s="1431" t="s">
        <v>35</v>
      </c>
      <c r="CE52" s="1532"/>
      <c r="CF52" s="1532"/>
      <c r="CG52" s="1532"/>
      <c r="CH52" s="1532"/>
      <c r="CI52" s="1532"/>
      <c r="CJ52" s="1532"/>
      <c r="CK52" s="1532"/>
      <c r="CL52" s="1532"/>
      <c r="CM52" s="1532"/>
      <c r="CN52" s="1532"/>
      <c r="CO52" s="1532"/>
      <c r="CP52" s="1532"/>
      <c r="CQ52" s="1532"/>
      <c r="CR52" s="1532"/>
      <c r="CS52" s="1532"/>
      <c r="CT52" s="1532"/>
      <c r="CU52" s="1532"/>
      <c r="CV52" s="1532"/>
      <c r="CW52" s="1532"/>
      <c r="CX52" s="1532"/>
      <c r="CY52" s="1532"/>
      <c r="CZ52" s="1532"/>
    </row>
    <row r="53" s="133" customFormat="true" ht="15" customHeight="true" x14ac:dyDescent="0.2">
      <c r="A53" s="1893" t="s">
        <v>106</v>
      </c>
      <c r="B53" s="294" t="s">
        <v>101</v>
      </c>
      <c r="C53" s="1309" t="s">
        <v>35</v>
      </c>
      <c r="D53" s="1316" t="s">
        <v>35</v>
      </c>
      <c r="E53" s="1316" t="s">
        <v>35</v>
      </c>
      <c r="F53" s="1316" t="s">
        <v>35</v>
      </c>
      <c r="G53" s="1323" t="s">
        <v>35</v>
      </c>
      <c r="H53" s="1330" t="s">
        <v>35</v>
      </c>
      <c r="I53" s="1316" t="s">
        <v>35</v>
      </c>
      <c r="J53" s="1316" t="s">
        <v>35</v>
      </c>
      <c r="K53" s="1316" t="s">
        <v>35</v>
      </c>
      <c r="L53" s="1337" t="s">
        <v>35</v>
      </c>
      <c r="M53" s="1344" t="s">
        <v>35</v>
      </c>
      <c r="N53" s="1316" t="s">
        <v>35</v>
      </c>
      <c r="O53" s="1316" t="s">
        <v>35</v>
      </c>
      <c r="P53" s="1316" t="s">
        <v>35</v>
      </c>
      <c r="Q53" s="1323" t="s">
        <v>35</v>
      </c>
      <c r="R53" s="1330" t="s">
        <v>35</v>
      </c>
      <c r="S53" s="1316" t="s">
        <v>35</v>
      </c>
      <c r="T53" s="1316" t="s">
        <v>35</v>
      </c>
      <c r="U53" s="1316" t="s">
        <v>35</v>
      </c>
      <c r="V53" s="1316" t="s">
        <v>35</v>
      </c>
      <c r="W53" s="1316" t="s">
        <v>35</v>
      </c>
      <c r="X53" s="1316" t="s">
        <v>35</v>
      </c>
      <c r="Y53" s="1347" t="s">
        <v>35</v>
      </c>
      <c r="Z53" s="1347" t="s">
        <v>35</v>
      </c>
      <c r="AA53" s="1347" t="s">
        <v>35</v>
      </c>
      <c r="AB53" s="1347" t="s">
        <v>35</v>
      </c>
      <c r="AC53" s="1347" t="s">
        <v>35</v>
      </c>
      <c r="AD53" s="1500" t="s">
        <v>35</v>
      </c>
      <c r="AE53" s="1521"/>
      <c r="AF53" s="1521"/>
      <c r="AG53" s="1521"/>
      <c r="AH53" s="1521"/>
      <c r="AI53" s="1521"/>
      <c r="AJ53" s="1521"/>
      <c r="AK53" s="1521"/>
      <c r="AL53" s="1521"/>
      <c r="AM53" s="1521"/>
      <c r="AN53" s="1521"/>
      <c r="AO53" s="1521"/>
      <c r="AP53" s="1521"/>
      <c r="AQ53" s="1521"/>
      <c r="AR53" s="1521"/>
      <c r="AS53" s="1521"/>
      <c r="AT53" s="1521"/>
      <c r="AU53" s="1521"/>
      <c r="AV53" s="1521"/>
      <c r="AW53" s="1521"/>
      <c r="AX53" s="1521"/>
      <c r="AY53" s="1521"/>
      <c r="AZ53" s="242"/>
      <c r="BA53" s="1907" t="s">
        <v>106</v>
      </c>
      <c r="BB53" s="168" t="s">
        <v>101</v>
      </c>
      <c r="BC53" s="1353" t="s">
        <v>35</v>
      </c>
      <c r="BD53" s="1372" t="s">
        <v>35</v>
      </c>
      <c r="BE53" s="1372" t="s">
        <v>35</v>
      </c>
      <c r="BF53" s="1372" t="s">
        <v>35</v>
      </c>
      <c r="BG53" s="1392" t="s">
        <v>35</v>
      </c>
      <c r="BH53" s="1412" t="s">
        <v>35</v>
      </c>
      <c r="BI53" s="1372" t="s">
        <v>35</v>
      </c>
      <c r="BJ53" s="1372" t="s">
        <v>35</v>
      </c>
      <c r="BK53" s="1372" t="s">
        <v>35</v>
      </c>
      <c r="BL53" s="1392" t="s">
        <v>35</v>
      </c>
      <c r="BM53" s="1412" t="s">
        <v>35</v>
      </c>
      <c r="BN53" s="1372" t="s">
        <v>35</v>
      </c>
      <c r="BO53" s="1372" t="s">
        <v>35</v>
      </c>
      <c r="BP53" s="1372" t="s">
        <v>35</v>
      </c>
      <c r="BQ53" s="1392" t="s">
        <v>35</v>
      </c>
      <c r="BR53" s="1412" t="s">
        <v>35</v>
      </c>
      <c r="BS53" s="1372" t="s">
        <v>35</v>
      </c>
      <c r="BT53" s="1372" t="s">
        <v>35</v>
      </c>
      <c r="BU53" s="1372" t="s">
        <v>35</v>
      </c>
      <c r="BV53" s="1372" t="s">
        <v>35</v>
      </c>
      <c r="BW53" s="1372" t="s">
        <v>35</v>
      </c>
      <c r="BX53" s="1372" t="s">
        <v>35</v>
      </c>
      <c r="BY53" s="1431" t="s">
        <v>35</v>
      </c>
      <c r="BZ53" s="1431" t="s">
        <v>35</v>
      </c>
      <c r="CA53" s="1431" t="s">
        <v>35</v>
      </c>
      <c r="CB53" s="1431" t="s">
        <v>35</v>
      </c>
      <c r="CC53" s="1431" t="s">
        <v>35</v>
      </c>
      <c r="CD53" s="1431" t="s">
        <v>35</v>
      </c>
      <c r="CE53" s="1532"/>
      <c r="CF53" s="1532"/>
      <c r="CG53" s="1532"/>
      <c r="CH53" s="1532"/>
      <c r="CI53" s="1532"/>
      <c r="CJ53" s="1532"/>
      <c r="CK53" s="1532"/>
      <c r="CL53" s="1532"/>
      <c r="CM53" s="1532"/>
      <c r="CN53" s="1532"/>
      <c r="CO53" s="1532"/>
      <c r="CP53" s="1532"/>
      <c r="CQ53" s="1532"/>
      <c r="CR53" s="1532"/>
      <c r="CS53" s="1532"/>
      <c r="CT53" s="1532"/>
      <c r="CU53" s="1532"/>
      <c r="CV53" s="1532"/>
      <c r="CW53" s="1532"/>
      <c r="CX53" s="1532"/>
      <c r="CY53" s="1532"/>
      <c r="CZ53" s="1532"/>
    </row>
    <row r="54" s="133" customFormat="true" ht="15" customHeight="true" x14ac:dyDescent="0.2">
      <c r="A54" s="1893"/>
      <c r="B54" s="294" t="s">
        <v>100</v>
      </c>
      <c r="C54" s="1309" t="s">
        <v>35</v>
      </c>
      <c r="D54" s="1316" t="s">
        <v>35</v>
      </c>
      <c r="E54" s="1316" t="s">
        <v>35</v>
      </c>
      <c r="F54" s="1316" t="s">
        <v>35</v>
      </c>
      <c r="G54" s="1323" t="s">
        <v>35</v>
      </c>
      <c r="H54" s="1330" t="s">
        <v>35</v>
      </c>
      <c r="I54" s="1316" t="s">
        <v>35</v>
      </c>
      <c r="J54" s="1316" t="s">
        <v>35</v>
      </c>
      <c r="K54" s="1316" t="s">
        <v>35</v>
      </c>
      <c r="L54" s="1337" t="s">
        <v>35</v>
      </c>
      <c r="M54" s="1344" t="s">
        <v>35</v>
      </c>
      <c r="N54" s="1316" t="s">
        <v>35</v>
      </c>
      <c r="O54" s="1316" t="s">
        <v>35</v>
      </c>
      <c r="P54" s="1316" t="s">
        <v>35</v>
      </c>
      <c r="Q54" s="1323" t="s">
        <v>35</v>
      </c>
      <c r="R54" s="1330" t="s">
        <v>35</v>
      </c>
      <c r="S54" s="1316" t="s">
        <v>35</v>
      </c>
      <c r="T54" s="1316" t="s">
        <v>35</v>
      </c>
      <c r="U54" s="1316" t="s">
        <v>35</v>
      </c>
      <c r="V54" s="1316" t="s">
        <v>35</v>
      </c>
      <c r="W54" s="1316" t="s">
        <v>35</v>
      </c>
      <c r="X54" s="1316" t="s">
        <v>35</v>
      </c>
      <c r="Y54" s="1347" t="s">
        <v>35</v>
      </c>
      <c r="Z54" s="1347" t="s">
        <v>35</v>
      </c>
      <c r="AA54" s="1347" t="s">
        <v>35</v>
      </c>
      <c r="AB54" s="1347" t="s">
        <v>35</v>
      </c>
      <c r="AC54" s="1347" t="s">
        <v>35</v>
      </c>
      <c r="AD54" s="1500" t="s">
        <v>35</v>
      </c>
      <c r="AE54" s="1521"/>
      <c r="AF54" s="1521"/>
      <c r="AG54" s="1521"/>
      <c r="AH54" s="1521"/>
      <c r="AI54" s="1521"/>
      <c r="AJ54" s="1521"/>
      <c r="AK54" s="1521"/>
      <c r="AL54" s="1521"/>
      <c r="AM54" s="1521"/>
      <c r="AN54" s="1521"/>
      <c r="AO54" s="1521"/>
      <c r="AP54" s="1521"/>
      <c r="AQ54" s="1521"/>
      <c r="AR54" s="1521"/>
      <c r="AS54" s="1521"/>
      <c r="AT54" s="1521"/>
      <c r="AU54" s="1521"/>
      <c r="AV54" s="1521"/>
      <c r="AW54" s="1521"/>
      <c r="AX54" s="1521"/>
      <c r="AY54" s="1521"/>
      <c r="AZ54" s="242"/>
      <c r="BA54" s="1907"/>
      <c r="BB54" s="168" t="s">
        <v>100</v>
      </c>
      <c r="BC54" s="1353" t="s">
        <v>35</v>
      </c>
      <c r="BD54" s="1372" t="s">
        <v>35</v>
      </c>
      <c r="BE54" s="1372" t="s">
        <v>35</v>
      </c>
      <c r="BF54" s="1372" t="s">
        <v>35</v>
      </c>
      <c r="BG54" s="1392" t="s">
        <v>35</v>
      </c>
      <c r="BH54" s="1412" t="s">
        <v>35</v>
      </c>
      <c r="BI54" s="1372" t="s">
        <v>35</v>
      </c>
      <c r="BJ54" s="1372" t="s">
        <v>35</v>
      </c>
      <c r="BK54" s="1372" t="s">
        <v>35</v>
      </c>
      <c r="BL54" s="1392" t="s">
        <v>35</v>
      </c>
      <c r="BM54" s="1412" t="s">
        <v>35</v>
      </c>
      <c r="BN54" s="1372" t="s">
        <v>35</v>
      </c>
      <c r="BO54" s="1372" t="s">
        <v>35</v>
      </c>
      <c r="BP54" s="1372" t="s">
        <v>35</v>
      </c>
      <c r="BQ54" s="1392" t="s">
        <v>35</v>
      </c>
      <c r="BR54" s="1412" t="s">
        <v>35</v>
      </c>
      <c r="BS54" s="1372" t="s">
        <v>35</v>
      </c>
      <c r="BT54" s="1372" t="s">
        <v>35</v>
      </c>
      <c r="BU54" s="1372" t="s">
        <v>35</v>
      </c>
      <c r="BV54" s="1372" t="s">
        <v>35</v>
      </c>
      <c r="BW54" s="1372" t="s">
        <v>35</v>
      </c>
      <c r="BX54" s="1372" t="s">
        <v>35</v>
      </c>
      <c r="BY54" s="1431" t="s">
        <v>35</v>
      </c>
      <c r="BZ54" s="1431" t="s">
        <v>35</v>
      </c>
      <c r="CA54" s="1431" t="s">
        <v>35</v>
      </c>
      <c r="CB54" s="1431" t="s">
        <v>35</v>
      </c>
      <c r="CC54" s="1431" t="s">
        <v>35</v>
      </c>
      <c r="CD54" s="1431" t="s">
        <v>35</v>
      </c>
      <c r="CE54" s="1532"/>
      <c r="CF54" s="1532"/>
      <c r="CG54" s="1532"/>
      <c r="CH54" s="1532"/>
      <c r="CI54" s="1532"/>
      <c r="CJ54" s="1532"/>
      <c r="CK54" s="1532"/>
      <c r="CL54" s="1532"/>
      <c r="CM54" s="1532"/>
      <c r="CN54" s="1532"/>
      <c r="CO54" s="1532"/>
      <c r="CP54" s="1532"/>
      <c r="CQ54" s="1532"/>
      <c r="CR54" s="1532"/>
      <c r="CS54" s="1532"/>
      <c r="CT54" s="1532"/>
      <c r="CU54" s="1532"/>
      <c r="CV54" s="1532"/>
      <c r="CW54" s="1532"/>
      <c r="CX54" s="1532"/>
      <c r="CY54" s="1532"/>
      <c r="CZ54" s="1532"/>
    </row>
    <row r="55" s="133" customFormat="true" ht="15" customHeight="true" x14ac:dyDescent="0.2">
      <c r="A55" s="1932"/>
      <c r="B55" s="295" t="s">
        <v>68</v>
      </c>
      <c r="C55" s="1311" t="s">
        <v>35</v>
      </c>
      <c r="D55" s="1318" t="s">
        <v>35</v>
      </c>
      <c r="E55" s="1318" t="s">
        <v>35</v>
      </c>
      <c r="F55" s="1318" t="s">
        <v>35</v>
      </c>
      <c r="G55" s="1325" t="s">
        <v>35</v>
      </c>
      <c r="H55" s="1332" t="s">
        <v>35</v>
      </c>
      <c r="I55" s="1318" t="s">
        <v>35</v>
      </c>
      <c r="J55" s="1318" t="s">
        <v>35</v>
      </c>
      <c r="K55" s="1318" t="s">
        <v>35</v>
      </c>
      <c r="L55" s="1339" t="s">
        <v>35</v>
      </c>
      <c r="M55" s="1345" t="s">
        <v>35</v>
      </c>
      <c r="N55" s="1318" t="s">
        <v>35</v>
      </c>
      <c r="O55" s="1318" t="s">
        <v>35</v>
      </c>
      <c r="P55" s="1318" t="s">
        <v>35</v>
      </c>
      <c r="Q55" s="1325" t="s">
        <v>35</v>
      </c>
      <c r="R55" s="1457" t="s">
        <v>35</v>
      </c>
      <c r="S55" s="1458" t="s">
        <v>35</v>
      </c>
      <c r="T55" s="1458" t="s">
        <v>35</v>
      </c>
      <c r="U55" s="1458" t="s">
        <v>35</v>
      </c>
      <c r="V55" s="1458" t="s">
        <v>35</v>
      </c>
      <c r="W55" s="1458" t="s">
        <v>35</v>
      </c>
      <c r="X55" s="1458" t="s">
        <v>35</v>
      </c>
      <c r="Y55" s="1458" t="s">
        <v>35</v>
      </c>
      <c r="Z55" s="1458" t="s">
        <v>35</v>
      </c>
      <c r="AA55" s="1458" t="s">
        <v>35</v>
      </c>
      <c r="AB55" s="1458" t="s">
        <v>35</v>
      </c>
      <c r="AC55" s="1458" t="s">
        <v>35</v>
      </c>
      <c r="AD55" s="1501" t="s">
        <v>35</v>
      </c>
      <c r="AE55" s="1522"/>
      <c r="AF55" s="1522"/>
      <c r="AG55" s="1522"/>
      <c r="AH55" s="1522"/>
      <c r="AI55" s="1522"/>
      <c r="AJ55" s="1522"/>
      <c r="AK55" s="1522"/>
      <c r="AL55" s="1522"/>
      <c r="AM55" s="1522"/>
      <c r="AN55" s="1522"/>
      <c r="AO55" s="1522"/>
      <c r="AP55" s="1522"/>
      <c r="AQ55" s="1522"/>
      <c r="AR55" s="1522"/>
      <c r="AS55" s="1522"/>
      <c r="AT55" s="1522"/>
      <c r="AU55" s="1522"/>
      <c r="AV55" s="1522"/>
      <c r="AW55" s="1522"/>
      <c r="AX55" s="1522"/>
      <c r="AY55" s="1522"/>
      <c r="AZ55" s="242"/>
      <c r="BA55" s="1933"/>
      <c r="BB55" s="169" t="s">
        <v>68</v>
      </c>
      <c r="BC55" s="1354" t="s">
        <v>35</v>
      </c>
      <c r="BD55" s="1373" t="s">
        <v>35</v>
      </c>
      <c r="BE55" s="1373" t="s">
        <v>35</v>
      </c>
      <c r="BF55" s="1373" t="s">
        <v>35</v>
      </c>
      <c r="BG55" s="1393" t="s">
        <v>35</v>
      </c>
      <c r="BH55" s="1413" t="s">
        <v>35</v>
      </c>
      <c r="BI55" s="1373" t="s">
        <v>35</v>
      </c>
      <c r="BJ55" s="1373" t="s">
        <v>35</v>
      </c>
      <c r="BK55" s="1373" t="s">
        <v>35</v>
      </c>
      <c r="BL55" s="1393" t="s">
        <v>35</v>
      </c>
      <c r="BM55" s="1413" t="s">
        <v>35</v>
      </c>
      <c r="BN55" s="1373" t="s">
        <v>35</v>
      </c>
      <c r="BO55" s="1373" t="s">
        <v>35</v>
      </c>
      <c r="BP55" s="1373" t="s">
        <v>35</v>
      </c>
      <c r="BQ55" s="1393" t="s">
        <v>35</v>
      </c>
      <c r="BR55" s="1459" t="s">
        <v>35</v>
      </c>
      <c r="BS55" s="1460" t="s">
        <v>35</v>
      </c>
      <c r="BT55" s="1460" t="s">
        <v>35</v>
      </c>
      <c r="BU55" s="1460" t="s">
        <v>35</v>
      </c>
      <c r="BV55" s="1460" t="s">
        <v>35</v>
      </c>
      <c r="BW55" s="1460" t="s">
        <v>35</v>
      </c>
      <c r="BX55" s="1460" t="s">
        <v>35</v>
      </c>
      <c r="BY55" s="1460" t="s">
        <v>35</v>
      </c>
      <c r="BZ55" s="1446" t="s">
        <v>35</v>
      </c>
      <c r="CA55" s="1446" t="s">
        <v>35</v>
      </c>
      <c r="CB55" s="1446" t="s">
        <v>35</v>
      </c>
      <c r="CC55" s="1446" t="s">
        <v>35</v>
      </c>
      <c r="CD55" s="1446" t="s">
        <v>35</v>
      </c>
      <c r="CE55" s="1533"/>
      <c r="CF55" s="1533"/>
      <c r="CG55" s="1533"/>
      <c r="CH55" s="1533"/>
      <c r="CI55" s="1533"/>
      <c r="CJ55" s="1533"/>
      <c r="CK55" s="1533"/>
      <c r="CL55" s="1533"/>
      <c r="CM55" s="1533"/>
      <c r="CN55" s="1533"/>
      <c r="CO55" s="1533"/>
      <c r="CP55" s="1533"/>
      <c r="CQ55" s="1533"/>
      <c r="CR55" s="1533"/>
      <c r="CS55" s="1533"/>
      <c r="CT55" s="1533"/>
      <c r="CU55" s="1533"/>
      <c r="CV55" s="1533"/>
      <c r="CW55" s="1533"/>
      <c r="CX55" s="1533"/>
      <c r="CY55" s="1533"/>
      <c r="CZ55" s="1533"/>
    </row>
    <row r="56" s="758" customFormat="true" ht="15" customHeight="true" x14ac:dyDescent="0.2">
      <c r="A56" s="135"/>
      <c r="B56" s="207"/>
      <c r="C56" s="1894" t="s">
        <v>115</v>
      </c>
      <c r="D56" s="1895"/>
      <c r="E56" s="1895"/>
      <c r="F56" s="1895"/>
      <c r="G56" s="1896"/>
      <c r="H56" s="1897" t="s">
        <v>38</v>
      </c>
      <c r="I56" s="1898"/>
      <c r="J56" s="1898"/>
      <c r="K56" s="1898"/>
      <c r="L56" s="1899"/>
      <c r="M56" s="1900" t="s">
        <v>37</v>
      </c>
      <c r="N56" s="1898"/>
      <c r="O56" s="1898"/>
      <c r="P56" s="1898"/>
      <c r="Q56" s="1899"/>
      <c r="R56" s="1449" t="s">
        <v>142</v>
      </c>
      <c r="S56" s="1486"/>
      <c r="T56" s="1486"/>
      <c r="U56" s="1486"/>
      <c r="V56" s="1486"/>
      <c r="W56" s="1486"/>
      <c r="X56" s="1486"/>
      <c r="Y56" s="1486"/>
      <c r="Z56" s="1486"/>
      <c r="AA56" s="1486"/>
      <c r="AB56" s="1486"/>
      <c r="AC56" s="1486"/>
      <c r="AD56" s="1487"/>
      <c r="AE56" s="845"/>
      <c r="AF56" s="845"/>
      <c r="AG56" s="845"/>
      <c r="AH56" s="845"/>
      <c r="AI56" s="845"/>
      <c r="AJ56" s="845"/>
      <c r="AK56" s="845"/>
      <c r="AL56" s="845"/>
      <c r="AM56" s="845"/>
      <c r="AN56" s="845"/>
      <c r="AO56" s="845"/>
      <c r="AP56" s="845"/>
      <c r="AQ56" s="845"/>
      <c r="AR56" s="845"/>
      <c r="AS56" s="845"/>
      <c r="AT56" s="845"/>
      <c r="AU56" s="845"/>
      <c r="AV56" s="845"/>
      <c r="AW56" s="845"/>
      <c r="AX56" s="845"/>
      <c r="AY56" s="845"/>
      <c r="AZ56" s="852"/>
      <c r="BA56" s="244" t="s">
        <v>131</v>
      </c>
      <c r="BB56" s="118" t="s">
        <v>96</v>
      </c>
      <c r="BC56" s="1946" t="s">
        <v>115</v>
      </c>
      <c r="BD56" s="1947"/>
      <c r="BE56" s="1947"/>
      <c r="BF56" s="1947"/>
      <c r="BG56" s="1948"/>
      <c r="BH56" s="1949" t="s">
        <v>38</v>
      </c>
      <c r="BI56" s="1947"/>
      <c r="BJ56" s="1947"/>
      <c r="BK56" s="1947"/>
      <c r="BL56" s="1948"/>
      <c r="BM56" s="1949" t="s">
        <v>37</v>
      </c>
      <c r="BN56" s="1947"/>
      <c r="BO56" s="1947"/>
      <c r="BP56" s="1947"/>
      <c r="BQ56" s="1950"/>
      <c r="BR56" s="1453" t="s">
        <v>142</v>
      </c>
      <c r="BS56" s="437"/>
      <c r="BT56" s="437"/>
      <c r="BU56" s="437"/>
      <c r="BV56" s="437"/>
      <c r="BW56" s="437"/>
      <c r="BX56" s="437"/>
      <c r="BY56" s="438"/>
      <c r="BZ56" s="242"/>
      <c r="CA56" s="242"/>
      <c r="CB56" s="242"/>
      <c r="CC56" s="242"/>
      <c r="CD56" s="242"/>
      <c r="CE56" s="242"/>
      <c r="CF56" s="242"/>
      <c r="CG56" s="242"/>
      <c r="CH56" s="242"/>
      <c r="CI56" s="242"/>
      <c r="CJ56" s="242"/>
      <c r="CK56" s="242"/>
      <c r="CL56" s="242"/>
      <c r="CM56" s="242"/>
      <c r="CN56" s="242"/>
      <c r="CO56" s="242"/>
      <c r="CP56" s="242"/>
      <c r="CQ56" s="242"/>
      <c r="CR56" s="242"/>
      <c r="CS56" s="242"/>
      <c r="CT56" s="242"/>
      <c r="CU56" s="242"/>
      <c r="CV56" s="242"/>
      <c r="CW56" s="242"/>
      <c r="CX56" s="242"/>
      <c r="CY56" s="242"/>
      <c r="CZ56" s="242"/>
    </row>
    <row r="57" s="758" customFormat="true" ht="12.75" x14ac:dyDescent="0.2">
      <c r="A57" s="208" t="s">
        <v>69</v>
      </c>
      <c r="B57" s="281"/>
      <c r="C57" s="410" t="s">
        <v>0</v>
      </c>
      <c r="D57" s="411" t="s">
        <v>1</v>
      </c>
      <c r="E57" s="411" t="s">
        <v>2</v>
      </c>
      <c r="F57" s="411" t="s">
        <v>3</v>
      </c>
      <c r="G57" s="412" t="s">
        <v>4</v>
      </c>
      <c r="H57" s="993" t="s">
        <v>0</v>
      </c>
      <c r="I57" s="922" t="s">
        <v>1</v>
      </c>
      <c r="J57" s="922" t="s">
        <v>2</v>
      </c>
      <c r="K57" s="922" t="s">
        <v>3</v>
      </c>
      <c r="L57" s="923" t="s">
        <v>4</v>
      </c>
      <c r="M57" s="978" t="s">
        <v>0</v>
      </c>
      <c r="N57" s="922" t="s">
        <v>1</v>
      </c>
      <c r="O57" s="922" t="s">
        <v>2</v>
      </c>
      <c r="P57" s="922" t="s">
        <v>3</v>
      </c>
      <c r="Q57" s="1011" t="s">
        <v>4</v>
      </c>
      <c r="R57" s="993" t="s">
        <v>156</v>
      </c>
      <c r="S57" s="922" t="s">
        <v>157</v>
      </c>
      <c r="T57" s="922" t="s">
        <v>158</v>
      </c>
      <c r="U57" s="922" t="s">
        <v>159</v>
      </c>
      <c r="V57" s="922" t="s">
        <v>160</v>
      </c>
      <c r="W57" s="922" t="s">
        <v>161</v>
      </c>
      <c r="X57" s="922" t="s">
        <v>162</v>
      </c>
      <c r="Y57" s="922" t="s">
        <v>163</v>
      </c>
      <c r="Z57" s="922" t="s">
        <v>164</v>
      </c>
      <c r="AA57" s="922" t="s">
        <v>165</v>
      </c>
      <c r="AB57" s="922" t="s">
        <v>166</v>
      </c>
      <c r="AC57" s="922" t="s">
        <v>167</v>
      </c>
      <c r="AD57" s="924" t="s">
        <v>168</v>
      </c>
      <c r="AE57" s="845"/>
      <c r="AF57" s="845"/>
      <c r="AG57" s="845"/>
      <c r="AH57" s="845"/>
      <c r="AI57" s="845"/>
      <c r="AJ57" s="845"/>
      <c r="AK57" s="845"/>
      <c r="AL57" s="845"/>
      <c r="AM57" s="845"/>
      <c r="AN57" s="845"/>
      <c r="AO57" s="845"/>
      <c r="AP57" s="845"/>
      <c r="AQ57" s="845"/>
      <c r="AR57" s="845"/>
      <c r="AS57" s="845"/>
      <c r="AT57" s="845"/>
      <c r="AU57" s="845"/>
      <c r="AV57" s="845"/>
      <c r="AW57" s="845"/>
      <c r="AX57" s="845"/>
      <c r="AY57" s="845"/>
      <c r="AZ57" s="852"/>
      <c r="BA57" s="221" t="s">
        <v>120</v>
      </c>
      <c r="BB57" s="220"/>
      <c r="BC57" s="490" t="s">
        <v>0</v>
      </c>
      <c r="BD57" s="187" t="s">
        <v>1</v>
      </c>
      <c r="BE57" s="187" t="s">
        <v>2</v>
      </c>
      <c r="BF57" s="187" t="s">
        <v>3</v>
      </c>
      <c r="BG57" s="491" t="s">
        <v>4</v>
      </c>
      <c r="BH57" s="500" t="s">
        <v>0</v>
      </c>
      <c r="BI57" s="187" t="s">
        <v>1</v>
      </c>
      <c r="BJ57" s="187" t="s">
        <v>2</v>
      </c>
      <c r="BK57" s="187" t="s">
        <v>3</v>
      </c>
      <c r="BL57" s="491" t="s">
        <v>4</v>
      </c>
      <c r="BM57" s="500" t="s">
        <v>0</v>
      </c>
      <c r="BN57" s="187" t="s">
        <v>1</v>
      </c>
      <c r="BO57" s="187" t="s">
        <v>2</v>
      </c>
      <c r="BP57" s="187" t="s">
        <v>3</v>
      </c>
      <c r="BQ57" s="491" t="s">
        <v>4</v>
      </c>
      <c r="BR57" s="500" t="s">
        <v>156</v>
      </c>
      <c r="BS57" s="187" t="s">
        <v>157</v>
      </c>
      <c r="BT57" s="187" t="s">
        <v>158</v>
      </c>
      <c r="BU57" s="187" t="s">
        <v>159</v>
      </c>
      <c r="BV57" s="187" t="s">
        <v>160</v>
      </c>
      <c r="BW57" s="187" t="s">
        <v>161</v>
      </c>
      <c r="BX57" s="187" t="s">
        <v>162</v>
      </c>
      <c r="BY57" s="188" t="s">
        <v>163</v>
      </c>
      <c r="BZ57" s="188" t="s">
        <v>164</v>
      </c>
      <c r="CA57" s="188" t="s">
        <v>165</v>
      </c>
      <c r="CB57" s="188" t="s">
        <v>166</v>
      </c>
      <c r="CC57" s="188" t="s">
        <v>167</v>
      </c>
      <c r="CD57" s="188" t="s">
        <v>168</v>
      </c>
      <c r="CE57" s="1534"/>
      <c r="CF57" s="1534"/>
      <c r="CG57" s="1534"/>
      <c r="CH57" s="1534"/>
      <c r="CI57" s="1534"/>
      <c r="CJ57" s="1534"/>
      <c r="CK57" s="1534"/>
      <c r="CL57" s="1534"/>
      <c r="CM57" s="1534"/>
      <c r="CN57" s="1534"/>
      <c r="CO57" s="1534"/>
      <c r="CP57" s="1534"/>
      <c r="CQ57" s="1534"/>
      <c r="CR57" s="1534"/>
      <c r="CS57" s="1534"/>
      <c r="CT57" s="1534"/>
      <c r="CU57" s="1534"/>
      <c r="CV57" s="1534"/>
      <c r="CW57" s="1534"/>
      <c r="CX57" s="1534"/>
      <c r="CY57" s="1534"/>
      <c r="CZ57" s="1534"/>
    </row>
    <row r="58" s="758" customFormat="true" ht="15" customHeight="true" x14ac:dyDescent="0.2">
      <c r="A58" s="1873" t="s">
        <v>170</v>
      </c>
      <c r="B58" s="1282" t="s">
        <v>171</v>
      </c>
      <c r="C58" s="1124">
        <v>0.68863878046056348</v>
      </c>
      <c r="D58" s="1125">
        <v>0.7131808544985172</v>
      </c>
      <c r="E58" s="1125">
        <v>1.7994540976903555</v>
      </c>
      <c r="F58" s="1125">
        <v>4.4107262002314327</v>
      </c>
      <c r="G58" s="1126">
        <v>13.736290365757275</v>
      </c>
      <c r="H58" s="1127">
        <v>2.8138065836625219</v>
      </c>
      <c r="I58" s="1125">
        <v>9.492894963567462</v>
      </c>
      <c r="J58" s="1125">
        <v>11.596496893832578</v>
      </c>
      <c r="K58" s="1125">
        <v>16.275622432286756</v>
      </c>
      <c r="L58" s="1128">
        <v>19.837310912461692</v>
      </c>
      <c r="M58" s="1129">
        <v>0.29201163136466007</v>
      </c>
      <c r="N58" s="1125">
        <v>0.54798780295707361</v>
      </c>
      <c r="O58" s="1125">
        <v>1.2616338780258267</v>
      </c>
      <c r="P58" s="1125">
        <v>2.528139460659149</v>
      </c>
      <c r="Q58" s="1126">
        <v>4.717886117752661</v>
      </c>
      <c r="R58" s="1127">
        <v>0.77072062165712962</v>
      </c>
      <c r="S58" s="1125">
        <v>2.773157214158493</v>
      </c>
      <c r="T58" s="1125">
        <v>0.51386128148180032</v>
      </c>
      <c r="U58" s="1125">
        <v>1.579739772800109</v>
      </c>
      <c r="V58" s="1125">
        <v>3.1536348820062186</v>
      </c>
      <c r="W58" s="1125">
        <v>12.748563328697108</v>
      </c>
      <c r="X58" s="1125">
        <v>3.6682571731496569</v>
      </c>
      <c r="Y58" s="1125">
        <v>1.5636511068023928</v>
      </c>
      <c r="Z58" s="1125">
        <v>2.8951308089116594</v>
      </c>
      <c r="AA58" s="1125">
        <v>10.779555625180265</v>
      </c>
      <c r="AB58" s="1125">
        <v>2.6810180693077941</v>
      </c>
      <c r="AC58" s="1125">
        <v>0.35607540499651436</v>
      </c>
      <c r="AD58" s="1502">
        <v>3.6157168205633945</v>
      </c>
      <c r="AE58" s="845"/>
      <c r="AF58" s="845"/>
      <c r="AG58" s="845"/>
      <c r="AH58" s="845"/>
      <c r="AI58" s="845"/>
      <c r="AJ58" s="845"/>
      <c r="AK58" s="845"/>
      <c r="AL58" s="845"/>
      <c r="AM58" s="845"/>
      <c r="AN58" s="845"/>
      <c r="AO58" s="845"/>
      <c r="AP58" s="845"/>
      <c r="AQ58" s="845"/>
      <c r="AR58" s="845"/>
      <c r="AS58" s="845"/>
      <c r="AT58" s="845"/>
      <c r="AU58" s="845"/>
      <c r="AV58" s="845"/>
      <c r="AW58" s="845"/>
      <c r="AX58" s="845"/>
      <c r="AY58" s="845"/>
      <c r="AZ58" s="852"/>
      <c r="BA58" s="269"/>
      <c r="BB58" s="170"/>
      <c r="BC58" s="492"/>
      <c r="BD58" s="442"/>
      <c r="BE58" s="442"/>
      <c r="BF58" s="442"/>
      <c r="BG58" s="493"/>
      <c r="BH58" s="501"/>
      <c r="BI58" s="442"/>
      <c r="BJ58" s="442"/>
      <c r="BK58" s="442"/>
      <c r="BL58" s="493"/>
      <c r="BM58" s="501"/>
      <c r="BN58" s="442"/>
      <c r="BO58" s="442"/>
      <c r="BP58" s="442"/>
      <c r="BQ58" s="493"/>
      <c r="BR58" s="501"/>
      <c r="BS58" s="442"/>
      <c r="BT58" s="442"/>
      <c r="BU58" s="442"/>
      <c r="BV58" s="442"/>
      <c r="BW58" s="442"/>
      <c r="BX58" s="442"/>
      <c r="BY58" s="443"/>
      <c r="BZ58" s="443"/>
      <c r="CA58" s="443"/>
      <c r="CB58" s="443"/>
      <c r="CC58" s="443"/>
      <c r="CD58" s="443"/>
      <c r="CE58" s="1535"/>
      <c r="CF58" s="1535"/>
      <c r="CG58" s="1535"/>
      <c r="CH58" s="1535"/>
      <c r="CI58" s="1535"/>
      <c r="CJ58" s="1535"/>
      <c r="CK58" s="1535"/>
      <c r="CL58" s="1535"/>
      <c r="CM58" s="1535"/>
      <c r="CN58" s="1535"/>
      <c r="CO58" s="1535"/>
      <c r="CP58" s="1535"/>
      <c r="CQ58" s="1535"/>
      <c r="CR58" s="1535"/>
      <c r="CS58" s="1535"/>
      <c r="CT58" s="1535"/>
      <c r="CU58" s="1535"/>
      <c r="CV58" s="1535"/>
      <c r="CW58" s="1535"/>
      <c r="CX58" s="1535"/>
      <c r="CY58" s="1535"/>
      <c r="CZ58" s="1535"/>
    </row>
    <row r="59" s="758" customFormat="true" ht="15" customHeight="true" x14ac:dyDescent="0.2">
      <c r="A59" s="1874"/>
      <c r="B59" s="1283" t="s">
        <v>172</v>
      </c>
      <c r="C59" s="1130">
        <v>5.4102738742282126</v>
      </c>
      <c r="D59" s="1131">
        <v>8.3854766201252886</v>
      </c>
      <c r="E59" s="1131">
        <v>12.244801090603916</v>
      </c>
      <c r="F59" s="1131">
        <v>18.167090029722587</v>
      </c>
      <c r="G59" s="1132">
        <v>26.99233949720416</v>
      </c>
      <c r="H59" s="1133">
        <v>18.4492060496063</v>
      </c>
      <c r="I59" s="1131">
        <v>27.040461148968159</v>
      </c>
      <c r="J59" s="1131">
        <v>29.239670584138821</v>
      </c>
      <c r="K59" s="1131">
        <v>34.803255320349834</v>
      </c>
      <c r="L59" s="1134">
        <v>24.746031979027478</v>
      </c>
      <c r="M59" s="1135">
        <v>4.5061769901678499</v>
      </c>
      <c r="N59" s="1131">
        <v>6.8106869018188299</v>
      </c>
      <c r="O59" s="1131">
        <v>10.582664877065609</v>
      </c>
      <c r="P59" s="1131">
        <v>11.225032772424795</v>
      </c>
      <c r="Q59" s="1132">
        <v>18.494160429069328</v>
      </c>
      <c r="R59" s="1133">
        <v>5.449059306985073</v>
      </c>
      <c r="S59" s="1131">
        <v>10.517925486726607</v>
      </c>
      <c r="T59" s="1131">
        <v>0.95099029587000572</v>
      </c>
      <c r="U59" s="1131">
        <v>10.936988494203719</v>
      </c>
      <c r="V59" s="1131">
        <v>6.3947586215133159</v>
      </c>
      <c r="W59" s="1131">
        <v>30.509593497006883</v>
      </c>
      <c r="X59" s="1131">
        <v>16.611779286556157</v>
      </c>
      <c r="Y59" s="1131">
        <v>9.9756429304674974</v>
      </c>
      <c r="Z59" s="1131">
        <v>36.465314173408615</v>
      </c>
      <c r="AA59" s="1131">
        <v>14.147383459338242</v>
      </c>
      <c r="AB59" s="1131">
        <v>3.0045283644539027</v>
      </c>
      <c r="AC59" s="1131">
        <v>8.2726078985012901</v>
      </c>
      <c r="AD59" s="1503">
        <v>9.9570558433532863</v>
      </c>
      <c r="AE59" s="845"/>
      <c r="AF59" s="845"/>
      <c r="AG59" s="845"/>
      <c r="AH59" s="845"/>
      <c r="AI59" s="845"/>
      <c r="AJ59" s="845"/>
      <c r="AK59" s="845"/>
      <c r="AL59" s="845"/>
      <c r="AM59" s="845"/>
      <c r="AN59" s="845"/>
      <c r="AO59" s="845"/>
      <c r="AP59" s="845"/>
      <c r="AQ59" s="845"/>
      <c r="AR59" s="845"/>
      <c r="AS59" s="845"/>
      <c r="AT59" s="845"/>
      <c r="AU59" s="845"/>
      <c r="AV59" s="845"/>
      <c r="AW59" s="845"/>
      <c r="AX59" s="845"/>
      <c r="AY59" s="845"/>
      <c r="AZ59" s="852"/>
      <c r="BA59" s="270"/>
      <c r="BB59" s="171"/>
      <c r="BC59" s="494"/>
      <c r="BD59" s="444"/>
      <c r="BE59" s="444"/>
      <c r="BF59" s="444"/>
      <c r="BG59" s="495"/>
      <c r="BH59" s="502"/>
      <c r="BI59" s="444"/>
      <c r="BJ59" s="444"/>
      <c r="BK59" s="444"/>
      <c r="BL59" s="495"/>
      <c r="BM59" s="502"/>
      <c r="BN59" s="444"/>
      <c r="BO59" s="444"/>
      <c r="BP59" s="444"/>
      <c r="BQ59" s="495"/>
      <c r="BR59" s="502"/>
      <c r="BS59" s="444"/>
      <c r="BT59" s="444"/>
      <c r="BU59" s="444"/>
      <c r="BV59" s="444"/>
      <c r="BW59" s="444"/>
      <c r="BX59" s="444"/>
      <c r="BY59" s="445"/>
      <c r="BZ59" s="445"/>
      <c r="CA59" s="445"/>
      <c r="CB59" s="445"/>
      <c r="CC59" s="445"/>
      <c r="CD59" s="445"/>
      <c r="CE59" s="1536"/>
      <c r="CF59" s="1536"/>
      <c r="CG59" s="1536"/>
      <c r="CH59" s="1536"/>
      <c r="CI59" s="1536"/>
      <c r="CJ59" s="1536"/>
      <c r="CK59" s="1536"/>
      <c r="CL59" s="1536"/>
      <c r="CM59" s="1536"/>
      <c r="CN59" s="1536"/>
      <c r="CO59" s="1536"/>
      <c r="CP59" s="1536"/>
      <c r="CQ59" s="1536"/>
      <c r="CR59" s="1536"/>
      <c r="CS59" s="1536"/>
      <c r="CT59" s="1536"/>
      <c r="CU59" s="1536"/>
      <c r="CV59" s="1536"/>
      <c r="CW59" s="1536"/>
      <c r="CX59" s="1536"/>
      <c r="CY59" s="1536"/>
      <c r="CZ59" s="1536"/>
    </row>
    <row r="60" s="758" customFormat="true" ht="15" customHeight="true" x14ac:dyDescent="0.2">
      <c r="A60" s="1874"/>
      <c r="B60" s="1283" t="s">
        <v>173</v>
      </c>
      <c r="C60" s="1130">
        <v>23.248545778016595</v>
      </c>
      <c r="D60" s="1131">
        <v>27.978713779144609</v>
      </c>
      <c r="E60" s="1131">
        <v>31.461916471548545</v>
      </c>
      <c r="F60" s="1131">
        <v>30.848844532470277</v>
      </c>
      <c r="G60" s="1132">
        <v>22.753350257824284</v>
      </c>
      <c r="H60" s="1133">
        <v>31.584644184674882</v>
      </c>
      <c r="I60" s="1131">
        <v>27.918249818132708</v>
      </c>
      <c r="J60" s="1131">
        <v>26.418879702683405</v>
      </c>
      <c r="K60" s="1131">
        <v>19.040966726324353</v>
      </c>
      <c r="L60" s="1134">
        <v>16.827517613215445</v>
      </c>
      <c r="M60" s="1135">
        <v>21.778150647939661</v>
      </c>
      <c r="N60" s="1131">
        <v>26.493867232697273</v>
      </c>
      <c r="O60" s="1131">
        <v>29.026567064677767</v>
      </c>
      <c r="P60" s="1131">
        <v>32.4339506775896</v>
      </c>
      <c r="Q60" s="1132">
        <v>31.057745267283117</v>
      </c>
      <c r="R60" s="1133">
        <v>36.431036957572267</v>
      </c>
      <c r="S60" s="1131">
        <v>17.483507788361567</v>
      </c>
      <c r="T60" s="1131">
        <v>21.451466778257846</v>
      </c>
      <c r="U60" s="1131">
        <v>44.447923990304695</v>
      </c>
      <c r="V60" s="1131">
        <v>21.765672966457728</v>
      </c>
      <c r="W60" s="1131">
        <v>23.588859362289437</v>
      </c>
      <c r="X60" s="1131">
        <v>27.503143292385239</v>
      </c>
      <c r="Y60" s="1131">
        <v>33.884400948210136</v>
      </c>
      <c r="Z60" s="1131">
        <v>24.9196783374726</v>
      </c>
      <c r="AA60" s="1131">
        <v>26.475712731222796</v>
      </c>
      <c r="AB60" s="1131">
        <v>22.895513173059705</v>
      </c>
      <c r="AC60" s="1131">
        <v>25.531447072983177</v>
      </c>
      <c r="AD60" s="1503">
        <v>28.671848240460097</v>
      </c>
      <c r="AE60" s="845"/>
      <c r="AF60" s="845"/>
      <c r="AG60" s="845"/>
      <c r="AH60" s="845"/>
      <c r="AI60" s="845"/>
      <c r="AJ60" s="845"/>
      <c r="AK60" s="845"/>
      <c r="AL60" s="845"/>
      <c r="AM60" s="845"/>
      <c r="AN60" s="845"/>
      <c r="AO60" s="845"/>
      <c r="AP60" s="845"/>
      <c r="AQ60" s="845"/>
      <c r="AR60" s="845"/>
      <c r="AS60" s="845"/>
      <c r="AT60" s="845"/>
      <c r="AU60" s="845"/>
      <c r="AV60" s="845"/>
      <c r="AW60" s="845"/>
      <c r="AX60" s="845"/>
      <c r="AY60" s="845"/>
      <c r="AZ60" s="852"/>
      <c r="BA60" s="270"/>
      <c r="BB60" s="171"/>
      <c r="BC60" s="494"/>
      <c r="BD60" s="444"/>
      <c r="BE60" s="444"/>
      <c r="BF60" s="444"/>
      <c r="BG60" s="495"/>
      <c r="BH60" s="502"/>
      <c r="BI60" s="444"/>
      <c r="BJ60" s="444"/>
      <c r="BK60" s="444"/>
      <c r="BL60" s="495"/>
      <c r="BM60" s="502"/>
      <c r="BN60" s="444"/>
      <c r="BO60" s="444"/>
      <c r="BP60" s="444"/>
      <c r="BQ60" s="495"/>
      <c r="BR60" s="502"/>
      <c r="BS60" s="444"/>
      <c r="BT60" s="444"/>
      <c r="BU60" s="444"/>
      <c r="BV60" s="444"/>
      <c r="BW60" s="444"/>
      <c r="BX60" s="444"/>
      <c r="BY60" s="445"/>
      <c r="BZ60" s="445"/>
      <c r="CA60" s="445"/>
      <c r="CB60" s="445"/>
      <c r="CC60" s="445"/>
      <c r="CD60" s="445"/>
      <c r="CE60" s="1536"/>
      <c r="CF60" s="1536"/>
      <c r="CG60" s="1536"/>
      <c r="CH60" s="1536"/>
      <c r="CI60" s="1536"/>
      <c r="CJ60" s="1536"/>
      <c r="CK60" s="1536"/>
      <c r="CL60" s="1536"/>
      <c r="CM60" s="1536"/>
      <c r="CN60" s="1536"/>
      <c r="CO60" s="1536"/>
      <c r="CP60" s="1536"/>
      <c r="CQ60" s="1536"/>
      <c r="CR60" s="1536"/>
      <c r="CS60" s="1536"/>
      <c r="CT60" s="1536"/>
      <c r="CU60" s="1536"/>
      <c r="CV60" s="1536"/>
      <c r="CW60" s="1536"/>
      <c r="CX60" s="1536"/>
      <c r="CY60" s="1536"/>
      <c r="CZ60" s="1536"/>
    </row>
    <row r="61" s="758" customFormat="true" ht="15" customHeight="true" x14ac:dyDescent="0.2">
      <c r="A61" s="1874"/>
      <c r="B61" s="1283" t="s">
        <v>174</v>
      </c>
      <c r="C61" s="1130">
        <v>1.6376538463409467</v>
      </c>
      <c r="D61" s="1131">
        <v>2.2139255418949868</v>
      </c>
      <c r="E61" s="1131">
        <v>2.8224034563018585</v>
      </c>
      <c r="F61" s="1131">
        <v>5.900372610664685</v>
      </c>
      <c r="G61" s="1132">
        <v>11.676467023271291</v>
      </c>
      <c r="H61" s="1133">
        <v>2.7703302747239951</v>
      </c>
      <c r="I61" s="1131">
        <v>9.1799145371818831</v>
      </c>
      <c r="J61" s="1131">
        <v>15.904386681291777</v>
      </c>
      <c r="K61" s="1131">
        <v>15.352758613441333</v>
      </c>
      <c r="L61" s="1134">
        <v>10.118107990707086</v>
      </c>
      <c r="M61" s="1135">
        <v>1.3763773291107038</v>
      </c>
      <c r="N61" s="1131">
        <v>2.5728372418993621</v>
      </c>
      <c r="O61" s="1131">
        <v>2.1496319214414497</v>
      </c>
      <c r="P61" s="1131">
        <v>3.5147068473322949</v>
      </c>
      <c r="Q61" s="1132">
        <v>5.6126465688627034</v>
      </c>
      <c r="R61" s="1133">
        <v>1.3690571146420276</v>
      </c>
      <c r="S61" s="1131">
        <v>6.4062446282030713E-2</v>
      </c>
      <c r="T61" s="1131">
        <v>0.8781226689757069</v>
      </c>
      <c r="U61" s="1131">
        <v>1.1387975448846639</v>
      </c>
      <c r="V61" s="1131">
        <v>16.932584502049959</v>
      </c>
      <c r="W61" s="1131">
        <v>15.045991817176462</v>
      </c>
      <c r="X61" s="1131">
        <v>0.62327899621905092</v>
      </c>
      <c r="Y61" s="1131">
        <v>3.3463690986435211</v>
      </c>
      <c r="Z61" s="1131">
        <v>3.0776933207581361</v>
      </c>
      <c r="AA61" s="1131">
        <v>6.2278250198934026</v>
      </c>
      <c r="AB61" s="1131">
        <v>1.25533473345311</v>
      </c>
      <c r="AC61" s="1131">
        <v>2.8453230942780463</v>
      </c>
      <c r="AD61" s="1503">
        <v>1.6132629083265599</v>
      </c>
      <c r="AE61" s="845"/>
      <c r="AF61" s="845"/>
      <c r="AG61" s="845"/>
      <c r="AH61" s="845"/>
      <c r="AI61" s="845"/>
      <c r="AJ61" s="845"/>
      <c r="AK61" s="845"/>
      <c r="AL61" s="845"/>
      <c r="AM61" s="845"/>
      <c r="AN61" s="845"/>
      <c r="AO61" s="845"/>
      <c r="AP61" s="845"/>
      <c r="AQ61" s="845"/>
      <c r="AR61" s="845"/>
      <c r="AS61" s="845"/>
      <c r="AT61" s="845"/>
      <c r="AU61" s="845"/>
      <c r="AV61" s="845"/>
      <c r="AW61" s="845"/>
      <c r="AX61" s="845"/>
      <c r="AY61" s="845"/>
      <c r="AZ61" s="852"/>
      <c r="BA61" s="270"/>
      <c r="BB61" s="171"/>
      <c r="BC61" s="494"/>
      <c r="BD61" s="444"/>
      <c r="BE61" s="444"/>
      <c r="BF61" s="444"/>
      <c r="BG61" s="495"/>
      <c r="BH61" s="502"/>
      <c r="BI61" s="444"/>
      <c r="BJ61" s="444"/>
      <c r="BK61" s="444"/>
      <c r="BL61" s="495"/>
      <c r="BM61" s="502"/>
      <c r="BN61" s="444"/>
      <c r="BO61" s="444"/>
      <c r="BP61" s="444"/>
      <c r="BQ61" s="495"/>
      <c r="BR61" s="502"/>
      <c r="BS61" s="444"/>
      <c r="BT61" s="444"/>
      <c r="BU61" s="444"/>
      <c r="BV61" s="444"/>
      <c r="BW61" s="444"/>
      <c r="BX61" s="444"/>
      <c r="BY61" s="445"/>
      <c r="BZ61" s="445"/>
      <c r="CA61" s="445"/>
      <c r="CB61" s="445"/>
      <c r="CC61" s="445"/>
      <c r="CD61" s="445"/>
      <c r="CE61" s="1536"/>
      <c r="CF61" s="1536"/>
      <c r="CG61" s="1536"/>
      <c r="CH61" s="1536"/>
      <c r="CI61" s="1536"/>
      <c r="CJ61" s="1536"/>
      <c r="CK61" s="1536"/>
      <c r="CL61" s="1536"/>
      <c r="CM61" s="1536"/>
      <c r="CN61" s="1536"/>
      <c r="CO61" s="1536"/>
      <c r="CP61" s="1536"/>
      <c r="CQ61" s="1536"/>
      <c r="CR61" s="1536"/>
      <c r="CS61" s="1536"/>
      <c r="CT61" s="1536"/>
      <c r="CU61" s="1536"/>
      <c r="CV61" s="1536"/>
      <c r="CW61" s="1536"/>
      <c r="CX61" s="1536"/>
      <c r="CY61" s="1536"/>
      <c r="CZ61" s="1536"/>
    </row>
    <row r="62" s="758" customFormat="true" ht="15" customHeight="true" x14ac:dyDescent="0.2">
      <c r="A62" s="1874"/>
      <c r="B62" s="1283" t="s">
        <v>175</v>
      </c>
      <c r="C62" s="1130">
        <v>4.5449434379476985</v>
      </c>
      <c r="D62" s="1131">
        <v>2.9927104675387928</v>
      </c>
      <c r="E62" s="1131">
        <v>4.6472428325965227</v>
      </c>
      <c r="F62" s="1131">
        <v>5.8054990797512245</v>
      </c>
      <c r="G62" s="1132">
        <v>3.3677800600421128</v>
      </c>
      <c r="H62" s="1133">
        <v>3.5552332512525147</v>
      </c>
      <c r="I62" s="1131">
        <v>4.7622068712182895</v>
      </c>
      <c r="J62" s="1131">
        <v>2.6682726219341175</v>
      </c>
      <c r="K62" s="1131">
        <v>3.716853614949394</v>
      </c>
      <c r="L62" s="1134">
        <v>1.0746650072469257</v>
      </c>
      <c r="M62" s="1135">
        <v>4.8826913759444732</v>
      </c>
      <c r="N62" s="1131">
        <v>3.5416977262855558</v>
      </c>
      <c r="O62" s="1131">
        <v>3.7518813218503628</v>
      </c>
      <c r="P62" s="1131">
        <v>4.7810764120295115</v>
      </c>
      <c r="Q62" s="1132">
        <v>6.1332177319687622</v>
      </c>
      <c r="R62" s="1133">
        <v>0.90020193839475804</v>
      </c>
      <c r="S62" s="1131">
        <v>0</v>
      </c>
      <c r="T62" s="1131">
        <v>1.6684330710538426</v>
      </c>
      <c r="U62" s="1131">
        <v>6.0937558620683303</v>
      </c>
      <c r="V62" s="1131">
        <v>5.9576751567166024</v>
      </c>
      <c r="W62" s="1131">
        <v>1.9449670337289897</v>
      </c>
      <c r="X62" s="1131">
        <v>0.4150362120238511</v>
      </c>
      <c r="Y62" s="1131">
        <v>5.2478476540976082</v>
      </c>
      <c r="Z62" s="1131">
        <v>2.7326444598977209</v>
      </c>
      <c r="AA62" s="1131">
        <v>4.40301148449349</v>
      </c>
      <c r="AB62" s="1131">
        <v>6.3435781786506915</v>
      </c>
      <c r="AC62" s="1131">
        <v>17.146994168887833</v>
      </c>
      <c r="AD62" s="1503">
        <v>9.387600371680664</v>
      </c>
      <c r="AE62" s="845"/>
      <c r="AF62" s="845"/>
      <c r="AG62" s="845"/>
      <c r="AH62" s="845"/>
      <c r="AI62" s="845"/>
      <c r="AJ62" s="845"/>
      <c r="AK62" s="845"/>
      <c r="AL62" s="845"/>
      <c r="AM62" s="845"/>
      <c r="AN62" s="845"/>
      <c r="AO62" s="845"/>
      <c r="AP62" s="845"/>
      <c r="AQ62" s="845"/>
      <c r="AR62" s="845"/>
      <c r="AS62" s="845"/>
      <c r="AT62" s="845"/>
      <c r="AU62" s="845"/>
      <c r="AV62" s="845"/>
      <c r="AW62" s="845"/>
      <c r="AX62" s="845"/>
      <c r="AY62" s="845"/>
      <c r="AZ62" s="852"/>
      <c r="BA62" s="270"/>
      <c r="BB62" s="171"/>
      <c r="BC62" s="494"/>
      <c r="BD62" s="444"/>
      <c r="BE62" s="444"/>
      <c r="BF62" s="444"/>
      <c r="BG62" s="495"/>
      <c r="BH62" s="502"/>
      <c r="BI62" s="444"/>
      <c r="BJ62" s="444"/>
      <c r="BK62" s="444"/>
      <c r="BL62" s="495"/>
      <c r="BM62" s="502"/>
      <c r="BN62" s="444"/>
      <c r="BO62" s="444"/>
      <c r="BP62" s="444"/>
      <c r="BQ62" s="495"/>
      <c r="BR62" s="502"/>
      <c r="BS62" s="444"/>
      <c r="BT62" s="444"/>
      <c r="BU62" s="444"/>
      <c r="BV62" s="444"/>
      <c r="BW62" s="444"/>
      <c r="BX62" s="444"/>
      <c r="BY62" s="445"/>
      <c r="BZ62" s="445"/>
      <c r="CA62" s="445"/>
      <c r="CB62" s="445"/>
      <c r="CC62" s="445"/>
      <c r="CD62" s="445"/>
      <c r="CE62" s="1536"/>
      <c r="CF62" s="1536"/>
      <c r="CG62" s="1536"/>
      <c r="CH62" s="1536"/>
      <c r="CI62" s="1536"/>
      <c r="CJ62" s="1536"/>
      <c r="CK62" s="1536"/>
      <c r="CL62" s="1536"/>
      <c r="CM62" s="1536"/>
      <c r="CN62" s="1536"/>
      <c r="CO62" s="1536"/>
      <c r="CP62" s="1536"/>
      <c r="CQ62" s="1536"/>
      <c r="CR62" s="1536"/>
      <c r="CS62" s="1536"/>
      <c r="CT62" s="1536"/>
      <c r="CU62" s="1536"/>
      <c r="CV62" s="1536"/>
      <c r="CW62" s="1536"/>
      <c r="CX62" s="1536"/>
      <c r="CY62" s="1536"/>
      <c r="CZ62" s="1536"/>
    </row>
    <row r="63" s="758" customFormat="true" ht="15" customHeight="true" x14ac:dyDescent="0.2">
      <c r="A63" s="1874"/>
      <c r="B63" s="1283" t="s">
        <v>176</v>
      </c>
      <c r="C63" s="1130">
        <v>6.1028340252830615</v>
      </c>
      <c r="D63" s="1131">
        <v>6.5464734315999236</v>
      </c>
      <c r="E63" s="1131">
        <v>6.809590090840115</v>
      </c>
      <c r="F63" s="1131">
        <v>8.1358183443812688</v>
      </c>
      <c r="G63" s="1132">
        <v>3.6820848453335033</v>
      </c>
      <c r="H63" s="1133">
        <v>8.0213681368248899</v>
      </c>
      <c r="I63" s="1131">
        <v>9.5266824499365459</v>
      </c>
      <c r="J63" s="1131">
        <v>3.8466794702447986</v>
      </c>
      <c r="K63" s="1131">
        <v>2.3135509531096017</v>
      </c>
      <c r="L63" s="1134">
        <v>0.54195347686473472</v>
      </c>
      <c r="M63" s="1135">
        <v>6.3706299065489507</v>
      </c>
      <c r="N63" s="1131">
        <v>5.9340538669342209</v>
      </c>
      <c r="O63" s="1131">
        <v>6.830764125436259</v>
      </c>
      <c r="P63" s="1131">
        <v>6.9085359376975823</v>
      </c>
      <c r="Q63" s="1132">
        <v>7.4136873279793276</v>
      </c>
      <c r="R63" s="1133">
        <v>2.7584418023691026</v>
      </c>
      <c r="S63" s="1131">
        <v>2.4644351244387512</v>
      </c>
      <c r="T63" s="1131">
        <v>4.3467072114297487</v>
      </c>
      <c r="U63" s="1131">
        <v>6.7936947658599065</v>
      </c>
      <c r="V63" s="1131">
        <v>16.247879595792607</v>
      </c>
      <c r="W63" s="1131">
        <v>0.56637432389618592</v>
      </c>
      <c r="X63" s="1131">
        <v>0.47944779375018304</v>
      </c>
      <c r="Y63" s="1131">
        <v>17.587429051914942</v>
      </c>
      <c r="Z63" s="1131">
        <v>4.2572051764944634</v>
      </c>
      <c r="AA63" s="1131">
        <v>4.6190674708400357</v>
      </c>
      <c r="AB63" s="1131">
        <v>15.36033236140249</v>
      </c>
      <c r="AC63" s="1131">
        <v>14.119129235036951</v>
      </c>
      <c r="AD63" s="1503">
        <v>7.7664803477468416</v>
      </c>
      <c r="AE63" s="845"/>
      <c r="AF63" s="845"/>
      <c r="AG63" s="845"/>
      <c r="AH63" s="845"/>
      <c r="AI63" s="845"/>
      <c r="AJ63" s="845"/>
      <c r="AK63" s="845"/>
      <c r="AL63" s="845"/>
      <c r="AM63" s="845"/>
      <c r="AN63" s="845"/>
      <c r="AO63" s="845"/>
      <c r="AP63" s="845"/>
      <c r="AQ63" s="845"/>
      <c r="AR63" s="845"/>
      <c r="AS63" s="845"/>
      <c r="AT63" s="845"/>
      <c r="AU63" s="845"/>
      <c r="AV63" s="845"/>
      <c r="AW63" s="845"/>
      <c r="AX63" s="845"/>
      <c r="AY63" s="845"/>
      <c r="AZ63" s="852"/>
      <c r="BA63" s="270"/>
      <c r="BB63" s="171"/>
      <c r="BC63" s="494"/>
      <c r="BD63" s="444"/>
      <c r="BE63" s="444"/>
      <c r="BF63" s="444"/>
      <c r="BG63" s="495"/>
      <c r="BH63" s="502"/>
      <c r="BI63" s="444"/>
      <c r="BJ63" s="444"/>
      <c r="BK63" s="444"/>
      <c r="BL63" s="495"/>
      <c r="BM63" s="502"/>
      <c r="BN63" s="444"/>
      <c r="BO63" s="444"/>
      <c r="BP63" s="444"/>
      <c r="BQ63" s="495"/>
      <c r="BR63" s="502"/>
      <c r="BS63" s="444"/>
      <c r="BT63" s="444"/>
      <c r="BU63" s="444"/>
      <c r="BV63" s="444"/>
      <c r="BW63" s="444"/>
      <c r="BX63" s="444"/>
      <c r="BY63" s="445"/>
      <c r="BZ63" s="445"/>
      <c r="CA63" s="445"/>
      <c r="CB63" s="445"/>
      <c r="CC63" s="445"/>
      <c r="CD63" s="445"/>
      <c r="CE63" s="1536"/>
      <c r="CF63" s="1536"/>
      <c r="CG63" s="1536"/>
      <c r="CH63" s="1536"/>
      <c r="CI63" s="1536"/>
      <c r="CJ63" s="1536"/>
      <c r="CK63" s="1536"/>
      <c r="CL63" s="1536"/>
      <c r="CM63" s="1536"/>
      <c r="CN63" s="1536"/>
      <c r="CO63" s="1536"/>
      <c r="CP63" s="1536"/>
      <c r="CQ63" s="1536"/>
      <c r="CR63" s="1536"/>
      <c r="CS63" s="1536"/>
      <c r="CT63" s="1536"/>
      <c r="CU63" s="1536"/>
      <c r="CV63" s="1536"/>
      <c r="CW63" s="1536"/>
      <c r="CX63" s="1536"/>
      <c r="CY63" s="1536"/>
      <c r="CZ63" s="1536"/>
    </row>
    <row r="64" s="758" customFormat="true" ht="15" customHeight="true" x14ac:dyDescent="0.2">
      <c r="A64" s="1874"/>
      <c r="B64" s="1283" t="s">
        <v>177</v>
      </c>
      <c r="C64" s="1130">
        <v>9.6449923145501337</v>
      </c>
      <c r="D64" s="1131">
        <v>9.0254027250092115</v>
      </c>
      <c r="E64" s="1131">
        <v>7.6121086772177131</v>
      </c>
      <c r="F64" s="1131">
        <v>7.145612565120385</v>
      </c>
      <c r="G64" s="1132">
        <v>3.6652045078449573</v>
      </c>
      <c r="H64" s="1133">
        <v>11.103209872509343</v>
      </c>
      <c r="I64" s="1131">
        <v>5.5539788055653601</v>
      </c>
      <c r="J64" s="1131">
        <v>2.7273496626914673</v>
      </c>
      <c r="K64" s="1131">
        <v>1.3738195495025938</v>
      </c>
      <c r="L64" s="1134">
        <v>0.62097584461949817</v>
      </c>
      <c r="M64" s="1135">
        <v>9.8439585555468039</v>
      </c>
      <c r="N64" s="1131">
        <v>8.8108616267105138</v>
      </c>
      <c r="O64" s="1131">
        <v>7.7982182352010927</v>
      </c>
      <c r="P64" s="1131">
        <v>7.4233393429020298</v>
      </c>
      <c r="Q64" s="1132">
        <v>8.093572397629865</v>
      </c>
      <c r="R64" s="1133">
        <v>1.0492452774058181</v>
      </c>
      <c r="S64" s="1131">
        <v>6.6328481412512073</v>
      </c>
      <c r="T64" s="1131">
        <v>21.988983205630937</v>
      </c>
      <c r="U64" s="1131">
        <v>9.6903421897261079</v>
      </c>
      <c r="V64" s="1131">
        <v>1.6441443570779848</v>
      </c>
      <c r="W64" s="1131">
        <v>3.3866870360503327</v>
      </c>
      <c r="X64" s="1131">
        <v>9.7316530253548077</v>
      </c>
      <c r="Y64" s="1131">
        <v>6.9399940003260436</v>
      </c>
      <c r="Z64" s="1131">
        <v>3.3700338735323618</v>
      </c>
      <c r="AA64" s="1131">
        <v>3.8645584417386747</v>
      </c>
      <c r="AB64" s="1131">
        <v>8.8021930023291066</v>
      </c>
      <c r="AC64" s="1131">
        <v>6.4118768988690817</v>
      </c>
      <c r="AD64" s="1503">
        <v>2.03366237122553</v>
      </c>
      <c r="AE64" s="845"/>
      <c r="AF64" s="845"/>
      <c r="AG64" s="845"/>
      <c r="AH64" s="845"/>
      <c r="AI64" s="845"/>
      <c r="AJ64" s="845"/>
      <c r="AK64" s="845"/>
      <c r="AL64" s="845"/>
      <c r="AM64" s="845"/>
      <c r="AN64" s="845"/>
      <c r="AO64" s="845"/>
      <c r="AP64" s="845"/>
      <c r="AQ64" s="845"/>
      <c r="AR64" s="845"/>
      <c r="AS64" s="845"/>
      <c r="AT64" s="845"/>
      <c r="AU64" s="845"/>
      <c r="AV64" s="845"/>
      <c r="AW64" s="845"/>
      <c r="AX64" s="845"/>
      <c r="AY64" s="845"/>
      <c r="AZ64" s="852"/>
      <c r="BA64" s="270"/>
      <c r="BB64" s="171"/>
      <c r="BC64" s="494"/>
      <c r="BD64" s="444"/>
      <c r="BE64" s="444"/>
      <c r="BF64" s="444"/>
      <c r="BG64" s="495"/>
      <c r="BH64" s="502"/>
      <c r="BI64" s="444"/>
      <c r="BJ64" s="444"/>
      <c r="BK64" s="444"/>
      <c r="BL64" s="495"/>
      <c r="BM64" s="502"/>
      <c r="BN64" s="444"/>
      <c r="BO64" s="444"/>
      <c r="BP64" s="444"/>
      <c r="BQ64" s="495"/>
      <c r="BR64" s="502"/>
      <c r="BS64" s="444"/>
      <c r="BT64" s="444"/>
      <c r="BU64" s="444"/>
      <c r="BV64" s="444"/>
      <c r="BW64" s="444"/>
      <c r="BX64" s="444"/>
      <c r="BY64" s="445"/>
      <c r="BZ64" s="445"/>
      <c r="CA64" s="445"/>
      <c r="CB64" s="445"/>
      <c r="CC64" s="445"/>
      <c r="CD64" s="445"/>
      <c r="CE64" s="1536"/>
      <c r="CF64" s="1536"/>
      <c r="CG64" s="1536"/>
      <c r="CH64" s="1536"/>
      <c r="CI64" s="1536"/>
      <c r="CJ64" s="1536"/>
      <c r="CK64" s="1536"/>
      <c r="CL64" s="1536"/>
      <c r="CM64" s="1536"/>
      <c r="CN64" s="1536"/>
      <c r="CO64" s="1536"/>
      <c r="CP64" s="1536"/>
      <c r="CQ64" s="1536"/>
      <c r="CR64" s="1536"/>
      <c r="CS64" s="1536"/>
      <c r="CT64" s="1536"/>
      <c r="CU64" s="1536"/>
      <c r="CV64" s="1536"/>
      <c r="CW64" s="1536"/>
      <c r="CX64" s="1536"/>
      <c r="CY64" s="1536"/>
      <c r="CZ64" s="1536"/>
    </row>
    <row r="65" s="758" customFormat="true" ht="15" customHeight="true" x14ac:dyDescent="0.2">
      <c r="A65" s="1874"/>
      <c r="B65" s="1283" t="s">
        <v>178</v>
      </c>
      <c r="C65" s="1130">
        <v>43.338222914580975</v>
      </c>
      <c r="D65" s="1131">
        <v>37.027672433032613</v>
      </c>
      <c r="E65" s="1131">
        <v>28.26826383614846</v>
      </c>
      <c r="F65" s="1131">
        <v>16.6982637051739</v>
      </c>
      <c r="G65" s="1132">
        <v>3.7840191473495302</v>
      </c>
      <c r="H65" s="1133">
        <v>19.099909853793527</v>
      </c>
      <c r="I65" s="1131">
        <v>5.7134292766788235</v>
      </c>
      <c r="J65" s="1131">
        <v>2.7998256840865858</v>
      </c>
      <c r="K65" s="1131">
        <v>0.55078700556227589</v>
      </c>
      <c r="L65" s="1134">
        <v>0.20704981080980736</v>
      </c>
      <c r="M65" s="1135">
        <v>45.360605546416508</v>
      </c>
      <c r="N65" s="1131">
        <v>39.506998430856719</v>
      </c>
      <c r="O65" s="1131">
        <v>34.439973041969111</v>
      </c>
      <c r="P65" s="1131">
        <v>26.414031137121398</v>
      </c>
      <c r="Q65" s="1132">
        <v>14.664904195966102</v>
      </c>
      <c r="R65" s="1133">
        <v>46.805364204453923</v>
      </c>
      <c r="S65" s="1131">
        <v>54.052022879362852</v>
      </c>
      <c r="T65" s="1131">
        <v>42.633936859286756</v>
      </c>
      <c r="U65" s="1131">
        <v>16.822458590310692</v>
      </c>
      <c r="V65" s="1131">
        <v>22.786423198283995</v>
      </c>
      <c r="W65" s="1131">
        <v>0.29316746714586295</v>
      </c>
      <c r="X65" s="1131">
        <v>35.393254995861327</v>
      </c>
      <c r="Y65" s="1131">
        <v>20.857070228780433</v>
      </c>
      <c r="Z65" s="1131">
        <v>13.215014076078921</v>
      </c>
      <c r="AA65" s="1131">
        <v>26.956617718151271</v>
      </c>
      <c r="AB65" s="1131">
        <v>36.0009475890609</v>
      </c>
      <c r="AC65" s="1131">
        <v>23.286823727043664</v>
      </c>
      <c r="AD65" s="1503">
        <v>32.510258793735424</v>
      </c>
      <c r="AE65" s="845"/>
      <c r="AF65" s="845"/>
      <c r="AG65" s="845"/>
      <c r="AH65" s="845"/>
      <c r="AI65" s="845"/>
      <c r="AJ65" s="845"/>
      <c r="AK65" s="845"/>
      <c r="AL65" s="845"/>
      <c r="AM65" s="845"/>
      <c r="AN65" s="845"/>
      <c r="AO65" s="845"/>
      <c r="AP65" s="845"/>
      <c r="AQ65" s="845"/>
      <c r="AR65" s="845"/>
      <c r="AS65" s="845"/>
      <c r="AT65" s="845"/>
      <c r="AU65" s="845"/>
      <c r="AV65" s="845"/>
      <c r="AW65" s="845"/>
      <c r="AX65" s="845"/>
      <c r="AY65" s="845"/>
      <c r="AZ65" s="852"/>
      <c r="BA65" s="270"/>
      <c r="BB65" s="171"/>
      <c r="BC65" s="494"/>
      <c r="BD65" s="444"/>
      <c r="BE65" s="444"/>
      <c r="BF65" s="444"/>
      <c r="BG65" s="495"/>
      <c r="BH65" s="502"/>
      <c r="BI65" s="444"/>
      <c r="BJ65" s="444"/>
      <c r="BK65" s="444"/>
      <c r="BL65" s="495"/>
      <c r="BM65" s="502"/>
      <c r="BN65" s="444"/>
      <c r="BO65" s="444"/>
      <c r="BP65" s="444"/>
      <c r="BQ65" s="495"/>
      <c r="BR65" s="502"/>
      <c r="BS65" s="444"/>
      <c r="BT65" s="444"/>
      <c r="BU65" s="444"/>
      <c r="BV65" s="444"/>
      <c r="BW65" s="444"/>
      <c r="BX65" s="444"/>
      <c r="BY65" s="445"/>
      <c r="BZ65" s="445"/>
      <c r="CA65" s="445"/>
      <c r="CB65" s="445"/>
      <c r="CC65" s="445"/>
      <c r="CD65" s="445"/>
      <c r="CE65" s="1536"/>
      <c r="CF65" s="1536"/>
      <c r="CG65" s="1536"/>
      <c r="CH65" s="1536"/>
      <c r="CI65" s="1536"/>
      <c r="CJ65" s="1536"/>
      <c r="CK65" s="1536"/>
      <c r="CL65" s="1536"/>
      <c r="CM65" s="1536"/>
      <c r="CN65" s="1536"/>
      <c r="CO65" s="1536"/>
      <c r="CP65" s="1536"/>
      <c r="CQ65" s="1536"/>
      <c r="CR65" s="1536"/>
      <c r="CS65" s="1536"/>
      <c r="CT65" s="1536"/>
      <c r="CU65" s="1536"/>
      <c r="CV65" s="1536"/>
      <c r="CW65" s="1536"/>
      <c r="CX65" s="1536"/>
      <c r="CY65" s="1536"/>
      <c r="CZ65" s="1536"/>
    </row>
    <row r="66" s="758" customFormat="true" ht="15" customHeight="true" x14ac:dyDescent="0.2">
      <c r="A66" s="1874"/>
      <c r="B66" s="1283" t="s">
        <v>179</v>
      </c>
      <c r="C66" s="1130">
        <v>4.2879704453162049</v>
      </c>
      <c r="D66" s="1131">
        <v>3.6178435131780611</v>
      </c>
      <c r="E66" s="1131">
        <v>2.8985495535282295</v>
      </c>
      <c r="F66" s="1131">
        <v>1.5841367373924231</v>
      </c>
      <c r="G66" s="1132">
        <v>0.41689327640232388</v>
      </c>
      <c r="H66" s="1133">
        <v>1.7103366622072951</v>
      </c>
      <c r="I66" s="1131">
        <v>0.34668198564207087</v>
      </c>
      <c r="J66" s="1131">
        <v>0.87749932736849912</v>
      </c>
      <c r="K66" s="1131">
        <v>0.45100435257635829</v>
      </c>
      <c r="L66" s="1134">
        <v>0</v>
      </c>
      <c r="M66" s="1135">
        <v>4.662597543451108</v>
      </c>
      <c r="N66" s="1131">
        <v>4.256988811673267</v>
      </c>
      <c r="O66" s="1131">
        <v>2.459860230776914</v>
      </c>
      <c r="P66" s="1131">
        <v>3.405076589803349</v>
      </c>
      <c r="Q66" s="1132">
        <v>0.94492588346809092</v>
      </c>
      <c r="R66" s="1133">
        <v>2.250504845986895</v>
      </c>
      <c r="S66" s="1131">
        <v>5.0864172106953864</v>
      </c>
      <c r="T66" s="1131">
        <v>3.3368661421076862</v>
      </c>
      <c r="U66" s="1131">
        <v>2.3851743409716382</v>
      </c>
      <c r="V66" s="1131">
        <v>3.4855860370053282</v>
      </c>
      <c r="W66" s="1131">
        <v>0.36194153663471029</v>
      </c>
      <c r="X66" s="1131">
        <v>1.9687491754936861</v>
      </c>
      <c r="Y66" s="1131">
        <v>0.10473128213892746</v>
      </c>
      <c r="Z66" s="1131">
        <v>8.8987840797692215</v>
      </c>
      <c r="AA66" s="1131">
        <v>1.7201569278678916</v>
      </c>
      <c r="AB66" s="1131">
        <v>2.0708685491836372</v>
      </c>
      <c r="AC66" s="1131">
        <v>2.0297224994037824</v>
      </c>
      <c r="AD66" s="1503">
        <v>3.2486602476154229</v>
      </c>
      <c r="AE66" s="845"/>
      <c r="AF66" s="845"/>
      <c r="AG66" s="845"/>
      <c r="AH66" s="845"/>
      <c r="AI66" s="845"/>
      <c r="AJ66" s="845"/>
      <c r="AK66" s="845"/>
      <c r="AL66" s="845"/>
      <c r="AM66" s="845"/>
      <c r="AN66" s="845"/>
      <c r="AO66" s="845"/>
      <c r="AP66" s="845"/>
      <c r="AQ66" s="845"/>
      <c r="AR66" s="845"/>
      <c r="AS66" s="845"/>
      <c r="AT66" s="845"/>
      <c r="AU66" s="845"/>
      <c r="AV66" s="845"/>
      <c r="AW66" s="845"/>
      <c r="AX66" s="845"/>
      <c r="AY66" s="845"/>
      <c r="AZ66" s="852"/>
      <c r="BA66" s="270"/>
      <c r="BB66" s="171"/>
      <c r="BC66" s="494"/>
      <c r="BD66" s="444"/>
      <c r="BE66" s="444"/>
      <c r="BF66" s="444"/>
      <c r="BG66" s="495"/>
      <c r="BH66" s="502"/>
      <c r="BI66" s="444"/>
      <c r="BJ66" s="444"/>
      <c r="BK66" s="444"/>
      <c r="BL66" s="495"/>
      <c r="BM66" s="502"/>
      <c r="BN66" s="444"/>
      <c r="BO66" s="444"/>
      <c r="BP66" s="444"/>
      <c r="BQ66" s="495"/>
      <c r="BR66" s="502"/>
      <c r="BS66" s="444"/>
      <c r="BT66" s="444"/>
      <c r="BU66" s="444"/>
      <c r="BV66" s="444"/>
      <c r="BW66" s="444"/>
      <c r="BX66" s="444"/>
      <c r="BY66" s="445"/>
      <c r="BZ66" s="445"/>
      <c r="CA66" s="445"/>
      <c r="CB66" s="445"/>
      <c r="CC66" s="445"/>
      <c r="CD66" s="445"/>
      <c r="CE66" s="1536"/>
      <c r="CF66" s="1536"/>
      <c r="CG66" s="1536"/>
      <c r="CH66" s="1536"/>
      <c r="CI66" s="1536"/>
      <c r="CJ66" s="1536"/>
      <c r="CK66" s="1536"/>
      <c r="CL66" s="1536"/>
      <c r="CM66" s="1536"/>
      <c r="CN66" s="1536"/>
      <c r="CO66" s="1536"/>
      <c r="CP66" s="1536"/>
      <c r="CQ66" s="1536"/>
      <c r="CR66" s="1536"/>
      <c r="CS66" s="1536"/>
      <c r="CT66" s="1536"/>
      <c r="CU66" s="1536"/>
      <c r="CV66" s="1536"/>
      <c r="CW66" s="1536"/>
      <c r="CX66" s="1536"/>
      <c r="CY66" s="1536"/>
      <c r="CZ66" s="1536"/>
    </row>
    <row r="67" s="758" customFormat="true" ht="15" customHeight="true" x14ac:dyDescent="0.2">
      <c r="A67" s="1874"/>
      <c r="B67" s="1283" t="s">
        <v>180</v>
      </c>
      <c r="C67" s="1130">
        <v>4.237572355542784E-2</v>
      </c>
      <c r="D67" s="1131">
        <v>0.10585496241071415</v>
      </c>
      <c r="E67" s="1131">
        <v>0.17996085291424779</v>
      </c>
      <c r="F67" s="1131">
        <v>6.3536028172581513E-2</v>
      </c>
      <c r="G67" s="1132">
        <v>0</v>
      </c>
      <c r="H67" s="1133">
        <v>0</v>
      </c>
      <c r="I67" s="1131">
        <v>0</v>
      </c>
      <c r="J67" s="1131">
        <v>0</v>
      </c>
      <c r="K67" s="1131">
        <v>0</v>
      </c>
      <c r="L67" s="1134">
        <v>0</v>
      </c>
      <c r="M67" s="1135">
        <v>5.5533706835734276E-2</v>
      </c>
      <c r="N67" s="1131">
        <v>0</v>
      </c>
      <c r="O67" s="1131">
        <v>0.23577527028078538</v>
      </c>
      <c r="P67" s="1131">
        <v>0.19423003610045556</v>
      </c>
      <c r="Q67" s="1132">
        <v>2.775325778207282E-2</v>
      </c>
      <c r="R67" s="1133">
        <v>0</v>
      </c>
      <c r="S67" s="1131">
        <v>0</v>
      </c>
      <c r="T67" s="1131">
        <v>0</v>
      </c>
      <c r="U67" s="1131">
        <v>0</v>
      </c>
      <c r="V67" s="1131">
        <v>0</v>
      </c>
      <c r="W67" s="1131">
        <v>0.4807489991612981</v>
      </c>
      <c r="X67" s="1131">
        <v>0</v>
      </c>
      <c r="Y67" s="1131">
        <v>0</v>
      </c>
      <c r="Z67" s="1131">
        <v>0</v>
      </c>
      <c r="AA67" s="1131">
        <v>0</v>
      </c>
      <c r="AB67" s="1131">
        <v>0</v>
      </c>
      <c r="AC67" s="1131">
        <v>0</v>
      </c>
      <c r="AD67" s="1503">
        <v>0</v>
      </c>
      <c r="AE67" s="845"/>
      <c r="AF67" s="845"/>
      <c r="AG67" s="845"/>
      <c r="AH67" s="845"/>
      <c r="AI67" s="845"/>
      <c r="AJ67" s="845"/>
      <c r="AK67" s="845"/>
      <c r="AL67" s="845"/>
      <c r="AM67" s="845"/>
      <c r="AN67" s="845"/>
      <c r="AO67" s="845"/>
      <c r="AP67" s="845"/>
      <c r="AQ67" s="845"/>
      <c r="AR67" s="845"/>
      <c r="AS67" s="845"/>
      <c r="AT67" s="845"/>
      <c r="AU67" s="845"/>
      <c r="AV67" s="845"/>
      <c r="AW67" s="845"/>
      <c r="AX67" s="845"/>
      <c r="AY67" s="845"/>
      <c r="AZ67" s="852"/>
      <c r="BA67" s="270"/>
      <c r="BB67" s="171"/>
      <c r="BC67" s="494"/>
      <c r="BD67" s="444"/>
      <c r="BE67" s="444"/>
      <c r="BF67" s="444"/>
      <c r="BG67" s="495"/>
      <c r="BH67" s="502"/>
      <c r="BI67" s="444"/>
      <c r="BJ67" s="444"/>
      <c r="BK67" s="444"/>
      <c r="BL67" s="495"/>
      <c r="BM67" s="502"/>
      <c r="BN67" s="444"/>
      <c r="BO67" s="444"/>
      <c r="BP67" s="444"/>
      <c r="BQ67" s="495"/>
      <c r="BR67" s="502"/>
      <c r="BS67" s="444"/>
      <c r="BT67" s="444"/>
      <c r="BU67" s="444"/>
      <c r="BV67" s="444"/>
      <c r="BW67" s="444"/>
      <c r="BX67" s="444"/>
      <c r="BY67" s="445"/>
      <c r="BZ67" s="445"/>
      <c r="CA67" s="445"/>
      <c r="CB67" s="445"/>
      <c r="CC67" s="445"/>
      <c r="CD67" s="445"/>
      <c r="CE67" s="1536"/>
      <c r="CF67" s="1536"/>
      <c r="CG67" s="1536"/>
      <c r="CH67" s="1536"/>
      <c r="CI67" s="1536"/>
      <c r="CJ67" s="1536"/>
      <c r="CK67" s="1536"/>
      <c r="CL67" s="1536"/>
      <c r="CM67" s="1536"/>
      <c r="CN67" s="1536"/>
      <c r="CO67" s="1536"/>
      <c r="CP67" s="1536"/>
      <c r="CQ67" s="1536"/>
      <c r="CR67" s="1536"/>
      <c r="CS67" s="1536"/>
      <c r="CT67" s="1536"/>
      <c r="CU67" s="1536"/>
      <c r="CV67" s="1536"/>
      <c r="CW67" s="1536"/>
      <c r="CX67" s="1536"/>
      <c r="CY67" s="1536"/>
      <c r="CZ67" s="1536"/>
    </row>
    <row r="68" s="758" customFormat="true" ht="15" customHeight="true" x14ac:dyDescent="0.2">
      <c r="A68" s="1874"/>
      <c r="B68" s="1283" t="s">
        <v>181</v>
      </c>
      <c r="C68" s="1130">
        <v>0</v>
      </c>
      <c r="D68" s="1131">
        <v>5.6671302047266579E-2</v>
      </c>
      <c r="E68" s="1131">
        <v>0.11138868568913397</v>
      </c>
      <c r="F68" s="1131">
        <v>0.34863027309976918</v>
      </c>
      <c r="G68" s="1132">
        <v>0.91524863576151783</v>
      </c>
      <c r="H68" s="1133">
        <v>0</v>
      </c>
      <c r="I68" s="1131">
        <v>6.0640241400273021E-2</v>
      </c>
      <c r="J68" s="1131">
        <v>0</v>
      </c>
      <c r="K68" s="1131">
        <v>0</v>
      </c>
      <c r="L68" s="1134">
        <v>0.28308399511630095</v>
      </c>
      <c r="M68" s="1135">
        <v>0</v>
      </c>
      <c r="N68" s="1131">
        <v>4.1840271046248087E-2</v>
      </c>
      <c r="O68" s="1131">
        <v>0.17836574982350586</v>
      </c>
      <c r="P68" s="1131">
        <v>0.25952415554644553</v>
      </c>
      <c r="Q68" s="1132">
        <v>1.2904517277705772</v>
      </c>
      <c r="R68" s="1133">
        <v>0</v>
      </c>
      <c r="S68" s="1131">
        <v>0</v>
      </c>
      <c r="T68" s="1131">
        <v>2.0670924854534714</v>
      </c>
      <c r="U68" s="1131">
        <v>0</v>
      </c>
      <c r="V68" s="1131">
        <v>6.5765774283119374E-2</v>
      </c>
      <c r="W68" s="1131">
        <v>0.30314411543457848</v>
      </c>
      <c r="X68" s="1131">
        <v>0</v>
      </c>
      <c r="Y68" s="1131">
        <v>0</v>
      </c>
      <c r="Z68" s="1131">
        <v>0</v>
      </c>
      <c r="AA68" s="1131">
        <v>0</v>
      </c>
      <c r="AB68" s="1131">
        <v>0</v>
      </c>
      <c r="AC68" s="1131">
        <v>0</v>
      </c>
      <c r="AD68" s="1503">
        <v>0</v>
      </c>
      <c r="AE68" s="845"/>
      <c r="AF68" s="845"/>
      <c r="AG68" s="845"/>
      <c r="AH68" s="845"/>
      <c r="AI68" s="845"/>
      <c r="AJ68" s="845"/>
      <c r="AK68" s="845"/>
      <c r="AL68" s="845"/>
      <c r="AM68" s="845"/>
      <c r="AN68" s="845"/>
      <c r="AO68" s="845"/>
      <c r="AP68" s="845"/>
      <c r="AQ68" s="845"/>
      <c r="AR68" s="845"/>
      <c r="AS68" s="845"/>
      <c r="AT68" s="845"/>
      <c r="AU68" s="845"/>
      <c r="AV68" s="845"/>
      <c r="AW68" s="845"/>
      <c r="AX68" s="845"/>
      <c r="AY68" s="845"/>
      <c r="AZ68" s="852"/>
      <c r="BA68" s="270"/>
      <c r="BB68" s="171"/>
      <c r="BC68" s="494"/>
      <c r="BD68" s="444"/>
      <c r="BE68" s="444"/>
      <c r="BF68" s="444"/>
      <c r="BG68" s="495"/>
      <c r="BH68" s="502"/>
      <c r="BI68" s="444"/>
      <c r="BJ68" s="444"/>
      <c r="BK68" s="444"/>
      <c r="BL68" s="495"/>
      <c r="BM68" s="502"/>
      <c r="BN68" s="444"/>
      <c r="BO68" s="444"/>
      <c r="BP68" s="444"/>
      <c r="BQ68" s="495"/>
      <c r="BR68" s="502"/>
      <c r="BS68" s="444"/>
      <c r="BT68" s="444"/>
      <c r="BU68" s="444"/>
      <c r="BV68" s="444"/>
      <c r="BW68" s="444"/>
      <c r="BX68" s="444"/>
      <c r="BY68" s="445"/>
      <c r="BZ68" s="445"/>
      <c r="CA68" s="445"/>
      <c r="CB68" s="445"/>
      <c r="CC68" s="445"/>
      <c r="CD68" s="445"/>
      <c r="CE68" s="1536"/>
      <c r="CF68" s="1536"/>
      <c r="CG68" s="1536"/>
      <c r="CH68" s="1536"/>
      <c r="CI68" s="1536"/>
      <c r="CJ68" s="1536"/>
      <c r="CK68" s="1536"/>
      <c r="CL68" s="1536"/>
      <c r="CM68" s="1536"/>
      <c r="CN68" s="1536"/>
      <c r="CO68" s="1536"/>
      <c r="CP68" s="1536"/>
      <c r="CQ68" s="1536"/>
      <c r="CR68" s="1536"/>
      <c r="CS68" s="1536"/>
      <c r="CT68" s="1536"/>
      <c r="CU68" s="1536"/>
      <c r="CV68" s="1536"/>
      <c r="CW68" s="1536"/>
      <c r="CX68" s="1536"/>
      <c r="CY68" s="1536"/>
      <c r="CZ68" s="1536"/>
    </row>
    <row r="69" s="758" customFormat="true" ht="15" customHeight="true" x14ac:dyDescent="0.2">
      <c r="A69" s="1874"/>
      <c r="B69" s="1283" t="s">
        <v>182</v>
      </c>
      <c r="C69" s="1130">
        <v>0.35196772429828382</v>
      </c>
      <c r="D69" s="1131">
        <v>0.11868274619857523</v>
      </c>
      <c r="E69" s="1131">
        <v>0.16358326289964198</v>
      </c>
      <c r="F69" s="1131">
        <v>0.16725706432884704</v>
      </c>
      <c r="G69" s="1132">
        <v>7.5893331079666601E-2</v>
      </c>
      <c r="H69" s="1133">
        <v>0.62877877069898214</v>
      </c>
      <c r="I69" s="1131">
        <v>6.9928887116184821E-2</v>
      </c>
      <c r="J69" s="1131">
        <v>0.13038435088404088</v>
      </c>
      <c r="K69" s="1131">
        <v>6.9825203340657116E-2</v>
      </c>
      <c r="L69" s="1134">
        <v>0</v>
      </c>
      <c r="M69" s="1135">
        <v>0.24307840611059234</v>
      </c>
      <c r="N69" s="1131">
        <v>0.23593148023750721</v>
      </c>
      <c r="O69" s="1131">
        <v>8.6915780916852148E-2</v>
      </c>
      <c r="P69" s="1131">
        <v>0.11643040974536184</v>
      </c>
      <c r="Q69" s="1132">
        <v>0.18808077913927687</v>
      </c>
      <c r="R69" s="1133">
        <v>0</v>
      </c>
      <c r="S69" s="1131">
        <v>0.56282738261839349</v>
      </c>
      <c r="T69" s="1131">
        <v>0.16354000045254746</v>
      </c>
      <c r="U69" s="1131">
        <v>0.11112444887083431</v>
      </c>
      <c r="V69" s="1131">
        <v>0</v>
      </c>
      <c r="W69" s="1131">
        <v>0</v>
      </c>
      <c r="X69" s="1131">
        <v>0.17470841666269776</v>
      </c>
      <c r="Y69" s="1131">
        <v>0</v>
      </c>
      <c r="Z69" s="1131">
        <v>9.3612052042565591E-2</v>
      </c>
      <c r="AA69" s="1131">
        <v>0.75188656687129418</v>
      </c>
      <c r="AB69" s="1131">
        <v>1.1231942351948878</v>
      </c>
      <c r="AC69" s="1131">
        <v>0</v>
      </c>
      <c r="AD69" s="1503">
        <v>0.1126251372049998</v>
      </c>
      <c r="AE69" s="845"/>
      <c r="AF69" s="845"/>
      <c r="AG69" s="845"/>
      <c r="AH69" s="845"/>
      <c r="AI69" s="845"/>
      <c r="AJ69" s="845"/>
      <c r="AK69" s="845"/>
      <c r="AL69" s="845"/>
      <c r="AM69" s="845"/>
      <c r="AN69" s="845"/>
      <c r="AO69" s="845"/>
      <c r="AP69" s="845"/>
      <c r="AQ69" s="845"/>
      <c r="AR69" s="845"/>
      <c r="AS69" s="845"/>
      <c r="AT69" s="845"/>
      <c r="AU69" s="845"/>
      <c r="AV69" s="845"/>
      <c r="AW69" s="845"/>
      <c r="AX69" s="845"/>
      <c r="AY69" s="845"/>
      <c r="AZ69" s="852"/>
      <c r="BA69" s="270"/>
      <c r="BB69" s="171"/>
      <c r="BC69" s="494"/>
      <c r="BD69" s="444"/>
      <c r="BE69" s="444"/>
      <c r="BF69" s="444"/>
      <c r="BG69" s="495"/>
      <c r="BH69" s="502"/>
      <c r="BI69" s="444"/>
      <c r="BJ69" s="444"/>
      <c r="BK69" s="444"/>
      <c r="BL69" s="495"/>
      <c r="BM69" s="502"/>
      <c r="BN69" s="444"/>
      <c r="BO69" s="444"/>
      <c r="BP69" s="444"/>
      <c r="BQ69" s="495"/>
      <c r="BR69" s="502"/>
      <c r="BS69" s="444"/>
      <c r="BT69" s="444"/>
      <c r="BU69" s="444"/>
      <c r="BV69" s="444"/>
      <c r="BW69" s="444"/>
      <c r="BX69" s="444"/>
      <c r="BY69" s="445"/>
      <c r="BZ69" s="445"/>
      <c r="CA69" s="445"/>
      <c r="CB69" s="445"/>
      <c r="CC69" s="445"/>
      <c r="CD69" s="445"/>
      <c r="CE69" s="1536"/>
      <c r="CF69" s="1536"/>
      <c r="CG69" s="1536"/>
      <c r="CH69" s="1536"/>
      <c r="CI69" s="1536"/>
      <c r="CJ69" s="1536"/>
      <c r="CK69" s="1536"/>
      <c r="CL69" s="1536"/>
      <c r="CM69" s="1536"/>
      <c r="CN69" s="1536"/>
      <c r="CO69" s="1536"/>
      <c r="CP69" s="1536"/>
      <c r="CQ69" s="1536"/>
      <c r="CR69" s="1536"/>
      <c r="CS69" s="1536"/>
      <c r="CT69" s="1536"/>
      <c r="CU69" s="1536"/>
      <c r="CV69" s="1536"/>
      <c r="CW69" s="1536"/>
      <c r="CX69" s="1536"/>
      <c r="CY69" s="1536"/>
      <c r="CZ69" s="1536"/>
    </row>
    <row r="70" s="758" customFormat="true" ht="15" customHeight="true" x14ac:dyDescent="0.2">
      <c r="A70" s="1874"/>
      <c r="B70" s="1283" t="s">
        <v>183</v>
      </c>
      <c r="C70" s="1130">
        <v>0</v>
      </c>
      <c r="D70" s="1131">
        <v>0</v>
      </c>
      <c r="E70" s="1131">
        <v>0</v>
      </c>
      <c r="F70" s="1131">
        <v>2.6816240252412308E-2</v>
      </c>
      <c r="G70" s="1132">
        <v>8.6573026377755209</v>
      </c>
      <c r="H70" s="1133">
        <v>0</v>
      </c>
      <c r="I70" s="1131">
        <v>0</v>
      </c>
      <c r="J70" s="1131">
        <v>3.2248005401207833</v>
      </c>
      <c r="K70" s="1131">
        <v>6.0515562285565547</v>
      </c>
      <c r="L70" s="1134">
        <v>25.743303369930782</v>
      </c>
      <c r="M70" s="1135">
        <v>0</v>
      </c>
      <c r="N70" s="1131">
        <v>0</v>
      </c>
      <c r="O70" s="1131">
        <v>0</v>
      </c>
      <c r="P70" s="1131">
        <v>0</v>
      </c>
      <c r="Q70" s="1132">
        <v>0.51343526896834724</v>
      </c>
      <c r="R70" s="1133">
        <v>5.6936920879025063E-2</v>
      </c>
      <c r="S70" s="1131">
        <v>5.8395732855289657E-2</v>
      </c>
      <c r="T70" s="1131">
        <v>0</v>
      </c>
      <c r="U70" s="1131">
        <v>0</v>
      </c>
      <c r="V70" s="1131">
        <v>5.2901277592628249E-2</v>
      </c>
      <c r="W70" s="1131">
        <v>10.60544260248899</v>
      </c>
      <c r="X70" s="1131">
        <v>0</v>
      </c>
      <c r="Y70" s="1131">
        <v>0</v>
      </c>
      <c r="Z70" s="1131">
        <v>0</v>
      </c>
      <c r="AA70" s="1131">
        <v>0</v>
      </c>
      <c r="AB70" s="1131">
        <v>0</v>
      </c>
      <c r="AC70" s="1131">
        <v>0</v>
      </c>
      <c r="AD70" s="1503">
        <v>0</v>
      </c>
      <c r="AE70" s="845"/>
      <c r="AF70" s="845"/>
      <c r="AG70" s="845"/>
      <c r="AH70" s="845"/>
      <c r="AI70" s="845"/>
      <c r="AJ70" s="845"/>
      <c r="AK70" s="845"/>
      <c r="AL70" s="845"/>
      <c r="AM70" s="845"/>
      <c r="AN70" s="845"/>
      <c r="AO70" s="845"/>
      <c r="AP70" s="845"/>
      <c r="AQ70" s="845"/>
      <c r="AR70" s="845"/>
      <c r="AS70" s="845"/>
      <c r="AT70" s="845"/>
      <c r="AU70" s="845"/>
      <c r="AV70" s="845"/>
      <c r="AW70" s="845"/>
      <c r="AX70" s="845"/>
      <c r="AY70" s="845"/>
      <c r="AZ70" s="852"/>
      <c r="BA70" s="270"/>
      <c r="BB70" s="171"/>
      <c r="BC70" s="494"/>
      <c r="BD70" s="444"/>
      <c r="BE70" s="444"/>
      <c r="BF70" s="444"/>
      <c r="BG70" s="495"/>
      <c r="BH70" s="502"/>
      <c r="BI70" s="444"/>
      <c r="BJ70" s="444"/>
      <c r="BK70" s="444"/>
      <c r="BL70" s="495"/>
      <c r="BM70" s="502"/>
      <c r="BN70" s="444"/>
      <c r="BO70" s="444"/>
      <c r="BP70" s="444"/>
      <c r="BQ70" s="495"/>
      <c r="BR70" s="502"/>
      <c r="BS70" s="444"/>
      <c r="BT70" s="444"/>
      <c r="BU70" s="444"/>
      <c r="BV70" s="444"/>
      <c r="BW70" s="444"/>
      <c r="BX70" s="444"/>
      <c r="BY70" s="445"/>
      <c r="BZ70" s="445"/>
      <c r="CA70" s="445"/>
      <c r="CB70" s="445"/>
      <c r="CC70" s="445"/>
      <c r="CD70" s="445"/>
      <c r="CE70" s="1536"/>
      <c r="CF70" s="1536"/>
      <c r="CG70" s="1536"/>
      <c r="CH70" s="1536"/>
      <c r="CI70" s="1536"/>
      <c r="CJ70" s="1536"/>
      <c r="CK70" s="1536"/>
      <c r="CL70" s="1536"/>
      <c r="CM70" s="1536"/>
      <c r="CN70" s="1536"/>
      <c r="CO70" s="1536"/>
      <c r="CP70" s="1536"/>
      <c r="CQ70" s="1536"/>
      <c r="CR70" s="1536"/>
      <c r="CS70" s="1536"/>
      <c r="CT70" s="1536"/>
      <c r="CU70" s="1536"/>
      <c r="CV70" s="1536"/>
      <c r="CW70" s="1536"/>
      <c r="CX70" s="1536"/>
      <c r="CY70" s="1536"/>
      <c r="CZ70" s="1536"/>
    </row>
    <row r="71" s="758" customFormat="true" ht="15" customHeight="true" x14ac:dyDescent="0.2">
      <c r="A71" s="1874"/>
      <c r="B71" s="1283" t="s">
        <v>46</v>
      </c>
      <c r="C71" s="1130">
        <v>0.70158113542197054</v>
      </c>
      <c r="D71" s="1131">
        <v>1.2173916233215643</v>
      </c>
      <c r="E71" s="1131">
        <v>0.98073709202114823</v>
      </c>
      <c r="F71" s="1131">
        <v>0.69739658923779135</v>
      </c>
      <c r="G71" s="1132">
        <v>0.27712641435312119</v>
      </c>
      <c r="H71" s="1133">
        <v>0.26317636004522471</v>
      </c>
      <c r="I71" s="1131">
        <v>0.3349310145919529</v>
      </c>
      <c r="J71" s="1131">
        <v>0.56575448072294454</v>
      </c>
      <c r="K71" s="1131">
        <v>0</v>
      </c>
      <c r="L71" s="1134">
        <v>0</v>
      </c>
      <c r="M71" s="1135">
        <v>0.62818836056300154</v>
      </c>
      <c r="N71" s="1131">
        <v>1.2462486068834888</v>
      </c>
      <c r="O71" s="1131">
        <v>1.1977485025343571</v>
      </c>
      <c r="P71" s="1131">
        <v>0.79592622104773214</v>
      </c>
      <c r="Q71" s="1132">
        <v>0.847533046359638</v>
      </c>
      <c r="R71" s="1133">
        <v>2.1594310096548517</v>
      </c>
      <c r="S71" s="1131">
        <v>0.30440059325004387</v>
      </c>
      <c r="T71" s="1131">
        <v>0</v>
      </c>
      <c r="U71" s="1131">
        <v>0</v>
      </c>
      <c r="V71" s="1131">
        <v>1.5129736312194118</v>
      </c>
      <c r="W71" s="1131">
        <v>0.16451888028850467</v>
      </c>
      <c r="X71" s="1131">
        <v>3.4306916325434536</v>
      </c>
      <c r="Y71" s="1131">
        <v>0.49286369861826784</v>
      </c>
      <c r="Z71" s="1131">
        <v>7.488964163405247E-2</v>
      </c>
      <c r="AA71" s="1131">
        <v>5.4224554402849075E-2</v>
      </c>
      <c r="AB71" s="1131">
        <v>0.46249174390377734</v>
      </c>
      <c r="AC71" s="1131">
        <v>0</v>
      </c>
      <c r="AD71" s="1503">
        <v>1.0828289180880812</v>
      </c>
      <c r="AE71" s="845"/>
      <c r="AF71" s="845"/>
      <c r="AG71" s="845"/>
      <c r="AH71" s="845"/>
      <c r="AI71" s="845"/>
      <c r="AJ71" s="845"/>
      <c r="AK71" s="845"/>
      <c r="AL71" s="845"/>
      <c r="AM71" s="845"/>
      <c r="AN71" s="845"/>
      <c r="AO71" s="845"/>
      <c r="AP71" s="845"/>
      <c r="AQ71" s="845"/>
      <c r="AR71" s="845"/>
      <c r="AS71" s="845"/>
      <c r="AT71" s="845"/>
      <c r="AU71" s="845"/>
      <c r="AV71" s="845"/>
      <c r="AW71" s="845"/>
      <c r="AX71" s="845"/>
      <c r="AY71" s="845"/>
      <c r="AZ71" s="852"/>
      <c r="BA71" s="270"/>
      <c r="BB71" s="171"/>
      <c r="BC71" s="494"/>
      <c r="BD71" s="444"/>
      <c r="BE71" s="444"/>
      <c r="BF71" s="444"/>
      <c r="BG71" s="495"/>
      <c r="BH71" s="502"/>
      <c r="BI71" s="444"/>
      <c r="BJ71" s="444"/>
      <c r="BK71" s="444"/>
      <c r="BL71" s="495"/>
      <c r="BM71" s="502"/>
      <c r="BN71" s="444"/>
      <c r="BO71" s="444"/>
      <c r="BP71" s="444"/>
      <c r="BQ71" s="495"/>
      <c r="BR71" s="502"/>
      <c r="BS71" s="444"/>
      <c r="BT71" s="444"/>
      <c r="BU71" s="444"/>
      <c r="BV71" s="444"/>
      <c r="BW71" s="444"/>
      <c r="BX71" s="444"/>
      <c r="BY71" s="445"/>
      <c r="BZ71" s="445"/>
      <c r="CA71" s="445"/>
      <c r="CB71" s="445"/>
      <c r="CC71" s="445"/>
      <c r="CD71" s="445"/>
      <c r="CE71" s="1536"/>
      <c r="CF71" s="1536"/>
      <c r="CG71" s="1536"/>
      <c r="CH71" s="1536"/>
      <c r="CI71" s="1536"/>
      <c r="CJ71" s="1536"/>
      <c r="CK71" s="1536"/>
      <c r="CL71" s="1536"/>
      <c r="CM71" s="1536"/>
      <c r="CN71" s="1536"/>
      <c r="CO71" s="1536"/>
      <c r="CP71" s="1536"/>
      <c r="CQ71" s="1536"/>
      <c r="CR71" s="1536"/>
      <c r="CS71" s="1536"/>
      <c r="CT71" s="1536"/>
      <c r="CU71" s="1536"/>
      <c r="CV71" s="1536"/>
      <c r="CW71" s="1536"/>
      <c r="CX71" s="1536"/>
      <c r="CY71" s="1536"/>
      <c r="CZ71" s="1536"/>
    </row>
    <row r="72" s="758" customFormat="true" ht="15" customHeight="true" x14ac:dyDescent="0.2">
      <c r="A72" s="1024"/>
      <c r="B72" s="1284"/>
      <c r="C72" s="1130"/>
      <c r="D72" s="1131"/>
      <c r="E72" s="1131"/>
      <c r="F72" s="1131"/>
      <c r="G72" s="1132"/>
      <c r="H72" s="1133"/>
      <c r="I72" s="1131"/>
      <c r="J72" s="1131"/>
      <c r="K72" s="1131"/>
      <c r="L72" s="1134"/>
      <c r="M72" s="1135"/>
      <c r="N72" s="1131"/>
      <c r="O72" s="1131"/>
      <c r="P72" s="1131"/>
      <c r="Q72" s="1132"/>
      <c r="R72" s="1133"/>
      <c r="S72" s="1131"/>
      <c r="T72" s="1131"/>
      <c r="U72" s="1131"/>
      <c r="V72" s="1131"/>
      <c r="W72" s="1131"/>
      <c r="X72" s="1131"/>
      <c r="Y72" s="1131"/>
      <c r="Z72" s="1131"/>
      <c r="AA72" s="1131"/>
      <c r="AB72" s="1131"/>
      <c r="AC72" s="1131"/>
      <c r="AD72" s="1503"/>
      <c r="AE72" s="845"/>
      <c r="AF72" s="845"/>
      <c r="AG72" s="845"/>
      <c r="AH72" s="845"/>
      <c r="AI72" s="845"/>
      <c r="AJ72" s="845"/>
      <c r="AK72" s="845"/>
      <c r="AL72" s="845"/>
      <c r="AM72" s="845"/>
      <c r="AN72" s="845"/>
      <c r="AO72" s="845"/>
      <c r="AP72" s="845"/>
      <c r="AQ72" s="845"/>
      <c r="AR72" s="845"/>
      <c r="AS72" s="845"/>
      <c r="AT72" s="845"/>
      <c r="AU72" s="845"/>
      <c r="AV72" s="845"/>
      <c r="AW72" s="845"/>
      <c r="AX72" s="845"/>
      <c r="AY72" s="845"/>
      <c r="AZ72" s="852"/>
      <c r="BA72" s="270"/>
      <c r="BB72" s="171"/>
      <c r="BC72" s="494"/>
      <c r="BD72" s="444"/>
      <c r="BE72" s="444"/>
      <c r="BF72" s="444"/>
      <c r="BG72" s="495"/>
      <c r="BH72" s="502"/>
      <c r="BI72" s="444"/>
      <c r="BJ72" s="444"/>
      <c r="BK72" s="444"/>
      <c r="BL72" s="495"/>
      <c r="BM72" s="502"/>
      <c r="BN72" s="444"/>
      <c r="BO72" s="444"/>
      <c r="BP72" s="444"/>
      <c r="BQ72" s="495"/>
      <c r="BR72" s="502"/>
      <c r="BS72" s="444"/>
      <c r="BT72" s="444"/>
      <c r="BU72" s="444"/>
      <c r="BV72" s="444"/>
      <c r="BW72" s="444"/>
      <c r="BX72" s="444"/>
      <c r="BY72" s="445"/>
      <c r="BZ72" s="445"/>
      <c r="CA72" s="445"/>
      <c r="CB72" s="445"/>
      <c r="CC72" s="445"/>
      <c r="CD72" s="445"/>
      <c r="CE72" s="1536"/>
      <c r="CF72" s="1536"/>
      <c r="CG72" s="1536"/>
      <c r="CH72" s="1536"/>
      <c r="CI72" s="1536"/>
      <c r="CJ72" s="1536"/>
      <c r="CK72" s="1536"/>
      <c r="CL72" s="1536"/>
      <c r="CM72" s="1536"/>
      <c r="CN72" s="1536"/>
      <c r="CO72" s="1536"/>
      <c r="CP72" s="1536"/>
      <c r="CQ72" s="1536"/>
      <c r="CR72" s="1536"/>
      <c r="CS72" s="1536"/>
      <c r="CT72" s="1536"/>
      <c r="CU72" s="1536"/>
      <c r="CV72" s="1536"/>
      <c r="CW72" s="1536"/>
      <c r="CX72" s="1536"/>
      <c r="CY72" s="1536"/>
      <c r="CZ72" s="1536"/>
    </row>
    <row r="73" s="758" customFormat="true" ht="15" customHeight="true" x14ac:dyDescent="0.2">
      <c r="A73" s="1024"/>
      <c r="B73" s="1284"/>
      <c r="C73" s="1130"/>
      <c r="D73" s="1131"/>
      <c r="E73" s="1131"/>
      <c r="F73" s="1131"/>
      <c r="G73" s="1132"/>
      <c r="H73" s="1133"/>
      <c r="I73" s="1131"/>
      <c r="J73" s="1131"/>
      <c r="K73" s="1131"/>
      <c r="L73" s="1134"/>
      <c r="M73" s="1135"/>
      <c r="N73" s="1131"/>
      <c r="O73" s="1131"/>
      <c r="P73" s="1131"/>
      <c r="Q73" s="1132"/>
      <c r="R73" s="1133"/>
      <c r="S73" s="1131"/>
      <c r="T73" s="1131"/>
      <c r="U73" s="1131"/>
      <c r="V73" s="1131"/>
      <c r="W73" s="1131"/>
      <c r="X73" s="1131"/>
      <c r="Y73" s="1131"/>
      <c r="Z73" s="1131"/>
      <c r="AA73" s="1131"/>
      <c r="AB73" s="1131"/>
      <c r="AC73" s="1131"/>
      <c r="AD73" s="1503"/>
      <c r="AE73" s="845"/>
      <c r="AF73" s="845"/>
      <c r="AG73" s="845"/>
      <c r="AH73" s="845"/>
      <c r="AI73" s="845"/>
      <c r="AJ73" s="845"/>
      <c r="AK73" s="845"/>
      <c r="AL73" s="845"/>
      <c r="AM73" s="845"/>
      <c r="AN73" s="845"/>
      <c r="AO73" s="845"/>
      <c r="AP73" s="845"/>
      <c r="AQ73" s="845"/>
      <c r="AR73" s="845"/>
      <c r="AS73" s="845"/>
      <c r="AT73" s="845"/>
      <c r="AU73" s="845"/>
      <c r="AV73" s="845"/>
      <c r="AW73" s="845"/>
      <c r="AX73" s="845"/>
      <c r="AY73" s="845"/>
      <c r="AZ73" s="852"/>
      <c r="BA73" s="270"/>
      <c r="BB73" s="171"/>
      <c r="BC73" s="494"/>
      <c r="BD73" s="444"/>
      <c r="BE73" s="444"/>
      <c r="BF73" s="444"/>
      <c r="BG73" s="495"/>
      <c r="BH73" s="502"/>
      <c r="BI73" s="444"/>
      <c r="BJ73" s="444"/>
      <c r="BK73" s="444"/>
      <c r="BL73" s="495"/>
      <c r="BM73" s="502"/>
      <c r="BN73" s="444"/>
      <c r="BO73" s="444"/>
      <c r="BP73" s="444"/>
      <c r="BQ73" s="495"/>
      <c r="BR73" s="502"/>
      <c r="BS73" s="444"/>
      <c r="BT73" s="444"/>
      <c r="BU73" s="444"/>
      <c r="BV73" s="444"/>
      <c r="BW73" s="444"/>
      <c r="BX73" s="444"/>
      <c r="BY73" s="445"/>
      <c r="BZ73" s="445"/>
      <c r="CA73" s="445"/>
      <c r="CB73" s="445"/>
      <c r="CC73" s="445"/>
      <c r="CD73" s="445"/>
      <c r="CE73" s="1536"/>
      <c r="CF73" s="1536"/>
      <c r="CG73" s="1536"/>
      <c r="CH73" s="1536"/>
      <c r="CI73" s="1536"/>
      <c r="CJ73" s="1536"/>
      <c r="CK73" s="1536"/>
      <c r="CL73" s="1536"/>
      <c r="CM73" s="1536"/>
      <c r="CN73" s="1536"/>
      <c r="CO73" s="1536"/>
      <c r="CP73" s="1536"/>
      <c r="CQ73" s="1536"/>
      <c r="CR73" s="1536"/>
      <c r="CS73" s="1536"/>
      <c r="CT73" s="1536"/>
      <c r="CU73" s="1536"/>
      <c r="CV73" s="1536"/>
      <c r="CW73" s="1536"/>
      <c r="CX73" s="1536"/>
      <c r="CY73" s="1536"/>
      <c r="CZ73" s="1536"/>
    </row>
    <row r="74" s="758" customFormat="true" ht="15" customHeight="true" x14ac:dyDescent="0.2">
      <c r="A74" s="1024"/>
      <c r="B74" s="1284"/>
      <c r="C74" s="1130"/>
      <c r="D74" s="1131"/>
      <c r="E74" s="1131"/>
      <c r="F74" s="1131"/>
      <c r="G74" s="1132"/>
      <c r="H74" s="1133"/>
      <c r="I74" s="1131"/>
      <c r="J74" s="1131"/>
      <c r="K74" s="1131"/>
      <c r="L74" s="1134"/>
      <c r="M74" s="1135"/>
      <c r="N74" s="1131"/>
      <c r="O74" s="1131"/>
      <c r="P74" s="1131"/>
      <c r="Q74" s="1132"/>
      <c r="R74" s="1133"/>
      <c r="S74" s="1131"/>
      <c r="T74" s="1131"/>
      <c r="U74" s="1131"/>
      <c r="V74" s="1131"/>
      <c r="W74" s="1131"/>
      <c r="X74" s="1131"/>
      <c r="Y74" s="1131"/>
      <c r="Z74" s="1131"/>
      <c r="AA74" s="1131"/>
      <c r="AB74" s="1131"/>
      <c r="AC74" s="1131"/>
      <c r="AD74" s="1503"/>
      <c r="AE74" s="845"/>
      <c r="AF74" s="845"/>
      <c r="AG74" s="845"/>
      <c r="AH74" s="845"/>
      <c r="AI74" s="845"/>
      <c r="AJ74" s="845"/>
      <c r="AK74" s="845"/>
      <c r="AL74" s="845"/>
      <c r="AM74" s="845"/>
      <c r="AN74" s="845"/>
      <c r="AO74" s="845"/>
      <c r="AP74" s="845"/>
      <c r="AQ74" s="845"/>
      <c r="AR74" s="845"/>
      <c r="AS74" s="845"/>
      <c r="AT74" s="845"/>
      <c r="AU74" s="845"/>
      <c r="AV74" s="845"/>
      <c r="AW74" s="845"/>
      <c r="AX74" s="845"/>
      <c r="AY74" s="845"/>
      <c r="AZ74" s="852"/>
      <c r="BA74" s="270"/>
      <c r="BB74" s="171"/>
      <c r="BC74" s="494"/>
      <c r="BD74" s="444"/>
      <c r="BE74" s="444"/>
      <c r="BF74" s="444"/>
      <c r="BG74" s="495"/>
      <c r="BH74" s="502"/>
      <c r="BI74" s="444"/>
      <c r="BJ74" s="444"/>
      <c r="BK74" s="444"/>
      <c r="BL74" s="495"/>
      <c r="BM74" s="502"/>
      <c r="BN74" s="444"/>
      <c r="BO74" s="444"/>
      <c r="BP74" s="444"/>
      <c r="BQ74" s="495"/>
      <c r="BR74" s="502"/>
      <c r="BS74" s="444"/>
      <c r="BT74" s="444"/>
      <c r="BU74" s="444"/>
      <c r="BV74" s="444"/>
      <c r="BW74" s="444"/>
      <c r="BX74" s="444"/>
      <c r="BY74" s="445"/>
      <c r="BZ74" s="445"/>
      <c r="CA74" s="445"/>
      <c r="CB74" s="445"/>
      <c r="CC74" s="445"/>
      <c r="CD74" s="445"/>
      <c r="CE74" s="1536"/>
      <c r="CF74" s="1536"/>
      <c r="CG74" s="1536"/>
      <c r="CH74" s="1536"/>
      <c r="CI74" s="1536"/>
      <c r="CJ74" s="1536"/>
      <c r="CK74" s="1536"/>
      <c r="CL74" s="1536"/>
      <c r="CM74" s="1536"/>
      <c r="CN74" s="1536"/>
      <c r="CO74" s="1536"/>
      <c r="CP74" s="1536"/>
      <c r="CQ74" s="1536"/>
      <c r="CR74" s="1536"/>
      <c r="CS74" s="1536"/>
      <c r="CT74" s="1536"/>
      <c r="CU74" s="1536"/>
      <c r="CV74" s="1536"/>
      <c r="CW74" s="1536"/>
      <c r="CX74" s="1536"/>
      <c r="CY74" s="1536"/>
      <c r="CZ74" s="1536"/>
    </row>
    <row r="75" s="758" customFormat="true" ht="15" customHeight="true" x14ac:dyDescent="0.2">
      <c r="A75" s="1024"/>
      <c r="B75" s="1284"/>
      <c r="C75" s="1130"/>
      <c r="D75" s="1131"/>
      <c r="E75" s="1131"/>
      <c r="F75" s="1131"/>
      <c r="G75" s="1132"/>
      <c r="H75" s="1133"/>
      <c r="I75" s="1131"/>
      <c r="J75" s="1131"/>
      <c r="K75" s="1131"/>
      <c r="L75" s="1134"/>
      <c r="M75" s="1135"/>
      <c r="N75" s="1131"/>
      <c r="O75" s="1131"/>
      <c r="P75" s="1131"/>
      <c r="Q75" s="1132"/>
      <c r="R75" s="1133"/>
      <c r="S75" s="1131"/>
      <c r="T75" s="1131"/>
      <c r="U75" s="1131"/>
      <c r="V75" s="1131"/>
      <c r="W75" s="1131"/>
      <c r="X75" s="1131"/>
      <c r="Y75" s="1131"/>
      <c r="Z75" s="1131"/>
      <c r="AA75" s="1131"/>
      <c r="AB75" s="1131"/>
      <c r="AC75" s="1131"/>
      <c r="AD75" s="1503"/>
      <c r="AE75" s="845"/>
      <c r="AF75" s="845"/>
      <c r="AG75" s="845"/>
      <c r="AH75" s="845"/>
      <c r="AI75" s="845"/>
      <c r="AJ75" s="845"/>
      <c r="AK75" s="845"/>
      <c r="AL75" s="845"/>
      <c r="AM75" s="845"/>
      <c r="AN75" s="845"/>
      <c r="AO75" s="845"/>
      <c r="AP75" s="845"/>
      <c r="AQ75" s="845"/>
      <c r="AR75" s="845"/>
      <c r="AS75" s="845"/>
      <c r="AT75" s="845"/>
      <c r="AU75" s="845"/>
      <c r="AV75" s="845"/>
      <c r="AW75" s="845"/>
      <c r="AX75" s="845"/>
      <c r="AY75" s="845"/>
      <c r="AZ75" s="852"/>
      <c r="BA75" s="270"/>
      <c r="BB75" s="171"/>
      <c r="BC75" s="494"/>
      <c r="BD75" s="444"/>
      <c r="BE75" s="444"/>
      <c r="BF75" s="444"/>
      <c r="BG75" s="495"/>
      <c r="BH75" s="502"/>
      <c r="BI75" s="444"/>
      <c r="BJ75" s="444"/>
      <c r="BK75" s="444"/>
      <c r="BL75" s="495"/>
      <c r="BM75" s="502"/>
      <c r="BN75" s="444"/>
      <c r="BO75" s="444"/>
      <c r="BP75" s="444"/>
      <c r="BQ75" s="495"/>
      <c r="BR75" s="502"/>
      <c r="BS75" s="444"/>
      <c r="BT75" s="444"/>
      <c r="BU75" s="444"/>
      <c r="BV75" s="444"/>
      <c r="BW75" s="444"/>
      <c r="BX75" s="444"/>
      <c r="BY75" s="445"/>
      <c r="BZ75" s="445"/>
      <c r="CA75" s="445"/>
      <c r="CB75" s="445"/>
      <c r="CC75" s="445"/>
      <c r="CD75" s="445"/>
      <c r="CE75" s="1536"/>
      <c r="CF75" s="1536"/>
      <c r="CG75" s="1536"/>
      <c r="CH75" s="1536"/>
      <c r="CI75" s="1536"/>
      <c r="CJ75" s="1536"/>
      <c r="CK75" s="1536"/>
      <c r="CL75" s="1536"/>
      <c r="CM75" s="1536"/>
      <c r="CN75" s="1536"/>
      <c r="CO75" s="1536"/>
      <c r="CP75" s="1536"/>
      <c r="CQ75" s="1536"/>
      <c r="CR75" s="1536"/>
      <c r="CS75" s="1536"/>
      <c r="CT75" s="1536"/>
      <c r="CU75" s="1536"/>
      <c r="CV75" s="1536"/>
      <c r="CW75" s="1536"/>
      <c r="CX75" s="1536"/>
      <c r="CY75" s="1536"/>
      <c r="CZ75" s="1536"/>
    </row>
    <row r="76" s="758" customFormat="true" ht="15" customHeight="true" x14ac:dyDescent="0.2">
      <c r="A76" s="1024"/>
      <c r="B76" s="1284"/>
      <c r="C76" s="1130"/>
      <c r="D76" s="1131"/>
      <c r="E76" s="1131"/>
      <c r="F76" s="1131"/>
      <c r="G76" s="1132"/>
      <c r="H76" s="1133"/>
      <c r="I76" s="1131"/>
      <c r="J76" s="1131"/>
      <c r="K76" s="1131"/>
      <c r="L76" s="1134"/>
      <c r="M76" s="1135"/>
      <c r="N76" s="1131"/>
      <c r="O76" s="1131"/>
      <c r="P76" s="1131"/>
      <c r="Q76" s="1132"/>
      <c r="R76" s="1133"/>
      <c r="S76" s="1131"/>
      <c r="T76" s="1131"/>
      <c r="U76" s="1131"/>
      <c r="V76" s="1131"/>
      <c r="W76" s="1131"/>
      <c r="X76" s="1131"/>
      <c r="Y76" s="1131"/>
      <c r="Z76" s="1131"/>
      <c r="AA76" s="1131"/>
      <c r="AB76" s="1131"/>
      <c r="AC76" s="1131"/>
      <c r="AD76" s="1503"/>
      <c r="AE76" s="845"/>
      <c r="AF76" s="845"/>
      <c r="AG76" s="845"/>
      <c r="AH76" s="845"/>
      <c r="AI76" s="845"/>
      <c r="AJ76" s="845"/>
      <c r="AK76" s="845"/>
      <c r="AL76" s="845"/>
      <c r="AM76" s="845"/>
      <c r="AN76" s="845"/>
      <c r="AO76" s="845"/>
      <c r="AP76" s="845"/>
      <c r="AQ76" s="845"/>
      <c r="AR76" s="845"/>
      <c r="AS76" s="845"/>
      <c r="AT76" s="845"/>
      <c r="AU76" s="845"/>
      <c r="AV76" s="845"/>
      <c r="AW76" s="845"/>
      <c r="AX76" s="845"/>
      <c r="AY76" s="845"/>
      <c r="AZ76" s="852"/>
      <c r="BA76" s="270"/>
      <c r="BB76" s="171"/>
      <c r="BC76" s="494"/>
      <c r="BD76" s="444"/>
      <c r="BE76" s="444"/>
      <c r="BF76" s="444"/>
      <c r="BG76" s="495"/>
      <c r="BH76" s="502"/>
      <c r="BI76" s="444"/>
      <c r="BJ76" s="444"/>
      <c r="BK76" s="444"/>
      <c r="BL76" s="495"/>
      <c r="BM76" s="502"/>
      <c r="BN76" s="444"/>
      <c r="BO76" s="444"/>
      <c r="BP76" s="444"/>
      <c r="BQ76" s="495"/>
      <c r="BR76" s="502"/>
      <c r="BS76" s="444"/>
      <c r="BT76" s="444"/>
      <c r="BU76" s="444"/>
      <c r="BV76" s="444"/>
      <c r="BW76" s="444"/>
      <c r="BX76" s="444"/>
      <c r="BY76" s="445"/>
      <c r="BZ76" s="445"/>
      <c r="CA76" s="445"/>
      <c r="CB76" s="445"/>
      <c r="CC76" s="445"/>
      <c r="CD76" s="445"/>
      <c r="CE76" s="1536"/>
      <c r="CF76" s="1536"/>
      <c r="CG76" s="1536"/>
      <c r="CH76" s="1536"/>
      <c r="CI76" s="1536"/>
      <c r="CJ76" s="1536"/>
      <c r="CK76" s="1536"/>
      <c r="CL76" s="1536"/>
      <c r="CM76" s="1536"/>
      <c r="CN76" s="1536"/>
      <c r="CO76" s="1536"/>
      <c r="CP76" s="1536"/>
      <c r="CQ76" s="1536"/>
      <c r="CR76" s="1536"/>
      <c r="CS76" s="1536"/>
      <c r="CT76" s="1536"/>
      <c r="CU76" s="1536"/>
      <c r="CV76" s="1536"/>
      <c r="CW76" s="1536"/>
      <c r="CX76" s="1536"/>
      <c r="CY76" s="1536"/>
      <c r="CZ76" s="1536"/>
    </row>
    <row r="77" s="758" customFormat="true" ht="15" customHeight="true" x14ac:dyDescent="0.2">
      <c r="A77" s="1024"/>
      <c r="B77" s="1284"/>
      <c r="C77" s="1130"/>
      <c r="D77" s="1131"/>
      <c r="E77" s="1131"/>
      <c r="F77" s="1131"/>
      <c r="G77" s="1132"/>
      <c r="H77" s="1133"/>
      <c r="I77" s="1131"/>
      <c r="J77" s="1131"/>
      <c r="K77" s="1131"/>
      <c r="L77" s="1134"/>
      <c r="M77" s="1135"/>
      <c r="N77" s="1131"/>
      <c r="O77" s="1131"/>
      <c r="P77" s="1131"/>
      <c r="Q77" s="1132"/>
      <c r="R77" s="1133"/>
      <c r="S77" s="1131"/>
      <c r="T77" s="1131"/>
      <c r="U77" s="1131"/>
      <c r="V77" s="1131"/>
      <c r="W77" s="1131"/>
      <c r="X77" s="1131"/>
      <c r="Y77" s="1131"/>
      <c r="Z77" s="1131"/>
      <c r="AA77" s="1131"/>
      <c r="AB77" s="1131"/>
      <c r="AC77" s="1131"/>
      <c r="AD77" s="1503"/>
      <c r="AE77" s="845"/>
      <c r="AF77" s="845"/>
      <c r="AG77" s="845"/>
      <c r="AH77" s="845"/>
      <c r="AI77" s="845"/>
      <c r="AJ77" s="845"/>
      <c r="AK77" s="845"/>
      <c r="AL77" s="845"/>
      <c r="AM77" s="845"/>
      <c r="AN77" s="845"/>
      <c r="AO77" s="845"/>
      <c r="AP77" s="845"/>
      <c r="AQ77" s="845"/>
      <c r="AR77" s="845"/>
      <c r="AS77" s="845"/>
      <c r="AT77" s="845"/>
      <c r="AU77" s="845"/>
      <c r="AV77" s="845"/>
      <c r="AW77" s="845"/>
      <c r="AX77" s="845"/>
      <c r="AY77" s="845"/>
      <c r="AZ77" s="852"/>
      <c r="BA77" s="270"/>
      <c r="BB77" s="171"/>
      <c r="BC77" s="494"/>
      <c r="BD77" s="444"/>
      <c r="BE77" s="444"/>
      <c r="BF77" s="444"/>
      <c r="BG77" s="495"/>
      <c r="BH77" s="502"/>
      <c r="BI77" s="444"/>
      <c r="BJ77" s="444"/>
      <c r="BK77" s="444"/>
      <c r="BL77" s="495"/>
      <c r="BM77" s="502"/>
      <c r="BN77" s="444"/>
      <c r="BO77" s="444"/>
      <c r="BP77" s="444"/>
      <c r="BQ77" s="495"/>
      <c r="BR77" s="502"/>
      <c r="BS77" s="444"/>
      <c r="BT77" s="444"/>
      <c r="BU77" s="444"/>
      <c r="BV77" s="444"/>
      <c r="BW77" s="444"/>
      <c r="BX77" s="444"/>
      <c r="BY77" s="445"/>
      <c r="BZ77" s="445"/>
      <c r="CA77" s="445"/>
      <c r="CB77" s="445"/>
      <c r="CC77" s="445"/>
      <c r="CD77" s="445"/>
      <c r="CE77" s="1536"/>
      <c r="CF77" s="1536"/>
      <c r="CG77" s="1536"/>
      <c r="CH77" s="1536"/>
      <c r="CI77" s="1536"/>
      <c r="CJ77" s="1536"/>
      <c r="CK77" s="1536"/>
      <c r="CL77" s="1536"/>
      <c r="CM77" s="1536"/>
      <c r="CN77" s="1536"/>
      <c r="CO77" s="1536"/>
      <c r="CP77" s="1536"/>
      <c r="CQ77" s="1536"/>
      <c r="CR77" s="1536"/>
      <c r="CS77" s="1536"/>
      <c r="CT77" s="1536"/>
      <c r="CU77" s="1536"/>
      <c r="CV77" s="1536"/>
      <c r="CW77" s="1536"/>
      <c r="CX77" s="1536"/>
      <c r="CY77" s="1536"/>
      <c r="CZ77" s="1536"/>
    </row>
    <row r="78" s="758" customFormat="true" ht="15" customHeight="true" x14ac:dyDescent="0.2">
      <c r="A78" s="1024"/>
      <c r="B78" s="1284"/>
      <c r="C78" s="1130"/>
      <c r="D78" s="1131"/>
      <c r="E78" s="1131"/>
      <c r="F78" s="1131"/>
      <c r="G78" s="1132"/>
      <c r="H78" s="1133"/>
      <c r="I78" s="1131"/>
      <c r="J78" s="1131"/>
      <c r="K78" s="1131"/>
      <c r="L78" s="1134"/>
      <c r="M78" s="1135"/>
      <c r="N78" s="1131"/>
      <c r="O78" s="1131"/>
      <c r="P78" s="1131"/>
      <c r="Q78" s="1132"/>
      <c r="R78" s="1133"/>
      <c r="S78" s="1131"/>
      <c r="T78" s="1131"/>
      <c r="U78" s="1131"/>
      <c r="V78" s="1131"/>
      <c r="W78" s="1131"/>
      <c r="X78" s="1131"/>
      <c r="Y78" s="1131"/>
      <c r="Z78" s="1131"/>
      <c r="AA78" s="1131"/>
      <c r="AB78" s="1131"/>
      <c r="AC78" s="1131"/>
      <c r="AD78" s="1503"/>
      <c r="AE78" s="845"/>
      <c r="AF78" s="845"/>
      <c r="AG78" s="845"/>
      <c r="AH78" s="845"/>
      <c r="AI78" s="845"/>
      <c r="AJ78" s="845"/>
      <c r="AK78" s="845"/>
      <c r="AL78" s="845"/>
      <c r="AM78" s="845"/>
      <c r="AN78" s="845"/>
      <c r="AO78" s="845"/>
      <c r="AP78" s="845"/>
      <c r="AQ78" s="845"/>
      <c r="AR78" s="845"/>
      <c r="AS78" s="845"/>
      <c r="AT78" s="845"/>
      <c r="AU78" s="845"/>
      <c r="AV78" s="845"/>
      <c r="AW78" s="845"/>
      <c r="AX78" s="845"/>
      <c r="AY78" s="845"/>
      <c r="AZ78" s="852"/>
      <c r="BA78" s="270"/>
      <c r="BB78" s="171"/>
      <c r="BC78" s="494"/>
      <c r="BD78" s="444"/>
      <c r="BE78" s="444"/>
      <c r="BF78" s="444"/>
      <c r="BG78" s="495"/>
      <c r="BH78" s="502"/>
      <c r="BI78" s="444"/>
      <c r="BJ78" s="444"/>
      <c r="BK78" s="444"/>
      <c r="BL78" s="495"/>
      <c r="BM78" s="502"/>
      <c r="BN78" s="444"/>
      <c r="BO78" s="444"/>
      <c r="BP78" s="444"/>
      <c r="BQ78" s="495"/>
      <c r="BR78" s="502"/>
      <c r="BS78" s="444"/>
      <c r="BT78" s="444"/>
      <c r="BU78" s="444"/>
      <c r="BV78" s="444"/>
      <c r="BW78" s="444"/>
      <c r="BX78" s="444"/>
      <c r="BY78" s="445"/>
      <c r="BZ78" s="445"/>
      <c r="CA78" s="445"/>
      <c r="CB78" s="445"/>
      <c r="CC78" s="445"/>
      <c r="CD78" s="445"/>
      <c r="CE78" s="1536"/>
      <c r="CF78" s="1536"/>
      <c r="CG78" s="1536"/>
      <c r="CH78" s="1536"/>
      <c r="CI78" s="1536"/>
      <c r="CJ78" s="1536"/>
      <c r="CK78" s="1536"/>
      <c r="CL78" s="1536"/>
      <c r="CM78" s="1536"/>
      <c r="CN78" s="1536"/>
      <c r="CO78" s="1536"/>
      <c r="CP78" s="1536"/>
      <c r="CQ78" s="1536"/>
      <c r="CR78" s="1536"/>
      <c r="CS78" s="1536"/>
      <c r="CT78" s="1536"/>
      <c r="CU78" s="1536"/>
      <c r="CV78" s="1536"/>
      <c r="CW78" s="1536"/>
      <c r="CX78" s="1536"/>
      <c r="CY78" s="1536"/>
      <c r="CZ78" s="1536"/>
    </row>
    <row r="79" s="758" customFormat="true" ht="15" customHeight="true" x14ac:dyDescent="0.2">
      <c r="A79" s="1024"/>
      <c r="B79" s="1284"/>
      <c r="C79" s="1130"/>
      <c r="D79" s="1131"/>
      <c r="E79" s="1131"/>
      <c r="F79" s="1131"/>
      <c r="G79" s="1132"/>
      <c r="H79" s="1133"/>
      <c r="I79" s="1131"/>
      <c r="J79" s="1131"/>
      <c r="K79" s="1131"/>
      <c r="L79" s="1134"/>
      <c r="M79" s="1135"/>
      <c r="N79" s="1131"/>
      <c r="O79" s="1131"/>
      <c r="P79" s="1131"/>
      <c r="Q79" s="1132"/>
      <c r="R79" s="1133"/>
      <c r="S79" s="1131"/>
      <c r="T79" s="1131"/>
      <c r="U79" s="1131"/>
      <c r="V79" s="1131"/>
      <c r="W79" s="1131"/>
      <c r="X79" s="1131"/>
      <c r="Y79" s="1131"/>
      <c r="Z79" s="1131"/>
      <c r="AA79" s="1131"/>
      <c r="AB79" s="1131"/>
      <c r="AC79" s="1131"/>
      <c r="AD79" s="1503"/>
      <c r="AE79" s="845"/>
      <c r="AF79" s="845"/>
      <c r="AG79" s="845"/>
      <c r="AH79" s="845"/>
      <c r="AI79" s="845"/>
      <c r="AJ79" s="845"/>
      <c r="AK79" s="845"/>
      <c r="AL79" s="845"/>
      <c r="AM79" s="845"/>
      <c r="AN79" s="845"/>
      <c r="AO79" s="845"/>
      <c r="AP79" s="845"/>
      <c r="AQ79" s="845"/>
      <c r="AR79" s="845"/>
      <c r="AS79" s="845"/>
      <c r="AT79" s="845"/>
      <c r="AU79" s="845"/>
      <c r="AV79" s="845"/>
      <c r="AW79" s="845"/>
      <c r="AX79" s="845"/>
      <c r="AY79" s="845"/>
      <c r="AZ79" s="852"/>
      <c r="BA79" s="270"/>
      <c r="BB79" s="171"/>
      <c r="BC79" s="494"/>
      <c r="BD79" s="444"/>
      <c r="BE79" s="444"/>
      <c r="BF79" s="444"/>
      <c r="BG79" s="495"/>
      <c r="BH79" s="502"/>
      <c r="BI79" s="444"/>
      <c r="BJ79" s="444"/>
      <c r="BK79" s="444"/>
      <c r="BL79" s="495"/>
      <c r="BM79" s="502"/>
      <c r="BN79" s="444"/>
      <c r="BO79" s="444"/>
      <c r="BP79" s="444"/>
      <c r="BQ79" s="495"/>
      <c r="BR79" s="502"/>
      <c r="BS79" s="444"/>
      <c r="BT79" s="444"/>
      <c r="BU79" s="444"/>
      <c r="BV79" s="444"/>
      <c r="BW79" s="444"/>
      <c r="BX79" s="444"/>
      <c r="BY79" s="445"/>
      <c r="BZ79" s="445"/>
      <c r="CA79" s="445"/>
      <c r="CB79" s="445"/>
      <c r="CC79" s="445"/>
      <c r="CD79" s="445"/>
      <c r="CE79" s="1536"/>
      <c r="CF79" s="1536"/>
      <c r="CG79" s="1536"/>
      <c r="CH79" s="1536"/>
      <c r="CI79" s="1536"/>
      <c r="CJ79" s="1536"/>
      <c r="CK79" s="1536"/>
      <c r="CL79" s="1536"/>
      <c r="CM79" s="1536"/>
      <c r="CN79" s="1536"/>
      <c r="CO79" s="1536"/>
      <c r="CP79" s="1536"/>
      <c r="CQ79" s="1536"/>
      <c r="CR79" s="1536"/>
      <c r="CS79" s="1536"/>
      <c r="CT79" s="1536"/>
      <c r="CU79" s="1536"/>
      <c r="CV79" s="1536"/>
      <c r="CW79" s="1536"/>
      <c r="CX79" s="1536"/>
      <c r="CY79" s="1536"/>
      <c r="CZ79" s="1536"/>
    </row>
    <row r="80" s="758" customFormat="true" ht="15" customHeight="true" x14ac:dyDescent="0.2">
      <c r="A80" s="1024"/>
      <c r="B80" s="1284"/>
      <c r="C80" s="1130"/>
      <c r="D80" s="1131"/>
      <c r="E80" s="1131"/>
      <c r="F80" s="1131"/>
      <c r="G80" s="1132"/>
      <c r="H80" s="1133"/>
      <c r="I80" s="1131"/>
      <c r="J80" s="1131"/>
      <c r="K80" s="1131"/>
      <c r="L80" s="1134"/>
      <c r="M80" s="1135"/>
      <c r="N80" s="1131"/>
      <c r="O80" s="1131"/>
      <c r="P80" s="1131"/>
      <c r="Q80" s="1132"/>
      <c r="R80" s="1133"/>
      <c r="S80" s="1131"/>
      <c r="T80" s="1131"/>
      <c r="U80" s="1131"/>
      <c r="V80" s="1131"/>
      <c r="W80" s="1131"/>
      <c r="X80" s="1131"/>
      <c r="Y80" s="1131"/>
      <c r="Z80" s="1131"/>
      <c r="AA80" s="1131"/>
      <c r="AB80" s="1131"/>
      <c r="AC80" s="1131"/>
      <c r="AD80" s="1503"/>
      <c r="AE80" s="845"/>
      <c r="AF80" s="845"/>
      <c r="AG80" s="845"/>
      <c r="AH80" s="845"/>
      <c r="AI80" s="845"/>
      <c r="AJ80" s="845"/>
      <c r="AK80" s="845"/>
      <c r="AL80" s="845"/>
      <c r="AM80" s="845"/>
      <c r="AN80" s="845"/>
      <c r="AO80" s="845"/>
      <c r="AP80" s="845"/>
      <c r="AQ80" s="845"/>
      <c r="AR80" s="845"/>
      <c r="AS80" s="845"/>
      <c r="AT80" s="845"/>
      <c r="AU80" s="845"/>
      <c r="AV80" s="845"/>
      <c r="AW80" s="845"/>
      <c r="AX80" s="845"/>
      <c r="AY80" s="845"/>
      <c r="AZ80" s="852"/>
      <c r="BA80" s="270"/>
      <c r="BB80" s="171"/>
      <c r="BC80" s="494"/>
      <c r="BD80" s="444"/>
      <c r="BE80" s="444"/>
      <c r="BF80" s="444"/>
      <c r="BG80" s="495"/>
      <c r="BH80" s="502"/>
      <c r="BI80" s="444"/>
      <c r="BJ80" s="444"/>
      <c r="BK80" s="444"/>
      <c r="BL80" s="495"/>
      <c r="BM80" s="502"/>
      <c r="BN80" s="444"/>
      <c r="BO80" s="444"/>
      <c r="BP80" s="444"/>
      <c r="BQ80" s="495"/>
      <c r="BR80" s="502"/>
      <c r="BS80" s="444"/>
      <c r="BT80" s="444"/>
      <c r="BU80" s="444"/>
      <c r="BV80" s="444"/>
      <c r="BW80" s="444"/>
      <c r="BX80" s="444"/>
      <c r="BY80" s="445"/>
      <c r="BZ80" s="445"/>
      <c r="CA80" s="445"/>
      <c r="CB80" s="445"/>
      <c r="CC80" s="445"/>
      <c r="CD80" s="445"/>
      <c r="CE80" s="1536"/>
      <c r="CF80" s="1536"/>
      <c r="CG80" s="1536"/>
      <c r="CH80" s="1536"/>
      <c r="CI80" s="1536"/>
      <c r="CJ80" s="1536"/>
      <c r="CK80" s="1536"/>
      <c r="CL80" s="1536"/>
      <c r="CM80" s="1536"/>
      <c r="CN80" s="1536"/>
      <c r="CO80" s="1536"/>
      <c r="CP80" s="1536"/>
      <c r="CQ80" s="1536"/>
      <c r="CR80" s="1536"/>
      <c r="CS80" s="1536"/>
      <c r="CT80" s="1536"/>
      <c r="CU80" s="1536"/>
      <c r="CV80" s="1536"/>
      <c r="CW80" s="1536"/>
      <c r="CX80" s="1536"/>
      <c r="CY80" s="1536"/>
      <c r="CZ80" s="1536"/>
    </row>
    <row r="81" s="758" customFormat="true" ht="15" customHeight="true" x14ac:dyDescent="0.2">
      <c r="A81" s="1024"/>
      <c r="B81" s="1284"/>
      <c r="C81" s="1130"/>
      <c r="D81" s="1131"/>
      <c r="E81" s="1131"/>
      <c r="F81" s="1131"/>
      <c r="G81" s="1132"/>
      <c r="H81" s="1133"/>
      <c r="I81" s="1131"/>
      <c r="J81" s="1131"/>
      <c r="K81" s="1131"/>
      <c r="L81" s="1134"/>
      <c r="M81" s="1135"/>
      <c r="N81" s="1131"/>
      <c r="O81" s="1131"/>
      <c r="P81" s="1131"/>
      <c r="Q81" s="1132"/>
      <c r="R81" s="1133"/>
      <c r="S81" s="1131"/>
      <c r="T81" s="1131"/>
      <c r="U81" s="1131"/>
      <c r="V81" s="1131"/>
      <c r="W81" s="1131"/>
      <c r="X81" s="1131"/>
      <c r="Y81" s="1131"/>
      <c r="Z81" s="1131"/>
      <c r="AA81" s="1131"/>
      <c r="AB81" s="1131"/>
      <c r="AC81" s="1131"/>
      <c r="AD81" s="1503"/>
      <c r="AE81" s="845"/>
      <c r="AF81" s="845"/>
      <c r="AG81" s="845"/>
      <c r="AH81" s="845"/>
      <c r="AI81" s="845"/>
      <c r="AJ81" s="845"/>
      <c r="AK81" s="845"/>
      <c r="AL81" s="845"/>
      <c r="AM81" s="845"/>
      <c r="AN81" s="845"/>
      <c r="AO81" s="845"/>
      <c r="AP81" s="845"/>
      <c r="AQ81" s="845"/>
      <c r="AR81" s="845"/>
      <c r="AS81" s="845"/>
      <c r="AT81" s="845"/>
      <c r="AU81" s="845"/>
      <c r="AV81" s="845"/>
      <c r="AW81" s="845"/>
      <c r="AX81" s="845"/>
      <c r="AY81" s="845"/>
      <c r="AZ81" s="852"/>
      <c r="BA81" s="270"/>
      <c r="BB81" s="171"/>
      <c r="BC81" s="494"/>
      <c r="BD81" s="444"/>
      <c r="BE81" s="444"/>
      <c r="BF81" s="444"/>
      <c r="BG81" s="495"/>
      <c r="BH81" s="502"/>
      <c r="BI81" s="444"/>
      <c r="BJ81" s="444"/>
      <c r="BK81" s="444"/>
      <c r="BL81" s="495"/>
      <c r="BM81" s="502"/>
      <c r="BN81" s="444"/>
      <c r="BO81" s="444"/>
      <c r="BP81" s="444"/>
      <c r="BQ81" s="495"/>
      <c r="BR81" s="502"/>
      <c r="BS81" s="444"/>
      <c r="BT81" s="444"/>
      <c r="BU81" s="444"/>
      <c r="BV81" s="444"/>
      <c r="BW81" s="444"/>
      <c r="BX81" s="444"/>
      <c r="BY81" s="445"/>
      <c r="BZ81" s="445"/>
      <c r="CA81" s="445"/>
      <c r="CB81" s="445"/>
      <c r="CC81" s="445"/>
      <c r="CD81" s="445"/>
      <c r="CE81" s="1536"/>
      <c r="CF81" s="1536"/>
      <c r="CG81" s="1536"/>
      <c r="CH81" s="1536"/>
      <c r="CI81" s="1536"/>
      <c r="CJ81" s="1536"/>
      <c r="CK81" s="1536"/>
      <c r="CL81" s="1536"/>
      <c r="CM81" s="1536"/>
      <c r="CN81" s="1536"/>
      <c r="CO81" s="1536"/>
      <c r="CP81" s="1536"/>
      <c r="CQ81" s="1536"/>
      <c r="CR81" s="1536"/>
      <c r="CS81" s="1536"/>
      <c r="CT81" s="1536"/>
      <c r="CU81" s="1536"/>
      <c r="CV81" s="1536"/>
      <c r="CW81" s="1536"/>
      <c r="CX81" s="1536"/>
      <c r="CY81" s="1536"/>
      <c r="CZ81" s="1536"/>
    </row>
    <row r="82" s="758" customFormat="true" ht="15" customHeight="true" x14ac:dyDescent="0.2">
      <c r="A82" s="1024"/>
      <c r="B82" s="1284"/>
      <c r="C82" s="1130"/>
      <c r="D82" s="1131"/>
      <c r="E82" s="1131"/>
      <c r="F82" s="1131"/>
      <c r="G82" s="1132"/>
      <c r="H82" s="1133"/>
      <c r="I82" s="1131"/>
      <c r="J82" s="1131"/>
      <c r="K82" s="1131"/>
      <c r="L82" s="1134"/>
      <c r="M82" s="1135"/>
      <c r="N82" s="1131"/>
      <c r="O82" s="1131"/>
      <c r="P82" s="1131"/>
      <c r="Q82" s="1132"/>
      <c r="R82" s="1133"/>
      <c r="S82" s="1131"/>
      <c r="T82" s="1131"/>
      <c r="U82" s="1131"/>
      <c r="V82" s="1131"/>
      <c r="W82" s="1131"/>
      <c r="X82" s="1131"/>
      <c r="Y82" s="1131"/>
      <c r="Z82" s="1131"/>
      <c r="AA82" s="1131"/>
      <c r="AB82" s="1131"/>
      <c r="AC82" s="1131"/>
      <c r="AD82" s="1503"/>
      <c r="AE82" s="845"/>
      <c r="AF82" s="845"/>
      <c r="AG82" s="845"/>
      <c r="AH82" s="845"/>
      <c r="AI82" s="845"/>
      <c r="AJ82" s="845"/>
      <c r="AK82" s="845"/>
      <c r="AL82" s="845"/>
      <c r="AM82" s="845"/>
      <c r="AN82" s="845"/>
      <c r="AO82" s="845"/>
      <c r="AP82" s="845"/>
      <c r="AQ82" s="845"/>
      <c r="AR82" s="845"/>
      <c r="AS82" s="845"/>
      <c r="AT82" s="845"/>
      <c r="AU82" s="845"/>
      <c r="AV82" s="845"/>
      <c r="AW82" s="845"/>
      <c r="AX82" s="845"/>
      <c r="AY82" s="845"/>
      <c r="AZ82" s="852"/>
      <c r="BA82" s="270"/>
      <c r="BB82" s="171"/>
      <c r="BC82" s="494"/>
      <c r="BD82" s="444"/>
      <c r="BE82" s="444"/>
      <c r="BF82" s="444"/>
      <c r="BG82" s="495"/>
      <c r="BH82" s="502"/>
      <c r="BI82" s="444"/>
      <c r="BJ82" s="444"/>
      <c r="BK82" s="444"/>
      <c r="BL82" s="495"/>
      <c r="BM82" s="502"/>
      <c r="BN82" s="444"/>
      <c r="BO82" s="444"/>
      <c r="BP82" s="444"/>
      <c r="BQ82" s="495"/>
      <c r="BR82" s="502"/>
      <c r="BS82" s="444"/>
      <c r="BT82" s="444"/>
      <c r="BU82" s="444"/>
      <c r="BV82" s="444"/>
      <c r="BW82" s="444"/>
      <c r="BX82" s="444"/>
      <c r="BY82" s="445"/>
      <c r="BZ82" s="445"/>
      <c r="CA82" s="445"/>
      <c r="CB82" s="445"/>
      <c r="CC82" s="445"/>
      <c r="CD82" s="445"/>
      <c r="CE82" s="1536"/>
      <c r="CF82" s="1536"/>
      <c r="CG82" s="1536"/>
      <c r="CH82" s="1536"/>
      <c r="CI82" s="1536"/>
      <c r="CJ82" s="1536"/>
      <c r="CK82" s="1536"/>
      <c r="CL82" s="1536"/>
      <c r="CM82" s="1536"/>
      <c r="CN82" s="1536"/>
      <c r="CO82" s="1536"/>
      <c r="CP82" s="1536"/>
      <c r="CQ82" s="1536"/>
      <c r="CR82" s="1536"/>
      <c r="CS82" s="1536"/>
      <c r="CT82" s="1536"/>
      <c r="CU82" s="1536"/>
      <c r="CV82" s="1536"/>
      <c r="CW82" s="1536"/>
      <c r="CX82" s="1536"/>
      <c r="CY82" s="1536"/>
      <c r="CZ82" s="1536"/>
    </row>
    <row r="83" s="758" customFormat="true" ht="15" customHeight="true" x14ac:dyDescent="0.2">
      <c r="A83" s="1024"/>
      <c r="B83" s="1284"/>
      <c r="C83" s="1130"/>
      <c r="D83" s="1131"/>
      <c r="E83" s="1131"/>
      <c r="F83" s="1131"/>
      <c r="G83" s="1132"/>
      <c r="H83" s="1133"/>
      <c r="I83" s="1131"/>
      <c r="J83" s="1131"/>
      <c r="K83" s="1131"/>
      <c r="L83" s="1134"/>
      <c r="M83" s="1135"/>
      <c r="N83" s="1131"/>
      <c r="O83" s="1131"/>
      <c r="P83" s="1131"/>
      <c r="Q83" s="1132"/>
      <c r="R83" s="1133"/>
      <c r="S83" s="1131"/>
      <c r="T83" s="1131"/>
      <c r="U83" s="1131"/>
      <c r="V83" s="1131"/>
      <c r="W83" s="1131"/>
      <c r="X83" s="1131"/>
      <c r="Y83" s="1131"/>
      <c r="Z83" s="1131"/>
      <c r="AA83" s="1131"/>
      <c r="AB83" s="1131"/>
      <c r="AC83" s="1131"/>
      <c r="AD83" s="1503"/>
      <c r="AE83" s="845"/>
      <c r="AF83" s="845"/>
      <c r="AG83" s="845"/>
      <c r="AH83" s="845"/>
      <c r="AI83" s="845"/>
      <c r="AJ83" s="845"/>
      <c r="AK83" s="845"/>
      <c r="AL83" s="845"/>
      <c r="AM83" s="845"/>
      <c r="AN83" s="845"/>
      <c r="AO83" s="845"/>
      <c r="AP83" s="845"/>
      <c r="AQ83" s="845"/>
      <c r="AR83" s="845"/>
      <c r="AS83" s="845"/>
      <c r="AT83" s="845"/>
      <c r="AU83" s="845"/>
      <c r="AV83" s="845"/>
      <c r="AW83" s="845"/>
      <c r="AX83" s="845"/>
      <c r="AY83" s="845"/>
      <c r="AZ83" s="852"/>
      <c r="BA83" s="270"/>
      <c r="BB83" s="171"/>
      <c r="BC83" s="494"/>
      <c r="BD83" s="444"/>
      <c r="BE83" s="444"/>
      <c r="BF83" s="444"/>
      <c r="BG83" s="495"/>
      <c r="BH83" s="502"/>
      <c r="BI83" s="444"/>
      <c r="BJ83" s="444"/>
      <c r="BK83" s="444"/>
      <c r="BL83" s="495"/>
      <c r="BM83" s="502"/>
      <c r="BN83" s="444"/>
      <c r="BO83" s="444"/>
      <c r="BP83" s="444"/>
      <c r="BQ83" s="495"/>
      <c r="BR83" s="502"/>
      <c r="BS83" s="444"/>
      <c r="BT83" s="444"/>
      <c r="BU83" s="444"/>
      <c r="BV83" s="444"/>
      <c r="BW83" s="444"/>
      <c r="BX83" s="444"/>
      <c r="BY83" s="445"/>
      <c r="BZ83" s="445"/>
      <c r="CA83" s="445"/>
      <c r="CB83" s="445"/>
      <c r="CC83" s="445"/>
      <c r="CD83" s="445"/>
      <c r="CE83" s="1536"/>
      <c r="CF83" s="1536"/>
      <c r="CG83" s="1536"/>
      <c r="CH83" s="1536"/>
      <c r="CI83" s="1536"/>
      <c r="CJ83" s="1536"/>
      <c r="CK83" s="1536"/>
      <c r="CL83" s="1536"/>
      <c r="CM83" s="1536"/>
      <c r="CN83" s="1536"/>
      <c r="CO83" s="1536"/>
      <c r="CP83" s="1536"/>
      <c r="CQ83" s="1536"/>
      <c r="CR83" s="1536"/>
      <c r="CS83" s="1536"/>
      <c r="CT83" s="1536"/>
      <c r="CU83" s="1536"/>
      <c r="CV83" s="1536"/>
      <c r="CW83" s="1536"/>
      <c r="CX83" s="1536"/>
      <c r="CY83" s="1536"/>
      <c r="CZ83" s="1536"/>
    </row>
    <row r="84" s="758" customFormat="true" ht="15" customHeight="true" x14ac:dyDescent="0.2">
      <c r="A84" s="1024"/>
      <c r="B84" s="1284"/>
      <c r="C84" s="1130"/>
      <c r="D84" s="1131"/>
      <c r="E84" s="1131"/>
      <c r="F84" s="1131"/>
      <c r="G84" s="1132"/>
      <c r="H84" s="1133"/>
      <c r="I84" s="1131"/>
      <c r="J84" s="1131"/>
      <c r="K84" s="1131"/>
      <c r="L84" s="1134"/>
      <c r="M84" s="1135"/>
      <c r="N84" s="1131"/>
      <c r="O84" s="1131"/>
      <c r="P84" s="1131"/>
      <c r="Q84" s="1132"/>
      <c r="R84" s="1133"/>
      <c r="S84" s="1131"/>
      <c r="T84" s="1131"/>
      <c r="U84" s="1131"/>
      <c r="V84" s="1131"/>
      <c r="W84" s="1131"/>
      <c r="X84" s="1131"/>
      <c r="Y84" s="1131"/>
      <c r="Z84" s="1131"/>
      <c r="AA84" s="1131"/>
      <c r="AB84" s="1131"/>
      <c r="AC84" s="1131"/>
      <c r="AD84" s="1503"/>
      <c r="AE84" s="845"/>
      <c r="AF84" s="845"/>
      <c r="AG84" s="845"/>
      <c r="AH84" s="845"/>
      <c r="AI84" s="845"/>
      <c r="AJ84" s="845"/>
      <c r="AK84" s="845"/>
      <c r="AL84" s="845"/>
      <c r="AM84" s="845"/>
      <c r="AN84" s="845"/>
      <c r="AO84" s="845"/>
      <c r="AP84" s="845"/>
      <c r="AQ84" s="845"/>
      <c r="AR84" s="845"/>
      <c r="AS84" s="845"/>
      <c r="AT84" s="845"/>
      <c r="AU84" s="845"/>
      <c r="AV84" s="845"/>
      <c r="AW84" s="845"/>
      <c r="AX84" s="845"/>
      <c r="AY84" s="845"/>
      <c r="AZ84" s="852"/>
      <c r="BA84" s="270"/>
      <c r="BB84" s="171"/>
      <c r="BC84" s="494"/>
      <c r="BD84" s="444"/>
      <c r="BE84" s="444"/>
      <c r="BF84" s="444"/>
      <c r="BG84" s="495"/>
      <c r="BH84" s="502"/>
      <c r="BI84" s="444"/>
      <c r="BJ84" s="444"/>
      <c r="BK84" s="444"/>
      <c r="BL84" s="495"/>
      <c r="BM84" s="502"/>
      <c r="BN84" s="444"/>
      <c r="BO84" s="444"/>
      <c r="BP84" s="444"/>
      <c r="BQ84" s="495"/>
      <c r="BR84" s="502"/>
      <c r="BS84" s="444"/>
      <c r="BT84" s="444"/>
      <c r="BU84" s="444"/>
      <c r="BV84" s="444"/>
      <c r="BW84" s="444"/>
      <c r="BX84" s="444"/>
      <c r="BY84" s="445"/>
      <c r="BZ84" s="445"/>
      <c r="CA84" s="445"/>
      <c r="CB84" s="445"/>
      <c r="CC84" s="445"/>
      <c r="CD84" s="445"/>
      <c r="CE84" s="1536"/>
      <c r="CF84" s="1536"/>
      <c r="CG84" s="1536"/>
      <c r="CH84" s="1536"/>
      <c r="CI84" s="1536"/>
      <c r="CJ84" s="1536"/>
      <c r="CK84" s="1536"/>
      <c r="CL84" s="1536"/>
      <c r="CM84" s="1536"/>
      <c r="CN84" s="1536"/>
      <c r="CO84" s="1536"/>
      <c r="CP84" s="1536"/>
      <c r="CQ84" s="1536"/>
      <c r="CR84" s="1536"/>
      <c r="CS84" s="1536"/>
      <c r="CT84" s="1536"/>
      <c r="CU84" s="1536"/>
      <c r="CV84" s="1536"/>
      <c r="CW84" s="1536"/>
      <c r="CX84" s="1536"/>
      <c r="CY84" s="1536"/>
      <c r="CZ84" s="1536"/>
    </row>
    <row r="85" s="758" customFormat="true" ht="15" customHeight="true" x14ac:dyDescent="0.2">
      <c r="A85" s="1025"/>
      <c r="B85" s="1285"/>
      <c r="C85" s="1136"/>
      <c r="D85" s="1137"/>
      <c r="E85" s="1137"/>
      <c r="F85" s="1137"/>
      <c r="G85" s="1138"/>
      <c r="H85" s="1139"/>
      <c r="I85" s="1137"/>
      <c r="J85" s="1137"/>
      <c r="K85" s="1137"/>
      <c r="L85" s="1140"/>
      <c r="M85" s="1141"/>
      <c r="N85" s="1137"/>
      <c r="O85" s="1137"/>
      <c r="P85" s="1137"/>
      <c r="Q85" s="1138"/>
      <c r="R85" s="1139"/>
      <c r="S85" s="1137"/>
      <c r="T85" s="1137"/>
      <c r="U85" s="1137"/>
      <c r="V85" s="1137"/>
      <c r="W85" s="1137"/>
      <c r="X85" s="1137"/>
      <c r="Y85" s="1137"/>
      <c r="Z85" s="1137"/>
      <c r="AA85" s="1137"/>
      <c r="AB85" s="1137"/>
      <c r="AC85" s="1137"/>
      <c r="AD85" s="1504"/>
      <c r="AE85" s="845"/>
      <c r="AF85" s="845"/>
      <c r="AG85" s="845"/>
      <c r="AH85" s="845"/>
      <c r="AI85" s="845"/>
      <c r="AJ85" s="845"/>
      <c r="AK85" s="845"/>
      <c r="AL85" s="845"/>
      <c r="AM85" s="845"/>
      <c r="AN85" s="845"/>
      <c r="AO85" s="845"/>
      <c r="AP85" s="845"/>
      <c r="AQ85" s="845"/>
      <c r="AR85" s="845"/>
      <c r="AS85" s="845"/>
      <c r="AT85" s="845"/>
      <c r="AU85" s="845"/>
      <c r="AV85" s="845"/>
      <c r="AW85" s="845"/>
      <c r="AX85" s="845"/>
      <c r="AY85" s="845"/>
      <c r="AZ85" s="852"/>
      <c r="BA85" s="270"/>
      <c r="BB85" s="171"/>
      <c r="BC85" s="494"/>
      <c r="BD85" s="444"/>
      <c r="BE85" s="444"/>
      <c r="BF85" s="444"/>
      <c r="BG85" s="495"/>
      <c r="BH85" s="502"/>
      <c r="BI85" s="444"/>
      <c r="BJ85" s="444"/>
      <c r="BK85" s="444"/>
      <c r="BL85" s="495"/>
      <c r="BM85" s="502"/>
      <c r="BN85" s="444"/>
      <c r="BO85" s="444"/>
      <c r="BP85" s="444"/>
      <c r="BQ85" s="495"/>
      <c r="BR85" s="502"/>
      <c r="BS85" s="444"/>
      <c r="BT85" s="444"/>
      <c r="BU85" s="444"/>
      <c r="BV85" s="444"/>
      <c r="BW85" s="444"/>
      <c r="BX85" s="444"/>
      <c r="BY85" s="445"/>
      <c r="BZ85" s="445"/>
      <c r="CA85" s="445"/>
      <c r="CB85" s="445"/>
      <c r="CC85" s="445"/>
      <c r="CD85" s="445"/>
      <c r="CE85" s="1536"/>
      <c r="CF85" s="1536"/>
      <c r="CG85" s="1536"/>
      <c r="CH85" s="1536"/>
      <c r="CI85" s="1536"/>
      <c r="CJ85" s="1536"/>
      <c r="CK85" s="1536"/>
      <c r="CL85" s="1536"/>
      <c r="CM85" s="1536"/>
      <c r="CN85" s="1536"/>
      <c r="CO85" s="1536"/>
      <c r="CP85" s="1536"/>
      <c r="CQ85" s="1536"/>
      <c r="CR85" s="1536"/>
      <c r="CS85" s="1536"/>
      <c r="CT85" s="1536"/>
      <c r="CU85" s="1536"/>
      <c r="CV85" s="1536"/>
      <c r="CW85" s="1536"/>
      <c r="CX85" s="1536"/>
      <c r="CY85" s="1536"/>
      <c r="CZ85" s="1536"/>
    </row>
    <row r="86" s="758" customFormat="true" ht="15" customHeight="true" x14ac:dyDescent="0.2">
      <c r="A86" s="1026"/>
      <c r="B86" s="1050"/>
      <c r="C86" s="1142"/>
      <c r="D86" s="1143"/>
      <c r="E86" s="1143"/>
      <c r="F86" s="1143"/>
      <c r="G86" s="1144"/>
      <c r="H86" s="1145"/>
      <c r="I86" s="1143"/>
      <c r="J86" s="1143"/>
      <c r="K86" s="1143"/>
      <c r="L86" s="1146"/>
      <c r="M86" s="1147"/>
      <c r="N86" s="1143"/>
      <c r="O86" s="1143"/>
      <c r="P86" s="1143"/>
      <c r="Q86" s="1144"/>
      <c r="R86" s="1145"/>
      <c r="S86" s="1143"/>
      <c r="T86" s="1143"/>
      <c r="U86" s="1143"/>
      <c r="V86" s="1143"/>
      <c r="W86" s="1143"/>
      <c r="X86" s="1143"/>
      <c r="Y86" s="1143"/>
      <c r="Z86" s="1143"/>
      <c r="AA86" s="1143"/>
      <c r="AB86" s="1148"/>
      <c r="AC86" s="1116"/>
      <c r="AD86" s="1158"/>
      <c r="AE86" s="845"/>
      <c r="AF86" s="845"/>
      <c r="AG86" s="845"/>
      <c r="AH86" s="845"/>
      <c r="AI86" s="845"/>
      <c r="AJ86" s="845"/>
      <c r="AK86" s="845"/>
      <c r="AL86" s="845"/>
      <c r="AM86" s="845"/>
      <c r="AN86" s="845"/>
      <c r="AO86" s="845"/>
      <c r="AP86" s="845"/>
      <c r="AQ86" s="845"/>
      <c r="AR86" s="845"/>
      <c r="AS86" s="845"/>
      <c r="AT86" s="845"/>
      <c r="AU86" s="845"/>
      <c r="AV86" s="845"/>
      <c r="AW86" s="845"/>
      <c r="AX86" s="845"/>
      <c r="AY86" s="845"/>
      <c r="AZ86" s="852"/>
      <c r="BA86" s="270"/>
      <c r="BB86" s="171"/>
      <c r="BC86" s="494"/>
      <c r="BD86" s="444"/>
      <c r="BE86" s="444"/>
      <c r="BF86" s="444"/>
      <c r="BG86" s="495"/>
      <c r="BH86" s="502"/>
      <c r="BI86" s="444"/>
      <c r="BJ86" s="444"/>
      <c r="BK86" s="444"/>
      <c r="BL86" s="495"/>
      <c r="BM86" s="502"/>
      <c r="BN86" s="444"/>
      <c r="BO86" s="444"/>
      <c r="BP86" s="444"/>
      <c r="BQ86" s="495"/>
      <c r="BR86" s="502"/>
      <c r="BS86" s="444"/>
      <c r="BT86" s="444"/>
      <c r="BU86" s="444"/>
      <c r="BV86" s="444"/>
      <c r="BW86" s="444"/>
      <c r="BX86" s="444"/>
      <c r="BY86" s="445"/>
      <c r="BZ86" s="445"/>
      <c r="CA86" s="445"/>
      <c r="CB86" s="445"/>
      <c r="CC86" s="445"/>
      <c r="CD86" s="445"/>
      <c r="CE86" s="1536"/>
      <c r="CF86" s="1536"/>
      <c r="CG86" s="1536"/>
      <c r="CH86" s="1536"/>
      <c r="CI86" s="1536"/>
      <c r="CJ86" s="1536"/>
      <c r="CK86" s="1536"/>
      <c r="CL86" s="1536"/>
      <c r="CM86" s="1536"/>
      <c r="CN86" s="1536"/>
      <c r="CO86" s="1536"/>
      <c r="CP86" s="1536"/>
      <c r="CQ86" s="1536"/>
      <c r="CR86" s="1536"/>
      <c r="CS86" s="1536"/>
      <c r="CT86" s="1536"/>
      <c r="CU86" s="1536"/>
      <c r="CV86" s="1536"/>
      <c r="CW86" s="1536"/>
      <c r="CX86" s="1536"/>
      <c r="CY86" s="1536"/>
      <c r="CZ86" s="1536"/>
    </row>
    <row r="87" s="758" customFormat="true" ht="15" customHeight="true" x14ac:dyDescent="0.2">
      <c r="A87" s="1026"/>
      <c r="B87" s="1050"/>
      <c r="C87" s="1142"/>
      <c r="D87" s="1143"/>
      <c r="E87" s="1143"/>
      <c r="F87" s="1143"/>
      <c r="G87" s="1144"/>
      <c r="H87" s="1145"/>
      <c r="I87" s="1143"/>
      <c r="J87" s="1143"/>
      <c r="K87" s="1143"/>
      <c r="L87" s="1146"/>
      <c r="M87" s="1147"/>
      <c r="N87" s="1143"/>
      <c r="O87" s="1143"/>
      <c r="P87" s="1143"/>
      <c r="Q87" s="1144"/>
      <c r="R87" s="1145"/>
      <c r="S87" s="1143"/>
      <c r="T87" s="1143"/>
      <c r="U87" s="1143"/>
      <c r="V87" s="1143"/>
      <c r="W87" s="1143"/>
      <c r="X87" s="1143"/>
      <c r="Y87" s="1143"/>
      <c r="Z87" s="1143"/>
      <c r="AA87" s="1143"/>
      <c r="AB87" s="1148"/>
      <c r="AC87" s="1116"/>
      <c r="AD87" s="1158"/>
      <c r="AE87" s="845"/>
      <c r="AF87" s="845"/>
      <c r="AG87" s="845"/>
      <c r="AH87" s="845"/>
      <c r="AI87" s="845"/>
      <c r="AJ87" s="845"/>
      <c r="AK87" s="845"/>
      <c r="AL87" s="845"/>
      <c r="AM87" s="845"/>
      <c r="AN87" s="845"/>
      <c r="AO87" s="845"/>
      <c r="AP87" s="845"/>
      <c r="AQ87" s="845"/>
      <c r="AR87" s="845"/>
      <c r="AS87" s="845"/>
      <c r="AT87" s="845"/>
      <c r="AU87" s="845"/>
      <c r="AV87" s="845"/>
      <c r="AW87" s="845"/>
      <c r="AX87" s="845"/>
      <c r="AY87" s="845"/>
      <c r="AZ87" s="852"/>
      <c r="BA87" s="270"/>
      <c r="BB87" s="171"/>
      <c r="BC87" s="494"/>
      <c r="BD87" s="444"/>
      <c r="BE87" s="444"/>
      <c r="BF87" s="444"/>
      <c r="BG87" s="495"/>
      <c r="BH87" s="502"/>
      <c r="BI87" s="444"/>
      <c r="BJ87" s="444"/>
      <c r="BK87" s="444"/>
      <c r="BL87" s="495"/>
      <c r="BM87" s="502"/>
      <c r="BN87" s="444"/>
      <c r="BO87" s="444"/>
      <c r="BP87" s="444"/>
      <c r="BQ87" s="495"/>
      <c r="BR87" s="502"/>
      <c r="BS87" s="444"/>
      <c r="BT87" s="444"/>
      <c r="BU87" s="444"/>
      <c r="BV87" s="444"/>
      <c r="BW87" s="444"/>
      <c r="BX87" s="444"/>
      <c r="BY87" s="445"/>
      <c r="BZ87" s="445"/>
      <c r="CA87" s="445"/>
      <c r="CB87" s="445"/>
      <c r="CC87" s="445"/>
      <c r="CD87" s="445"/>
      <c r="CE87" s="1536"/>
      <c r="CF87" s="1536"/>
      <c r="CG87" s="1536"/>
      <c r="CH87" s="1536"/>
      <c r="CI87" s="1536"/>
      <c r="CJ87" s="1536"/>
      <c r="CK87" s="1536"/>
      <c r="CL87" s="1536"/>
      <c r="CM87" s="1536"/>
      <c r="CN87" s="1536"/>
      <c r="CO87" s="1536"/>
      <c r="CP87" s="1536"/>
      <c r="CQ87" s="1536"/>
      <c r="CR87" s="1536"/>
      <c r="CS87" s="1536"/>
      <c r="CT87" s="1536"/>
      <c r="CU87" s="1536"/>
      <c r="CV87" s="1536"/>
      <c r="CW87" s="1536"/>
      <c r="CX87" s="1536"/>
      <c r="CY87" s="1536"/>
      <c r="CZ87" s="1536"/>
    </row>
    <row r="88" s="758" customFormat="true" ht="15" customHeight="true" x14ac:dyDescent="0.2">
      <c r="A88" s="1026"/>
      <c r="B88" s="1050"/>
      <c r="C88" s="1142"/>
      <c r="D88" s="1143"/>
      <c r="E88" s="1143"/>
      <c r="F88" s="1143"/>
      <c r="G88" s="1144"/>
      <c r="H88" s="1145"/>
      <c r="I88" s="1143"/>
      <c r="J88" s="1143"/>
      <c r="K88" s="1143"/>
      <c r="L88" s="1146"/>
      <c r="M88" s="1147"/>
      <c r="N88" s="1143"/>
      <c r="O88" s="1143"/>
      <c r="P88" s="1143"/>
      <c r="Q88" s="1144"/>
      <c r="R88" s="1145"/>
      <c r="S88" s="1143"/>
      <c r="T88" s="1143"/>
      <c r="U88" s="1143"/>
      <c r="V88" s="1143"/>
      <c r="W88" s="1143"/>
      <c r="X88" s="1143"/>
      <c r="Y88" s="1143"/>
      <c r="Z88" s="1143"/>
      <c r="AA88" s="1143"/>
      <c r="AB88" s="1148"/>
      <c r="AC88" s="1116"/>
      <c r="AD88" s="1158"/>
      <c r="AE88" s="845"/>
      <c r="AF88" s="845"/>
      <c r="AG88" s="845"/>
      <c r="AH88" s="845"/>
      <c r="AI88" s="845"/>
      <c r="AJ88" s="845"/>
      <c r="AK88" s="845"/>
      <c r="AL88" s="845"/>
      <c r="AM88" s="845"/>
      <c r="AN88" s="845"/>
      <c r="AO88" s="845"/>
      <c r="AP88" s="845"/>
      <c r="AQ88" s="845"/>
      <c r="AR88" s="845"/>
      <c r="AS88" s="845"/>
      <c r="AT88" s="845"/>
      <c r="AU88" s="845"/>
      <c r="AV88" s="845"/>
      <c r="AW88" s="845"/>
      <c r="AX88" s="845"/>
      <c r="AY88" s="845"/>
      <c r="AZ88" s="852"/>
      <c r="BA88" s="270"/>
      <c r="BB88" s="171"/>
      <c r="BC88" s="494"/>
      <c r="BD88" s="444"/>
      <c r="BE88" s="444"/>
      <c r="BF88" s="444"/>
      <c r="BG88" s="495"/>
      <c r="BH88" s="502"/>
      <c r="BI88" s="444"/>
      <c r="BJ88" s="444"/>
      <c r="BK88" s="444"/>
      <c r="BL88" s="495"/>
      <c r="BM88" s="502"/>
      <c r="BN88" s="444"/>
      <c r="BO88" s="444"/>
      <c r="BP88" s="444"/>
      <c r="BQ88" s="495"/>
      <c r="BR88" s="502"/>
      <c r="BS88" s="444"/>
      <c r="BT88" s="444"/>
      <c r="BU88" s="444"/>
      <c r="BV88" s="444"/>
      <c r="BW88" s="444"/>
      <c r="BX88" s="444"/>
      <c r="BY88" s="445"/>
      <c r="BZ88" s="445"/>
      <c r="CA88" s="445"/>
      <c r="CB88" s="445"/>
      <c r="CC88" s="445"/>
      <c r="CD88" s="445"/>
      <c r="CE88" s="1536"/>
      <c r="CF88" s="1536"/>
      <c r="CG88" s="1536"/>
      <c r="CH88" s="1536"/>
      <c r="CI88" s="1536"/>
      <c r="CJ88" s="1536"/>
      <c r="CK88" s="1536"/>
      <c r="CL88" s="1536"/>
      <c r="CM88" s="1536"/>
      <c r="CN88" s="1536"/>
      <c r="CO88" s="1536"/>
      <c r="CP88" s="1536"/>
      <c r="CQ88" s="1536"/>
      <c r="CR88" s="1536"/>
      <c r="CS88" s="1536"/>
      <c r="CT88" s="1536"/>
      <c r="CU88" s="1536"/>
      <c r="CV88" s="1536"/>
      <c r="CW88" s="1536"/>
      <c r="CX88" s="1536"/>
      <c r="CY88" s="1536"/>
      <c r="CZ88" s="1536"/>
    </row>
    <row r="89" s="758" customFormat="true" ht="15" customHeight="true" x14ac:dyDescent="0.2">
      <c r="A89" s="1026"/>
      <c r="B89" s="1050"/>
      <c r="C89" s="1142"/>
      <c r="D89" s="1143"/>
      <c r="E89" s="1143"/>
      <c r="F89" s="1143"/>
      <c r="G89" s="1144"/>
      <c r="H89" s="1145"/>
      <c r="I89" s="1143"/>
      <c r="J89" s="1143"/>
      <c r="K89" s="1143"/>
      <c r="L89" s="1146"/>
      <c r="M89" s="1147"/>
      <c r="N89" s="1143"/>
      <c r="O89" s="1143"/>
      <c r="P89" s="1143"/>
      <c r="Q89" s="1144"/>
      <c r="R89" s="1145"/>
      <c r="S89" s="1143"/>
      <c r="T89" s="1143"/>
      <c r="U89" s="1143"/>
      <c r="V89" s="1143"/>
      <c r="W89" s="1143"/>
      <c r="X89" s="1143"/>
      <c r="Y89" s="1143"/>
      <c r="Z89" s="1143"/>
      <c r="AA89" s="1143"/>
      <c r="AB89" s="1148"/>
      <c r="AC89" s="1116"/>
      <c r="AD89" s="1158"/>
      <c r="AE89" s="845"/>
      <c r="AF89" s="845"/>
      <c r="AG89" s="845"/>
      <c r="AH89" s="845"/>
      <c r="AI89" s="845"/>
      <c r="AJ89" s="845"/>
      <c r="AK89" s="845"/>
      <c r="AL89" s="845"/>
      <c r="AM89" s="845"/>
      <c r="AN89" s="845"/>
      <c r="AO89" s="845"/>
      <c r="AP89" s="845"/>
      <c r="AQ89" s="845"/>
      <c r="AR89" s="845"/>
      <c r="AS89" s="845"/>
      <c r="AT89" s="845"/>
      <c r="AU89" s="845"/>
      <c r="AV89" s="845"/>
      <c r="AW89" s="845"/>
      <c r="AX89" s="845"/>
      <c r="AY89" s="845"/>
      <c r="AZ89" s="852"/>
      <c r="BA89" s="270"/>
      <c r="BB89" s="171"/>
      <c r="BC89" s="494"/>
      <c r="BD89" s="444"/>
      <c r="BE89" s="444"/>
      <c r="BF89" s="444"/>
      <c r="BG89" s="495"/>
      <c r="BH89" s="502"/>
      <c r="BI89" s="444"/>
      <c r="BJ89" s="444"/>
      <c r="BK89" s="444"/>
      <c r="BL89" s="495"/>
      <c r="BM89" s="502"/>
      <c r="BN89" s="444"/>
      <c r="BO89" s="444"/>
      <c r="BP89" s="444"/>
      <c r="BQ89" s="495"/>
      <c r="BR89" s="502"/>
      <c r="BS89" s="444"/>
      <c r="BT89" s="444"/>
      <c r="BU89" s="444"/>
      <c r="BV89" s="444"/>
      <c r="BW89" s="444"/>
      <c r="BX89" s="444"/>
      <c r="BY89" s="445"/>
      <c r="BZ89" s="445"/>
      <c r="CA89" s="445"/>
      <c r="CB89" s="445"/>
      <c r="CC89" s="445"/>
      <c r="CD89" s="445"/>
      <c r="CE89" s="1536"/>
      <c r="CF89" s="1536"/>
      <c r="CG89" s="1536"/>
      <c r="CH89" s="1536"/>
      <c r="CI89" s="1536"/>
      <c r="CJ89" s="1536"/>
      <c r="CK89" s="1536"/>
      <c r="CL89" s="1536"/>
      <c r="CM89" s="1536"/>
      <c r="CN89" s="1536"/>
      <c r="CO89" s="1536"/>
      <c r="CP89" s="1536"/>
      <c r="CQ89" s="1536"/>
      <c r="CR89" s="1536"/>
      <c r="CS89" s="1536"/>
      <c r="CT89" s="1536"/>
      <c r="CU89" s="1536"/>
      <c r="CV89" s="1536"/>
      <c r="CW89" s="1536"/>
      <c r="CX89" s="1536"/>
      <c r="CY89" s="1536"/>
      <c r="CZ89" s="1536"/>
    </row>
    <row r="90" s="758" customFormat="true" ht="15" customHeight="true" x14ac:dyDescent="0.2">
      <c r="A90" s="1027"/>
      <c r="B90" s="1051"/>
      <c r="C90" s="1149"/>
      <c r="D90" s="1150"/>
      <c r="E90" s="1150"/>
      <c r="F90" s="1150"/>
      <c r="G90" s="1151"/>
      <c r="H90" s="1152"/>
      <c r="I90" s="1150"/>
      <c r="J90" s="1150"/>
      <c r="K90" s="1150"/>
      <c r="L90" s="1153"/>
      <c r="M90" s="1154"/>
      <c r="N90" s="1150"/>
      <c r="O90" s="1150"/>
      <c r="P90" s="1150"/>
      <c r="Q90" s="1151"/>
      <c r="R90" s="1152"/>
      <c r="S90" s="1150"/>
      <c r="T90" s="1150"/>
      <c r="U90" s="1150"/>
      <c r="V90" s="1150"/>
      <c r="W90" s="1150"/>
      <c r="X90" s="1150"/>
      <c r="Y90" s="1150"/>
      <c r="Z90" s="1150"/>
      <c r="AA90" s="1150"/>
      <c r="AB90" s="1155"/>
      <c r="AC90" s="1116"/>
      <c r="AD90" s="1158"/>
      <c r="AE90" s="845"/>
      <c r="AF90" s="845"/>
      <c r="AG90" s="845"/>
      <c r="AH90" s="845"/>
      <c r="AI90" s="845"/>
      <c r="AJ90" s="845"/>
      <c r="AK90" s="845"/>
      <c r="AL90" s="845"/>
      <c r="AM90" s="845"/>
      <c r="AN90" s="845"/>
      <c r="AO90" s="845"/>
      <c r="AP90" s="845"/>
      <c r="AQ90" s="845"/>
      <c r="AR90" s="845"/>
      <c r="AS90" s="845"/>
      <c r="AT90" s="845"/>
      <c r="AU90" s="845"/>
      <c r="AV90" s="845"/>
      <c r="AW90" s="845"/>
      <c r="AX90" s="845"/>
      <c r="AY90" s="845"/>
      <c r="AZ90" s="852"/>
      <c r="BA90" s="270"/>
      <c r="BB90" s="171"/>
      <c r="BC90" s="494"/>
      <c r="BD90" s="444"/>
      <c r="BE90" s="444"/>
      <c r="BF90" s="444"/>
      <c r="BG90" s="495"/>
      <c r="BH90" s="502"/>
      <c r="BI90" s="444"/>
      <c r="BJ90" s="444"/>
      <c r="BK90" s="444"/>
      <c r="BL90" s="495"/>
      <c r="BM90" s="502"/>
      <c r="BN90" s="444"/>
      <c r="BO90" s="444"/>
      <c r="BP90" s="444"/>
      <c r="BQ90" s="495"/>
      <c r="BR90" s="502"/>
      <c r="BS90" s="444"/>
      <c r="BT90" s="444"/>
      <c r="BU90" s="444"/>
      <c r="BV90" s="444"/>
      <c r="BW90" s="444"/>
      <c r="BX90" s="444"/>
      <c r="BY90" s="445"/>
      <c r="BZ90" s="445"/>
      <c r="CA90" s="445"/>
      <c r="CB90" s="445"/>
      <c r="CC90" s="445"/>
      <c r="CD90" s="445"/>
      <c r="CE90" s="1536"/>
      <c r="CF90" s="1536"/>
      <c r="CG90" s="1536"/>
      <c r="CH90" s="1536"/>
      <c r="CI90" s="1536"/>
      <c r="CJ90" s="1536"/>
      <c r="CK90" s="1536"/>
      <c r="CL90" s="1536"/>
      <c r="CM90" s="1536"/>
      <c r="CN90" s="1536"/>
      <c r="CO90" s="1536"/>
      <c r="CP90" s="1536"/>
      <c r="CQ90" s="1536"/>
      <c r="CR90" s="1536"/>
      <c r="CS90" s="1536"/>
      <c r="CT90" s="1536"/>
      <c r="CU90" s="1536"/>
      <c r="CV90" s="1536"/>
      <c r="CW90" s="1536"/>
      <c r="CX90" s="1536"/>
      <c r="CY90" s="1536"/>
      <c r="CZ90" s="1536"/>
    </row>
    <row r="91" s="758" customFormat="true" ht="15" customHeight="true" x14ac:dyDescent="0.2">
      <c r="A91" s="934"/>
      <c r="B91" s="1052"/>
      <c r="C91" s="1156"/>
      <c r="D91" s="1116"/>
      <c r="E91" s="1116"/>
      <c r="F91" s="1116"/>
      <c r="G91" s="1117"/>
      <c r="H91" s="1157"/>
      <c r="I91" s="1116"/>
      <c r="J91" s="1116"/>
      <c r="K91" s="1116"/>
      <c r="L91" s="1158"/>
      <c r="M91" s="1156"/>
      <c r="N91" s="1116"/>
      <c r="O91" s="1116"/>
      <c r="P91" s="1116"/>
      <c r="Q91" s="1117"/>
      <c r="R91" s="1157"/>
      <c r="S91" s="1116"/>
      <c r="T91" s="1116"/>
      <c r="U91" s="1116"/>
      <c r="V91" s="1116"/>
      <c r="W91" s="1116"/>
      <c r="X91" s="1116"/>
      <c r="Y91" s="1116"/>
      <c r="Z91" s="1116"/>
      <c r="AA91" s="1116"/>
      <c r="AB91" s="1116"/>
      <c r="AC91" s="1116"/>
      <c r="AD91" s="1158"/>
      <c r="AE91" s="845"/>
      <c r="AF91" s="845"/>
      <c r="AG91" s="845"/>
      <c r="AH91" s="845"/>
      <c r="AI91" s="845"/>
      <c r="AJ91" s="845"/>
      <c r="AK91" s="845"/>
      <c r="AL91" s="845"/>
      <c r="AM91" s="845"/>
      <c r="AN91" s="845"/>
      <c r="AO91" s="845"/>
      <c r="AP91" s="845"/>
      <c r="AQ91" s="845"/>
      <c r="AR91" s="845"/>
      <c r="AS91" s="845"/>
      <c r="AT91" s="845"/>
      <c r="AU91" s="845"/>
      <c r="AV91" s="845"/>
      <c r="AW91" s="845"/>
      <c r="AX91" s="845"/>
      <c r="AY91" s="845"/>
      <c r="AZ91" s="852"/>
      <c r="BA91" s="270"/>
      <c r="BB91" s="171"/>
      <c r="BC91" s="494"/>
      <c r="BD91" s="444"/>
      <c r="BE91" s="444"/>
      <c r="BF91" s="444"/>
      <c r="BG91" s="495"/>
      <c r="BH91" s="502"/>
      <c r="BI91" s="444"/>
      <c r="BJ91" s="444"/>
      <c r="BK91" s="444"/>
      <c r="BL91" s="495"/>
      <c r="BM91" s="502"/>
      <c r="BN91" s="444"/>
      <c r="BO91" s="444"/>
      <c r="BP91" s="444"/>
      <c r="BQ91" s="495"/>
      <c r="BR91" s="502"/>
      <c r="BS91" s="444"/>
      <c r="BT91" s="444"/>
      <c r="BU91" s="444"/>
      <c r="BV91" s="444"/>
      <c r="BW91" s="444"/>
      <c r="BX91" s="444"/>
      <c r="BY91" s="445"/>
      <c r="BZ91" s="445"/>
      <c r="CA91" s="445"/>
      <c r="CB91" s="445"/>
      <c r="CC91" s="445"/>
      <c r="CD91" s="445"/>
      <c r="CE91" s="1536"/>
      <c r="CF91" s="1536"/>
      <c r="CG91" s="1536"/>
      <c r="CH91" s="1536"/>
      <c r="CI91" s="1536"/>
      <c r="CJ91" s="1536"/>
      <c r="CK91" s="1536"/>
      <c r="CL91" s="1536"/>
      <c r="CM91" s="1536"/>
      <c r="CN91" s="1536"/>
      <c r="CO91" s="1536"/>
      <c r="CP91" s="1536"/>
      <c r="CQ91" s="1536"/>
      <c r="CR91" s="1536"/>
      <c r="CS91" s="1536"/>
      <c r="CT91" s="1536"/>
      <c r="CU91" s="1536"/>
      <c r="CV91" s="1536"/>
      <c r="CW91" s="1536"/>
      <c r="CX91" s="1536"/>
      <c r="CY91" s="1536"/>
      <c r="CZ91" s="1536"/>
    </row>
    <row r="92" s="758" customFormat="true" ht="15" customHeight="true" x14ac:dyDescent="0.2">
      <c r="A92" s="934"/>
      <c r="B92" s="1052"/>
      <c r="C92" s="1156"/>
      <c r="D92" s="1116"/>
      <c r="E92" s="1116"/>
      <c r="F92" s="1116"/>
      <c r="G92" s="1117"/>
      <c r="H92" s="1157"/>
      <c r="I92" s="1116"/>
      <c r="J92" s="1116"/>
      <c r="K92" s="1116"/>
      <c r="L92" s="1158"/>
      <c r="M92" s="1156"/>
      <c r="N92" s="1116"/>
      <c r="O92" s="1116"/>
      <c r="P92" s="1116"/>
      <c r="Q92" s="1117"/>
      <c r="R92" s="1157"/>
      <c r="S92" s="1116"/>
      <c r="T92" s="1116"/>
      <c r="U92" s="1116"/>
      <c r="V92" s="1116"/>
      <c r="W92" s="1116"/>
      <c r="X92" s="1116"/>
      <c r="Y92" s="1116"/>
      <c r="Z92" s="1116"/>
      <c r="AA92" s="1116"/>
      <c r="AB92" s="1116"/>
      <c r="AC92" s="1116"/>
      <c r="AD92" s="1158"/>
      <c r="AE92" s="845"/>
      <c r="AF92" s="845"/>
      <c r="AG92" s="845"/>
      <c r="AH92" s="845"/>
      <c r="AI92" s="845"/>
      <c r="AJ92" s="845"/>
      <c r="AK92" s="845"/>
      <c r="AL92" s="845"/>
      <c r="AM92" s="845"/>
      <c r="AN92" s="845"/>
      <c r="AO92" s="845"/>
      <c r="AP92" s="845"/>
      <c r="AQ92" s="845"/>
      <c r="AR92" s="845"/>
      <c r="AS92" s="845"/>
      <c r="AT92" s="845"/>
      <c r="AU92" s="845"/>
      <c r="AV92" s="845"/>
      <c r="AW92" s="845"/>
      <c r="AX92" s="845"/>
      <c r="AY92" s="845"/>
      <c r="AZ92" s="852"/>
      <c r="BA92" s="270"/>
      <c r="BB92" s="171"/>
      <c r="BC92" s="494"/>
      <c r="BD92" s="444"/>
      <c r="BE92" s="444"/>
      <c r="BF92" s="444"/>
      <c r="BG92" s="495"/>
      <c r="BH92" s="502"/>
      <c r="BI92" s="444"/>
      <c r="BJ92" s="444"/>
      <c r="BK92" s="444"/>
      <c r="BL92" s="495"/>
      <c r="BM92" s="502"/>
      <c r="BN92" s="444"/>
      <c r="BO92" s="444"/>
      <c r="BP92" s="444"/>
      <c r="BQ92" s="495"/>
      <c r="BR92" s="502"/>
      <c r="BS92" s="444"/>
      <c r="BT92" s="444"/>
      <c r="BU92" s="444"/>
      <c r="BV92" s="444"/>
      <c r="BW92" s="444"/>
      <c r="BX92" s="444"/>
      <c r="BY92" s="445"/>
      <c r="BZ92" s="445"/>
      <c r="CA92" s="445"/>
      <c r="CB92" s="445"/>
      <c r="CC92" s="445"/>
      <c r="CD92" s="445"/>
      <c r="CE92" s="1536"/>
      <c r="CF92" s="1536"/>
      <c r="CG92" s="1536"/>
      <c r="CH92" s="1536"/>
      <c r="CI92" s="1536"/>
      <c r="CJ92" s="1536"/>
      <c r="CK92" s="1536"/>
      <c r="CL92" s="1536"/>
      <c r="CM92" s="1536"/>
      <c r="CN92" s="1536"/>
      <c r="CO92" s="1536"/>
      <c r="CP92" s="1536"/>
      <c r="CQ92" s="1536"/>
      <c r="CR92" s="1536"/>
      <c r="CS92" s="1536"/>
      <c r="CT92" s="1536"/>
      <c r="CU92" s="1536"/>
      <c r="CV92" s="1536"/>
      <c r="CW92" s="1536"/>
      <c r="CX92" s="1536"/>
      <c r="CY92" s="1536"/>
      <c r="CZ92" s="1536"/>
    </row>
    <row r="93" s="758" customFormat="true" ht="15" customHeight="true" x14ac:dyDescent="0.2">
      <c r="A93" s="1028"/>
      <c r="B93" s="1053"/>
      <c r="C93" s="937"/>
      <c r="D93" s="938"/>
      <c r="E93" s="938"/>
      <c r="F93" s="938"/>
      <c r="G93" s="1007"/>
      <c r="H93" s="994"/>
      <c r="I93" s="938"/>
      <c r="J93" s="938"/>
      <c r="K93" s="938"/>
      <c r="L93" s="965"/>
      <c r="M93" s="937"/>
      <c r="N93" s="938"/>
      <c r="O93" s="938"/>
      <c r="P93" s="938"/>
      <c r="Q93" s="1007"/>
      <c r="R93" s="994"/>
      <c r="S93" s="938"/>
      <c r="T93" s="938"/>
      <c r="U93" s="938"/>
      <c r="V93" s="938"/>
      <c r="W93" s="938"/>
      <c r="X93" s="938"/>
      <c r="Y93" s="938"/>
      <c r="Z93" s="938"/>
      <c r="AA93" s="938"/>
      <c r="AB93" s="938"/>
      <c r="AC93" s="1116"/>
      <c r="AD93" s="1158"/>
      <c r="AE93" s="845"/>
      <c r="AF93" s="845"/>
      <c r="AG93" s="845"/>
      <c r="AH93" s="845"/>
      <c r="AI93" s="845"/>
      <c r="AJ93" s="845"/>
      <c r="AK93" s="845"/>
      <c r="AL93" s="845"/>
      <c r="AM93" s="845"/>
      <c r="AN93" s="845"/>
      <c r="AO93" s="845"/>
      <c r="AP93" s="845"/>
      <c r="AQ93" s="845"/>
      <c r="AR93" s="845"/>
      <c r="AS93" s="845"/>
      <c r="AT93" s="845"/>
      <c r="AU93" s="845"/>
      <c r="AV93" s="845"/>
      <c r="AW93" s="845"/>
      <c r="AX93" s="845"/>
      <c r="AY93" s="845"/>
      <c r="AZ93" s="852"/>
      <c r="BA93" s="270"/>
      <c r="BB93" s="171"/>
      <c r="BC93" s="494"/>
      <c r="BD93" s="444"/>
      <c r="BE93" s="444"/>
      <c r="BF93" s="444"/>
      <c r="BG93" s="495"/>
      <c r="BH93" s="502"/>
      <c r="BI93" s="444"/>
      <c r="BJ93" s="444"/>
      <c r="BK93" s="444"/>
      <c r="BL93" s="495"/>
      <c r="BM93" s="502"/>
      <c r="BN93" s="444"/>
      <c r="BO93" s="444"/>
      <c r="BP93" s="444"/>
      <c r="BQ93" s="495"/>
      <c r="BR93" s="502"/>
      <c r="BS93" s="444"/>
      <c r="BT93" s="444"/>
      <c r="BU93" s="444"/>
      <c r="BV93" s="444"/>
      <c r="BW93" s="444"/>
      <c r="BX93" s="444"/>
      <c r="BY93" s="445"/>
      <c r="BZ93" s="445"/>
      <c r="CA93" s="445"/>
      <c r="CB93" s="445"/>
      <c r="CC93" s="445"/>
      <c r="CD93" s="445"/>
      <c r="CE93" s="1536"/>
      <c r="CF93" s="1536"/>
      <c r="CG93" s="1536"/>
      <c r="CH93" s="1536"/>
      <c r="CI93" s="1536"/>
      <c r="CJ93" s="1536"/>
      <c r="CK93" s="1536"/>
      <c r="CL93" s="1536"/>
      <c r="CM93" s="1536"/>
      <c r="CN93" s="1536"/>
      <c r="CO93" s="1536"/>
      <c r="CP93" s="1536"/>
      <c r="CQ93" s="1536"/>
      <c r="CR93" s="1536"/>
      <c r="CS93" s="1536"/>
      <c r="CT93" s="1536"/>
      <c r="CU93" s="1536"/>
      <c r="CV93" s="1536"/>
      <c r="CW93" s="1536"/>
      <c r="CX93" s="1536"/>
      <c r="CY93" s="1536"/>
      <c r="CZ93" s="1536"/>
    </row>
    <row r="94" s="758" customFormat="true" ht="15" customHeight="true" x14ac:dyDescent="0.2">
      <c r="A94" s="1276"/>
      <c r="B94" s="1053"/>
      <c r="C94" s="937"/>
      <c r="D94" s="939"/>
      <c r="E94" s="939"/>
      <c r="F94" s="939"/>
      <c r="G94" s="1008"/>
      <c r="H94" s="994"/>
      <c r="I94" s="939"/>
      <c r="J94" s="939"/>
      <c r="K94" s="939"/>
      <c r="L94" s="966"/>
      <c r="M94" s="937"/>
      <c r="N94" s="939"/>
      <c r="O94" s="939"/>
      <c r="P94" s="939"/>
      <c r="Q94" s="1008"/>
      <c r="R94" s="994"/>
      <c r="S94" s="939"/>
      <c r="T94" s="939"/>
      <c r="U94" s="939"/>
      <c r="V94" s="939"/>
      <c r="W94" s="939"/>
      <c r="X94" s="939"/>
      <c r="Y94" s="939"/>
      <c r="Z94" s="939"/>
      <c r="AA94" s="939"/>
      <c r="AB94" s="939"/>
      <c r="AC94" s="1116"/>
      <c r="AD94" s="1158"/>
      <c r="AE94" s="845"/>
      <c r="AF94" s="845"/>
      <c r="AG94" s="845"/>
      <c r="AH94" s="845"/>
      <c r="AI94" s="845"/>
      <c r="AJ94" s="845"/>
      <c r="AK94" s="845"/>
      <c r="AL94" s="845"/>
      <c r="AM94" s="845"/>
      <c r="AN94" s="845"/>
      <c r="AO94" s="845"/>
      <c r="AP94" s="845"/>
      <c r="AQ94" s="845"/>
      <c r="AR94" s="845"/>
      <c r="AS94" s="845"/>
      <c r="AT94" s="845"/>
      <c r="AU94" s="845"/>
      <c r="AV94" s="845"/>
      <c r="AW94" s="845"/>
      <c r="AX94" s="845"/>
      <c r="AY94" s="845"/>
      <c r="AZ94" s="852"/>
      <c r="BA94" s="270"/>
      <c r="BB94" s="171"/>
      <c r="BC94" s="494"/>
      <c r="BD94" s="444"/>
      <c r="BE94" s="444"/>
      <c r="BF94" s="444"/>
      <c r="BG94" s="495"/>
      <c r="BH94" s="502"/>
      <c r="BI94" s="444"/>
      <c r="BJ94" s="444"/>
      <c r="BK94" s="444"/>
      <c r="BL94" s="495"/>
      <c r="BM94" s="502"/>
      <c r="BN94" s="444"/>
      <c r="BO94" s="444"/>
      <c r="BP94" s="444"/>
      <c r="BQ94" s="495"/>
      <c r="BR94" s="502"/>
      <c r="BS94" s="444"/>
      <c r="BT94" s="444"/>
      <c r="BU94" s="444"/>
      <c r="BV94" s="444"/>
      <c r="BW94" s="444"/>
      <c r="BX94" s="444"/>
      <c r="BY94" s="445"/>
      <c r="BZ94" s="445"/>
      <c r="CA94" s="445"/>
      <c r="CB94" s="445"/>
      <c r="CC94" s="445"/>
      <c r="CD94" s="445"/>
      <c r="CE94" s="1536"/>
      <c r="CF94" s="1536"/>
      <c r="CG94" s="1536"/>
      <c r="CH94" s="1536"/>
      <c r="CI94" s="1536"/>
      <c r="CJ94" s="1536"/>
      <c r="CK94" s="1536"/>
      <c r="CL94" s="1536"/>
      <c r="CM94" s="1536"/>
      <c r="CN94" s="1536"/>
      <c r="CO94" s="1536"/>
      <c r="CP94" s="1536"/>
      <c r="CQ94" s="1536"/>
      <c r="CR94" s="1536"/>
      <c r="CS94" s="1536"/>
      <c r="CT94" s="1536"/>
      <c r="CU94" s="1536"/>
      <c r="CV94" s="1536"/>
      <c r="CW94" s="1536"/>
      <c r="CX94" s="1536"/>
      <c r="CY94" s="1536"/>
      <c r="CZ94" s="1536"/>
    </row>
    <row r="95" s="758" customFormat="true" ht="15" customHeight="true" x14ac:dyDescent="0.2">
      <c r="A95" s="1028"/>
      <c r="B95" s="1054"/>
      <c r="C95" s="1159"/>
      <c r="D95" s="1160"/>
      <c r="E95" s="1160"/>
      <c r="F95" s="1160"/>
      <c r="G95" s="1161"/>
      <c r="H95" s="1162"/>
      <c r="I95" s="1160"/>
      <c r="J95" s="1160"/>
      <c r="K95" s="1160"/>
      <c r="L95" s="1163"/>
      <c r="M95" s="1159"/>
      <c r="N95" s="1160"/>
      <c r="O95" s="1160"/>
      <c r="P95" s="1160"/>
      <c r="Q95" s="1161"/>
      <c r="R95" s="1162"/>
      <c r="S95" s="1160"/>
      <c r="T95" s="1160"/>
      <c r="U95" s="1160"/>
      <c r="V95" s="1160"/>
      <c r="W95" s="1160"/>
      <c r="X95" s="1160"/>
      <c r="Y95" s="1160"/>
      <c r="Z95" s="1160"/>
      <c r="AA95" s="1160"/>
      <c r="AB95" s="1160"/>
      <c r="AC95" s="1116"/>
      <c r="AD95" s="1158"/>
      <c r="AE95" s="845"/>
      <c r="AF95" s="845"/>
      <c r="AG95" s="845"/>
      <c r="AH95" s="845"/>
      <c r="AI95" s="845"/>
      <c r="AJ95" s="845"/>
      <c r="AK95" s="845"/>
      <c r="AL95" s="845"/>
      <c r="AM95" s="845"/>
      <c r="AN95" s="845"/>
      <c r="AO95" s="845"/>
      <c r="AP95" s="845"/>
      <c r="AQ95" s="845"/>
      <c r="AR95" s="845"/>
      <c r="AS95" s="845"/>
      <c r="AT95" s="845"/>
      <c r="AU95" s="845"/>
      <c r="AV95" s="845"/>
      <c r="AW95" s="845"/>
      <c r="AX95" s="845"/>
      <c r="AY95" s="845"/>
      <c r="AZ95" s="852"/>
      <c r="BA95" s="270"/>
      <c r="BB95" s="171"/>
      <c r="BC95" s="494"/>
      <c r="BD95" s="444"/>
      <c r="BE95" s="444"/>
      <c r="BF95" s="444"/>
      <c r="BG95" s="495"/>
      <c r="BH95" s="502"/>
      <c r="BI95" s="444"/>
      <c r="BJ95" s="444"/>
      <c r="BK95" s="444"/>
      <c r="BL95" s="495"/>
      <c r="BM95" s="502"/>
      <c r="BN95" s="444"/>
      <c r="BO95" s="444"/>
      <c r="BP95" s="444"/>
      <c r="BQ95" s="495"/>
      <c r="BR95" s="502"/>
      <c r="BS95" s="444"/>
      <c r="BT95" s="444"/>
      <c r="BU95" s="444"/>
      <c r="BV95" s="444"/>
      <c r="BW95" s="444"/>
      <c r="BX95" s="444"/>
      <c r="BY95" s="445"/>
      <c r="BZ95" s="445"/>
      <c r="CA95" s="445"/>
      <c r="CB95" s="445"/>
      <c r="CC95" s="445"/>
      <c r="CD95" s="445"/>
      <c r="CE95" s="1536"/>
      <c r="CF95" s="1536"/>
      <c r="CG95" s="1536"/>
      <c r="CH95" s="1536"/>
      <c r="CI95" s="1536"/>
      <c r="CJ95" s="1536"/>
      <c r="CK95" s="1536"/>
      <c r="CL95" s="1536"/>
      <c r="CM95" s="1536"/>
      <c r="CN95" s="1536"/>
      <c r="CO95" s="1536"/>
      <c r="CP95" s="1536"/>
      <c r="CQ95" s="1536"/>
      <c r="CR95" s="1536"/>
      <c r="CS95" s="1536"/>
      <c r="CT95" s="1536"/>
      <c r="CU95" s="1536"/>
      <c r="CV95" s="1536"/>
      <c r="CW95" s="1536"/>
      <c r="CX95" s="1536"/>
      <c r="CY95" s="1536"/>
      <c r="CZ95" s="1536"/>
    </row>
    <row r="96" s="849" customFormat="true" ht="15" customHeight="true" x14ac:dyDescent="0.2">
      <c r="A96" s="1276"/>
      <c r="B96" s="1054"/>
      <c r="C96" s="1159"/>
      <c r="D96" s="1160"/>
      <c r="E96" s="1160"/>
      <c r="F96" s="1160"/>
      <c r="G96" s="1161"/>
      <c r="H96" s="1162"/>
      <c r="I96" s="1160"/>
      <c r="J96" s="1160"/>
      <c r="K96" s="1160"/>
      <c r="L96" s="1163"/>
      <c r="M96" s="1159"/>
      <c r="N96" s="1160"/>
      <c r="O96" s="1160"/>
      <c r="P96" s="1160"/>
      <c r="Q96" s="1161"/>
      <c r="R96" s="1162"/>
      <c r="S96" s="1160"/>
      <c r="T96" s="1160"/>
      <c r="U96" s="1160"/>
      <c r="V96" s="1160"/>
      <c r="W96" s="1160"/>
      <c r="X96" s="1160"/>
      <c r="Y96" s="1160"/>
      <c r="Z96" s="1160"/>
      <c r="AA96" s="1160"/>
      <c r="AB96" s="1160"/>
      <c r="AC96" s="1116"/>
      <c r="AD96" s="1158"/>
      <c r="AE96" s="845"/>
      <c r="AF96" s="845"/>
      <c r="AG96" s="845"/>
      <c r="AH96" s="845"/>
      <c r="AI96" s="845"/>
      <c r="AJ96" s="845"/>
      <c r="AK96" s="845"/>
      <c r="AL96" s="845"/>
      <c r="AM96" s="845"/>
      <c r="AN96" s="845"/>
      <c r="AO96" s="845"/>
      <c r="AP96" s="845"/>
      <c r="AQ96" s="845"/>
      <c r="AR96" s="845"/>
      <c r="AS96" s="845"/>
      <c r="AT96" s="845"/>
      <c r="AU96" s="845"/>
      <c r="AV96" s="845"/>
      <c r="AW96" s="845"/>
      <c r="AX96" s="845"/>
      <c r="AY96" s="845"/>
      <c r="AZ96" s="852"/>
      <c r="BA96" s="270"/>
      <c r="BB96" s="171"/>
      <c r="BC96" s="494"/>
      <c r="BD96" s="444"/>
      <c r="BE96" s="444"/>
      <c r="BF96" s="444"/>
      <c r="BG96" s="495"/>
      <c r="BH96" s="502"/>
      <c r="BI96" s="444"/>
      <c r="BJ96" s="444"/>
      <c r="BK96" s="444"/>
      <c r="BL96" s="495"/>
      <c r="BM96" s="502"/>
      <c r="BN96" s="444"/>
      <c r="BO96" s="444"/>
      <c r="BP96" s="444"/>
      <c r="BQ96" s="495"/>
      <c r="BR96" s="502"/>
      <c r="BS96" s="444"/>
      <c r="BT96" s="444"/>
      <c r="BU96" s="444"/>
      <c r="BV96" s="444"/>
      <c r="BW96" s="444"/>
      <c r="BX96" s="444"/>
      <c r="BY96" s="445"/>
      <c r="BZ96" s="445"/>
      <c r="CA96" s="445"/>
      <c r="CB96" s="445"/>
      <c r="CC96" s="445"/>
      <c r="CD96" s="445"/>
      <c r="CE96" s="1536"/>
      <c r="CF96" s="1536"/>
      <c r="CG96" s="1536"/>
      <c r="CH96" s="1536"/>
      <c r="CI96" s="1536"/>
      <c r="CJ96" s="1536"/>
      <c r="CK96" s="1536"/>
      <c r="CL96" s="1536"/>
      <c r="CM96" s="1536"/>
      <c r="CN96" s="1536"/>
      <c r="CO96" s="1536"/>
      <c r="CP96" s="1536"/>
      <c r="CQ96" s="1536"/>
      <c r="CR96" s="1536"/>
      <c r="CS96" s="1536"/>
      <c r="CT96" s="1536"/>
      <c r="CU96" s="1536"/>
      <c r="CV96" s="1536"/>
      <c r="CW96" s="1536"/>
      <c r="CX96" s="1536"/>
      <c r="CY96" s="1536"/>
      <c r="CZ96" s="1536"/>
    </row>
    <row r="97" s="849" customFormat="true" ht="15" customHeight="true" x14ac:dyDescent="0.2">
      <c r="A97" s="1028"/>
      <c r="B97" s="1054"/>
      <c r="C97" s="1159"/>
      <c r="D97" s="1160"/>
      <c r="E97" s="1160"/>
      <c r="F97" s="1160"/>
      <c r="G97" s="1161"/>
      <c r="H97" s="1162"/>
      <c r="I97" s="1160"/>
      <c r="J97" s="1160"/>
      <c r="K97" s="1160"/>
      <c r="L97" s="1163"/>
      <c r="M97" s="1159"/>
      <c r="N97" s="1160"/>
      <c r="O97" s="1160"/>
      <c r="P97" s="1160"/>
      <c r="Q97" s="1161"/>
      <c r="R97" s="1162"/>
      <c r="S97" s="1160"/>
      <c r="T97" s="1160"/>
      <c r="U97" s="1160"/>
      <c r="V97" s="1160"/>
      <c r="W97" s="1160"/>
      <c r="X97" s="1160"/>
      <c r="Y97" s="1160"/>
      <c r="Z97" s="1160"/>
      <c r="AA97" s="1160"/>
      <c r="AB97" s="1160"/>
      <c r="AC97" s="1116"/>
      <c r="AD97" s="1158"/>
      <c r="AE97" s="845"/>
      <c r="AF97" s="845"/>
      <c r="AG97" s="845"/>
      <c r="AH97" s="845"/>
      <c r="AI97" s="845"/>
      <c r="AJ97" s="845"/>
      <c r="AK97" s="845"/>
      <c r="AL97" s="845"/>
      <c r="AM97" s="845"/>
      <c r="AN97" s="845"/>
      <c r="AO97" s="845"/>
      <c r="AP97" s="845"/>
      <c r="AQ97" s="845"/>
      <c r="AR97" s="845"/>
      <c r="AS97" s="845"/>
      <c r="AT97" s="845"/>
      <c r="AU97" s="845"/>
      <c r="AV97" s="845"/>
      <c r="AW97" s="845"/>
      <c r="AX97" s="845"/>
      <c r="AY97" s="845"/>
      <c r="AZ97" s="852"/>
      <c r="BA97" s="270"/>
      <c r="BB97" s="171"/>
      <c r="BC97" s="494"/>
      <c r="BD97" s="444"/>
      <c r="BE97" s="444"/>
      <c r="BF97" s="444"/>
      <c r="BG97" s="495"/>
      <c r="BH97" s="502"/>
      <c r="BI97" s="444"/>
      <c r="BJ97" s="444"/>
      <c r="BK97" s="444"/>
      <c r="BL97" s="495"/>
      <c r="BM97" s="502"/>
      <c r="BN97" s="444"/>
      <c r="BO97" s="444"/>
      <c r="BP97" s="444"/>
      <c r="BQ97" s="495"/>
      <c r="BR97" s="502"/>
      <c r="BS97" s="444"/>
      <c r="BT97" s="444"/>
      <c r="BU97" s="444"/>
      <c r="BV97" s="444"/>
      <c r="BW97" s="444"/>
      <c r="BX97" s="444"/>
      <c r="BY97" s="445"/>
      <c r="BZ97" s="445"/>
      <c r="CA97" s="445"/>
      <c r="CB97" s="445"/>
      <c r="CC97" s="445"/>
      <c r="CD97" s="445"/>
      <c r="CE97" s="1536"/>
      <c r="CF97" s="1536"/>
      <c r="CG97" s="1536"/>
      <c r="CH97" s="1536"/>
      <c r="CI97" s="1536"/>
      <c r="CJ97" s="1536"/>
      <c r="CK97" s="1536"/>
      <c r="CL97" s="1536"/>
      <c r="CM97" s="1536"/>
      <c r="CN97" s="1536"/>
      <c r="CO97" s="1536"/>
      <c r="CP97" s="1536"/>
      <c r="CQ97" s="1536"/>
      <c r="CR97" s="1536"/>
      <c r="CS97" s="1536"/>
      <c r="CT97" s="1536"/>
      <c r="CU97" s="1536"/>
      <c r="CV97" s="1536"/>
      <c r="CW97" s="1536"/>
      <c r="CX97" s="1536"/>
      <c r="CY97" s="1536"/>
      <c r="CZ97" s="1536"/>
    </row>
    <row r="98" s="849" customFormat="true" ht="15" customHeight="true" x14ac:dyDescent="0.2">
      <c r="A98" s="1276"/>
      <c r="B98" s="1054"/>
      <c r="C98" s="1159"/>
      <c r="D98" s="1160"/>
      <c r="E98" s="1160"/>
      <c r="F98" s="1160"/>
      <c r="G98" s="1161"/>
      <c r="H98" s="1162"/>
      <c r="I98" s="1160"/>
      <c r="J98" s="1160"/>
      <c r="K98" s="1160"/>
      <c r="L98" s="1163"/>
      <c r="M98" s="1159"/>
      <c r="N98" s="1160"/>
      <c r="O98" s="1160"/>
      <c r="P98" s="1160"/>
      <c r="Q98" s="1161"/>
      <c r="R98" s="1162"/>
      <c r="S98" s="1160"/>
      <c r="T98" s="1160"/>
      <c r="U98" s="1160"/>
      <c r="V98" s="1160"/>
      <c r="W98" s="1160"/>
      <c r="X98" s="1160"/>
      <c r="Y98" s="1160"/>
      <c r="Z98" s="1160"/>
      <c r="AA98" s="1160"/>
      <c r="AB98" s="1160"/>
      <c r="AC98" s="1116"/>
      <c r="AD98" s="1158"/>
      <c r="AE98" s="845"/>
      <c r="AF98" s="845"/>
      <c r="AG98" s="845"/>
      <c r="AH98" s="845"/>
      <c r="AI98" s="845"/>
      <c r="AJ98" s="845"/>
      <c r="AK98" s="845"/>
      <c r="AL98" s="845"/>
      <c r="AM98" s="845"/>
      <c r="AN98" s="845"/>
      <c r="AO98" s="845"/>
      <c r="AP98" s="845"/>
      <c r="AQ98" s="845"/>
      <c r="AR98" s="845"/>
      <c r="AS98" s="845"/>
      <c r="AT98" s="845"/>
      <c r="AU98" s="845"/>
      <c r="AV98" s="845"/>
      <c r="AW98" s="845"/>
      <c r="AX98" s="845"/>
      <c r="AY98" s="845"/>
      <c r="AZ98" s="852"/>
      <c r="BA98" s="270"/>
      <c r="BB98" s="171"/>
      <c r="BC98" s="494"/>
      <c r="BD98" s="444"/>
      <c r="BE98" s="444"/>
      <c r="BF98" s="444"/>
      <c r="BG98" s="495"/>
      <c r="BH98" s="502"/>
      <c r="BI98" s="444"/>
      <c r="BJ98" s="444"/>
      <c r="BK98" s="444"/>
      <c r="BL98" s="495"/>
      <c r="BM98" s="502"/>
      <c r="BN98" s="444"/>
      <c r="BO98" s="444"/>
      <c r="BP98" s="444"/>
      <c r="BQ98" s="495"/>
      <c r="BR98" s="502"/>
      <c r="BS98" s="444"/>
      <c r="BT98" s="444"/>
      <c r="BU98" s="444"/>
      <c r="BV98" s="444"/>
      <c r="BW98" s="444"/>
      <c r="BX98" s="444"/>
      <c r="BY98" s="445"/>
      <c r="BZ98" s="445"/>
      <c r="CA98" s="445"/>
      <c r="CB98" s="445"/>
      <c r="CC98" s="445"/>
      <c r="CD98" s="445"/>
      <c r="CE98" s="1536"/>
      <c r="CF98" s="1536"/>
      <c r="CG98" s="1536"/>
      <c r="CH98" s="1536"/>
      <c r="CI98" s="1536"/>
      <c r="CJ98" s="1536"/>
      <c r="CK98" s="1536"/>
      <c r="CL98" s="1536"/>
      <c r="CM98" s="1536"/>
      <c r="CN98" s="1536"/>
      <c r="CO98" s="1536"/>
      <c r="CP98" s="1536"/>
      <c r="CQ98" s="1536"/>
      <c r="CR98" s="1536"/>
      <c r="CS98" s="1536"/>
      <c r="CT98" s="1536"/>
      <c r="CU98" s="1536"/>
      <c r="CV98" s="1536"/>
      <c r="CW98" s="1536"/>
      <c r="CX98" s="1536"/>
      <c r="CY98" s="1536"/>
      <c r="CZ98" s="1536"/>
    </row>
    <row r="99" s="849" customFormat="true" ht="15" customHeight="true" x14ac:dyDescent="0.2">
      <c r="A99" s="1276"/>
      <c r="B99" s="1054"/>
      <c r="C99" s="1159"/>
      <c r="D99" s="1160"/>
      <c r="E99" s="1160"/>
      <c r="F99" s="1160"/>
      <c r="G99" s="1161"/>
      <c r="H99" s="1162"/>
      <c r="I99" s="1160"/>
      <c r="J99" s="1160"/>
      <c r="K99" s="1160"/>
      <c r="L99" s="1163"/>
      <c r="M99" s="1159"/>
      <c r="N99" s="1160"/>
      <c r="O99" s="1160"/>
      <c r="P99" s="1160"/>
      <c r="Q99" s="1161"/>
      <c r="R99" s="1162"/>
      <c r="S99" s="1160"/>
      <c r="T99" s="1160"/>
      <c r="U99" s="1160"/>
      <c r="V99" s="1160"/>
      <c r="W99" s="1160"/>
      <c r="X99" s="1160"/>
      <c r="Y99" s="1160"/>
      <c r="Z99" s="1160"/>
      <c r="AA99" s="1160"/>
      <c r="AB99" s="1160"/>
      <c r="AC99" s="1116"/>
      <c r="AD99" s="1158"/>
      <c r="AE99" s="845"/>
      <c r="AF99" s="845"/>
      <c r="AG99" s="845"/>
      <c r="AH99" s="845"/>
      <c r="AI99" s="845"/>
      <c r="AJ99" s="845"/>
      <c r="AK99" s="845"/>
      <c r="AL99" s="845"/>
      <c r="AM99" s="845"/>
      <c r="AN99" s="845"/>
      <c r="AO99" s="845"/>
      <c r="AP99" s="845"/>
      <c r="AQ99" s="845"/>
      <c r="AR99" s="845"/>
      <c r="AS99" s="845"/>
      <c r="AT99" s="845"/>
      <c r="AU99" s="845"/>
      <c r="AV99" s="845"/>
      <c r="AW99" s="845"/>
      <c r="AX99" s="845"/>
      <c r="AY99" s="845"/>
      <c r="AZ99" s="852"/>
      <c r="BA99" s="270"/>
      <c r="BB99" s="171"/>
      <c r="BC99" s="494"/>
      <c r="BD99" s="444"/>
      <c r="BE99" s="444"/>
      <c r="BF99" s="444"/>
      <c r="BG99" s="495"/>
      <c r="BH99" s="502"/>
      <c r="BI99" s="444"/>
      <c r="BJ99" s="444"/>
      <c r="BK99" s="444"/>
      <c r="BL99" s="495"/>
      <c r="BM99" s="502"/>
      <c r="BN99" s="444"/>
      <c r="BO99" s="444"/>
      <c r="BP99" s="444"/>
      <c r="BQ99" s="495"/>
      <c r="BR99" s="502"/>
      <c r="BS99" s="444"/>
      <c r="BT99" s="444"/>
      <c r="BU99" s="444"/>
      <c r="BV99" s="444"/>
      <c r="BW99" s="444"/>
      <c r="BX99" s="444"/>
      <c r="BY99" s="445"/>
      <c r="BZ99" s="445"/>
      <c r="CA99" s="445"/>
      <c r="CB99" s="445"/>
      <c r="CC99" s="445"/>
      <c r="CD99" s="445"/>
      <c r="CE99" s="1536"/>
      <c r="CF99" s="1536"/>
      <c r="CG99" s="1536"/>
      <c r="CH99" s="1536"/>
      <c r="CI99" s="1536"/>
      <c r="CJ99" s="1536"/>
      <c r="CK99" s="1536"/>
      <c r="CL99" s="1536"/>
      <c r="CM99" s="1536"/>
      <c r="CN99" s="1536"/>
      <c r="CO99" s="1536"/>
      <c r="CP99" s="1536"/>
      <c r="CQ99" s="1536"/>
      <c r="CR99" s="1536"/>
      <c r="CS99" s="1536"/>
      <c r="CT99" s="1536"/>
      <c r="CU99" s="1536"/>
      <c r="CV99" s="1536"/>
      <c r="CW99" s="1536"/>
      <c r="CX99" s="1536"/>
      <c r="CY99" s="1536"/>
      <c r="CZ99" s="1536"/>
    </row>
    <row r="100" s="849" customFormat="true" ht="15" customHeight="true" x14ac:dyDescent="0.2">
      <c r="A100" s="1276"/>
      <c r="B100" s="1054"/>
      <c r="C100" s="1159"/>
      <c r="D100" s="1160"/>
      <c r="E100" s="1160"/>
      <c r="F100" s="1160"/>
      <c r="G100" s="1161"/>
      <c r="H100" s="1162"/>
      <c r="I100" s="1160"/>
      <c r="J100" s="1160"/>
      <c r="K100" s="1160"/>
      <c r="L100" s="1163"/>
      <c r="M100" s="1159"/>
      <c r="N100" s="1160"/>
      <c r="O100" s="1160"/>
      <c r="P100" s="1160"/>
      <c r="Q100" s="1161"/>
      <c r="R100" s="1162"/>
      <c r="S100" s="1160"/>
      <c r="T100" s="1160"/>
      <c r="U100" s="1160"/>
      <c r="V100" s="1160"/>
      <c r="W100" s="1160"/>
      <c r="X100" s="1160"/>
      <c r="Y100" s="1160"/>
      <c r="Z100" s="1160"/>
      <c r="AA100" s="1160"/>
      <c r="AB100" s="1160"/>
      <c r="AC100" s="1116"/>
      <c r="AD100" s="1158"/>
      <c r="AE100" s="845"/>
      <c r="AF100" s="845"/>
      <c r="AG100" s="845"/>
      <c r="AH100" s="845"/>
      <c r="AI100" s="845"/>
      <c r="AJ100" s="845"/>
      <c r="AK100" s="845"/>
      <c r="AL100" s="845"/>
      <c r="AM100" s="845"/>
      <c r="AN100" s="845"/>
      <c r="AO100" s="845"/>
      <c r="AP100" s="845"/>
      <c r="AQ100" s="845"/>
      <c r="AR100" s="845"/>
      <c r="AS100" s="845"/>
      <c r="AT100" s="845"/>
      <c r="AU100" s="845"/>
      <c r="AV100" s="845"/>
      <c r="AW100" s="845"/>
      <c r="AX100" s="845"/>
      <c r="AY100" s="845"/>
      <c r="AZ100" s="852"/>
      <c r="BA100" s="270"/>
      <c r="BB100" s="171"/>
      <c r="BC100" s="494"/>
      <c r="BD100" s="444"/>
      <c r="BE100" s="444"/>
      <c r="BF100" s="444"/>
      <c r="BG100" s="495"/>
      <c r="BH100" s="502"/>
      <c r="BI100" s="444"/>
      <c r="BJ100" s="444"/>
      <c r="BK100" s="444"/>
      <c r="BL100" s="495"/>
      <c r="BM100" s="502"/>
      <c r="BN100" s="444"/>
      <c r="BO100" s="444"/>
      <c r="BP100" s="444"/>
      <c r="BQ100" s="495"/>
      <c r="BR100" s="502"/>
      <c r="BS100" s="444"/>
      <c r="BT100" s="444"/>
      <c r="BU100" s="444"/>
      <c r="BV100" s="444"/>
      <c r="BW100" s="444"/>
      <c r="BX100" s="444"/>
      <c r="BY100" s="445"/>
      <c r="BZ100" s="445"/>
      <c r="CA100" s="445"/>
      <c r="CB100" s="445"/>
      <c r="CC100" s="445"/>
      <c r="CD100" s="445"/>
      <c r="CE100" s="1536"/>
      <c r="CF100" s="1536"/>
      <c r="CG100" s="1536"/>
      <c r="CH100" s="1536"/>
      <c r="CI100" s="1536"/>
      <c r="CJ100" s="1536"/>
      <c r="CK100" s="1536"/>
      <c r="CL100" s="1536"/>
      <c r="CM100" s="1536"/>
      <c r="CN100" s="1536"/>
      <c r="CO100" s="1536"/>
      <c r="CP100" s="1536"/>
      <c r="CQ100" s="1536"/>
      <c r="CR100" s="1536"/>
      <c r="CS100" s="1536"/>
      <c r="CT100" s="1536"/>
      <c r="CU100" s="1536"/>
      <c r="CV100" s="1536"/>
      <c r="CW100" s="1536"/>
      <c r="CX100" s="1536"/>
      <c r="CY100" s="1536"/>
      <c r="CZ100" s="1536"/>
    </row>
    <row r="101" s="849" customFormat="true" ht="15" customHeight="true" x14ac:dyDescent="0.2">
      <c r="A101" s="1028"/>
      <c r="B101" s="1054"/>
      <c r="C101" s="1159"/>
      <c r="D101" s="1160"/>
      <c r="E101" s="1160"/>
      <c r="F101" s="1160"/>
      <c r="G101" s="1161"/>
      <c r="H101" s="1162"/>
      <c r="I101" s="1160"/>
      <c r="J101" s="1160"/>
      <c r="K101" s="1160"/>
      <c r="L101" s="1163"/>
      <c r="M101" s="1159"/>
      <c r="N101" s="1160"/>
      <c r="O101" s="1160"/>
      <c r="P101" s="1160"/>
      <c r="Q101" s="1161"/>
      <c r="R101" s="1162"/>
      <c r="S101" s="1160"/>
      <c r="T101" s="1160"/>
      <c r="U101" s="1160"/>
      <c r="V101" s="1160"/>
      <c r="W101" s="1160"/>
      <c r="X101" s="1160"/>
      <c r="Y101" s="1160"/>
      <c r="Z101" s="1160"/>
      <c r="AA101" s="1160"/>
      <c r="AB101" s="1160"/>
      <c r="AC101" s="1116"/>
      <c r="AD101" s="1158"/>
      <c r="AE101" s="845"/>
      <c r="AF101" s="845"/>
      <c r="AG101" s="845"/>
      <c r="AH101" s="845"/>
      <c r="AI101" s="845"/>
      <c r="AJ101" s="845"/>
      <c r="AK101" s="845"/>
      <c r="AL101" s="845"/>
      <c r="AM101" s="845"/>
      <c r="AN101" s="845"/>
      <c r="AO101" s="845"/>
      <c r="AP101" s="845"/>
      <c r="AQ101" s="845"/>
      <c r="AR101" s="845"/>
      <c r="AS101" s="845"/>
      <c r="AT101" s="845"/>
      <c r="AU101" s="845"/>
      <c r="AV101" s="845"/>
      <c r="AW101" s="845"/>
      <c r="AX101" s="845"/>
      <c r="AY101" s="845"/>
      <c r="AZ101" s="852"/>
      <c r="BA101" s="270"/>
      <c r="BB101" s="171"/>
      <c r="BC101" s="494"/>
      <c r="BD101" s="444"/>
      <c r="BE101" s="444"/>
      <c r="BF101" s="444"/>
      <c r="BG101" s="495"/>
      <c r="BH101" s="502"/>
      <c r="BI101" s="444"/>
      <c r="BJ101" s="444"/>
      <c r="BK101" s="444"/>
      <c r="BL101" s="495"/>
      <c r="BM101" s="502"/>
      <c r="BN101" s="444"/>
      <c r="BO101" s="444"/>
      <c r="BP101" s="444"/>
      <c r="BQ101" s="495"/>
      <c r="BR101" s="502"/>
      <c r="BS101" s="444"/>
      <c r="BT101" s="444"/>
      <c r="BU101" s="444"/>
      <c r="BV101" s="444"/>
      <c r="BW101" s="444"/>
      <c r="BX101" s="444"/>
      <c r="BY101" s="445"/>
      <c r="BZ101" s="445"/>
      <c r="CA101" s="445"/>
      <c r="CB101" s="445"/>
      <c r="CC101" s="445"/>
      <c r="CD101" s="445"/>
      <c r="CE101" s="1536"/>
      <c r="CF101" s="1536"/>
      <c r="CG101" s="1536"/>
      <c r="CH101" s="1536"/>
      <c r="CI101" s="1536"/>
      <c r="CJ101" s="1536"/>
      <c r="CK101" s="1536"/>
      <c r="CL101" s="1536"/>
      <c r="CM101" s="1536"/>
      <c r="CN101" s="1536"/>
      <c r="CO101" s="1536"/>
      <c r="CP101" s="1536"/>
      <c r="CQ101" s="1536"/>
      <c r="CR101" s="1536"/>
      <c r="CS101" s="1536"/>
      <c r="CT101" s="1536"/>
      <c r="CU101" s="1536"/>
      <c r="CV101" s="1536"/>
      <c r="CW101" s="1536"/>
      <c r="CX101" s="1536"/>
      <c r="CY101" s="1536"/>
      <c r="CZ101" s="1536"/>
    </row>
    <row r="102" s="849" customFormat="true" ht="15" customHeight="true" x14ac:dyDescent="0.2">
      <c r="A102" s="1276"/>
      <c r="B102" s="1054"/>
      <c r="C102" s="1159"/>
      <c r="D102" s="1160"/>
      <c r="E102" s="1160"/>
      <c r="F102" s="1160"/>
      <c r="G102" s="1161"/>
      <c r="H102" s="1162"/>
      <c r="I102" s="1160"/>
      <c r="J102" s="1160"/>
      <c r="K102" s="1160"/>
      <c r="L102" s="1163"/>
      <c r="M102" s="1159"/>
      <c r="N102" s="1160"/>
      <c r="O102" s="1160"/>
      <c r="P102" s="1160"/>
      <c r="Q102" s="1161"/>
      <c r="R102" s="1162"/>
      <c r="S102" s="1160"/>
      <c r="T102" s="1160"/>
      <c r="U102" s="1160"/>
      <c r="V102" s="1160"/>
      <c r="W102" s="1160"/>
      <c r="X102" s="1160"/>
      <c r="Y102" s="1160"/>
      <c r="Z102" s="1160"/>
      <c r="AA102" s="1160"/>
      <c r="AB102" s="1160"/>
      <c r="AC102" s="1116"/>
      <c r="AD102" s="1158"/>
      <c r="AE102" s="845"/>
      <c r="AF102" s="845"/>
      <c r="AG102" s="845"/>
      <c r="AH102" s="845"/>
      <c r="AI102" s="845"/>
      <c r="AJ102" s="845"/>
      <c r="AK102" s="845"/>
      <c r="AL102" s="845"/>
      <c r="AM102" s="845"/>
      <c r="AN102" s="845"/>
      <c r="AO102" s="845"/>
      <c r="AP102" s="845"/>
      <c r="AQ102" s="845"/>
      <c r="AR102" s="845"/>
      <c r="AS102" s="845"/>
      <c r="AT102" s="845"/>
      <c r="AU102" s="845"/>
      <c r="AV102" s="845"/>
      <c r="AW102" s="845"/>
      <c r="AX102" s="845"/>
      <c r="AY102" s="845"/>
      <c r="AZ102" s="852"/>
      <c r="BA102" s="270"/>
      <c r="BB102" s="171"/>
      <c r="BC102" s="494"/>
      <c r="BD102" s="444"/>
      <c r="BE102" s="444"/>
      <c r="BF102" s="444"/>
      <c r="BG102" s="495"/>
      <c r="BH102" s="502"/>
      <c r="BI102" s="444"/>
      <c r="BJ102" s="444"/>
      <c r="BK102" s="444"/>
      <c r="BL102" s="495"/>
      <c r="BM102" s="502"/>
      <c r="BN102" s="444"/>
      <c r="BO102" s="444"/>
      <c r="BP102" s="444"/>
      <c r="BQ102" s="495"/>
      <c r="BR102" s="502"/>
      <c r="BS102" s="444"/>
      <c r="BT102" s="444"/>
      <c r="BU102" s="444"/>
      <c r="BV102" s="444"/>
      <c r="BW102" s="444"/>
      <c r="BX102" s="444"/>
      <c r="BY102" s="445"/>
      <c r="BZ102" s="445"/>
      <c r="CA102" s="445"/>
      <c r="CB102" s="445"/>
      <c r="CC102" s="445"/>
      <c r="CD102" s="445"/>
      <c r="CE102" s="1536"/>
      <c r="CF102" s="1536"/>
      <c r="CG102" s="1536"/>
      <c r="CH102" s="1536"/>
      <c r="CI102" s="1536"/>
      <c r="CJ102" s="1536"/>
      <c r="CK102" s="1536"/>
      <c r="CL102" s="1536"/>
      <c r="CM102" s="1536"/>
      <c r="CN102" s="1536"/>
      <c r="CO102" s="1536"/>
      <c r="CP102" s="1536"/>
      <c r="CQ102" s="1536"/>
      <c r="CR102" s="1536"/>
      <c r="CS102" s="1536"/>
      <c r="CT102" s="1536"/>
      <c r="CU102" s="1536"/>
      <c r="CV102" s="1536"/>
      <c r="CW102" s="1536"/>
      <c r="CX102" s="1536"/>
      <c r="CY102" s="1536"/>
      <c r="CZ102" s="1536"/>
    </row>
    <row r="103" s="849" customFormat="true" ht="15" customHeight="true" x14ac:dyDescent="0.2">
      <c r="A103" s="1276"/>
      <c r="B103" s="1054"/>
      <c r="C103" s="1159"/>
      <c r="D103" s="1160"/>
      <c r="E103" s="1160"/>
      <c r="F103" s="1160"/>
      <c r="G103" s="1161"/>
      <c r="H103" s="1162"/>
      <c r="I103" s="1160"/>
      <c r="J103" s="1160"/>
      <c r="K103" s="1160"/>
      <c r="L103" s="1163"/>
      <c r="M103" s="1159"/>
      <c r="N103" s="1160"/>
      <c r="O103" s="1160"/>
      <c r="P103" s="1160"/>
      <c r="Q103" s="1161"/>
      <c r="R103" s="1162"/>
      <c r="S103" s="1160"/>
      <c r="T103" s="1160"/>
      <c r="U103" s="1160"/>
      <c r="V103" s="1160"/>
      <c r="W103" s="1160"/>
      <c r="X103" s="1160"/>
      <c r="Y103" s="1160"/>
      <c r="Z103" s="1160"/>
      <c r="AA103" s="1160"/>
      <c r="AB103" s="1160"/>
      <c r="AC103" s="1116"/>
      <c r="AD103" s="1158"/>
      <c r="AE103" s="845"/>
      <c r="AF103" s="845"/>
      <c r="AG103" s="845"/>
      <c r="AH103" s="845"/>
      <c r="AI103" s="845"/>
      <c r="AJ103" s="845"/>
      <c r="AK103" s="845"/>
      <c r="AL103" s="845"/>
      <c r="AM103" s="845"/>
      <c r="AN103" s="845"/>
      <c r="AO103" s="845"/>
      <c r="AP103" s="845"/>
      <c r="AQ103" s="845"/>
      <c r="AR103" s="845"/>
      <c r="AS103" s="845"/>
      <c r="AT103" s="845"/>
      <c r="AU103" s="845"/>
      <c r="AV103" s="845"/>
      <c r="AW103" s="845"/>
      <c r="AX103" s="845"/>
      <c r="AY103" s="845"/>
      <c r="AZ103" s="852"/>
      <c r="BA103" s="270"/>
      <c r="BB103" s="171"/>
      <c r="BC103" s="494"/>
      <c r="BD103" s="444"/>
      <c r="BE103" s="444"/>
      <c r="BF103" s="444"/>
      <c r="BG103" s="495"/>
      <c r="BH103" s="502"/>
      <c r="BI103" s="444"/>
      <c r="BJ103" s="444"/>
      <c r="BK103" s="444"/>
      <c r="BL103" s="495"/>
      <c r="BM103" s="502"/>
      <c r="BN103" s="444"/>
      <c r="BO103" s="444"/>
      <c r="BP103" s="444"/>
      <c r="BQ103" s="495"/>
      <c r="BR103" s="502"/>
      <c r="BS103" s="444"/>
      <c r="BT103" s="444"/>
      <c r="BU103" s="444"/>
      <c r="BV103" s="444"/>
      <c r="BW103" s="444"/>
      <c r="BX103" s="444"/>
      <c r="BY103" s="445"/>
      <c r="BZ103" s="445"/>
      <c r="CA103" s="445"/>
      <c r="CB103" s="445"/>
      <c r="CC103" s="445"/>
      <c r="CD103" s="445"/>
      <c r="CE103" s="1536"/>
      <c r="CF103" s="1536"/>
      <c r="CG103" s="1536"/>
      <c r="CH103" s="1536"/>
      <c r="CI103" s="1536"/>
      <c r="CJ103" s="1536"/>
      <c r="CK103" s="1536"/>
      <c r="CL103" s="1536"/>
      <c r="CM103" s="1536"/>
      <c r="CN103" s="1536"/>
      <c r="CO103" s="1536"/>
      <c r="CP103" s="1536"/>
      <c r="CQ103" s="1536"/>
      <c r="CR103" s="1536"/>
      <c r="CS103" s="1536"/>
      <c r="CT103" s="1536"/>
      <c r="CU103" s="1536"/>
      <c r="CV103" s="1536"/>
      <c r="CW103" s="1536"/>
      <c r="CX103" s="1536"/>
      <c r="CY103" s="1536"/>
      <c r="CZ103" s="1536"/>
    </row>
    <row r="104" s="849" customFormat="true" ht="15" customHeight="true" x14ac:dyDescent="0.2">
      <c r="A104" s="1276"/>
      <c r="B104" s="1054"/>
      <c r="C104" s="1159"/>
      <c r="D104" s="1160"/>
      <c r="E104" s="1160"/>
      <c r="F104" s="1160"/>
      <c r="G104" s="1161"/>
      <c r="H104" s="1162"/>
      <c r="I104" s="1160"/>
      <c r="J104" s="1160"/>
      <c r="K104" s="1160"/>
      <c r="L104" s="1163"/>
      <c r="M104" s="1159"/>
      <c r="N104" s="1160"/>
      <c r="O104" s="1160"/>
      <c r="P104" s="1160"/>
      <c r="Q104" s="1161"/>
      <c r="R104" s="1162"/>
      <c r="S104" s="1160"/>
      <c r="T104" s="1160"/>
      <c r="U104" s="1160"/>
      <c r="V104" s="1160"/>
      <c r="W104" s="1160"/>
      <c r="X104" s="1160"/>
      <c r="Y104" s="1160"/>
      <c r="Z104" s="1160"/>
      <c r="AA104" s="1160"/>
      <c r="AB104" s="1160"/>
      <c r="AC104" s="1116"/>
      <c r="AD104" s="1158"/>
      <c r="AE104" s="845"/>
      <c r="AF104" s="845"/>
      <c r="AG104" s="845"/>
      <c r="AH104" s="845"/>
      <c r="AI104" s="845"/>
      <c r="AJ104" s="845"/>
      <c r="AK104" s="845"/>
      <c r="AL104" s="845"/>
      <c r="AM104" s="845"/>
      <c r="AN104" s="845"/>
      <c r="AO104" s="845"/>
      <c r="AP104" s="845"/>
      <c r="AQ104" s="845"/>
      <c r="AR104" s="845"/>
      <c r="AS104" s="845"/>
      <c r="AT104" s="845"/>
      <c r="AU104" s="845"/>
      <c r="AV104" s="845"/>
      <c r="AW104" s="845"/>
      <c r="AX104" s="845"/>
      <c r="AY104" s="845"/>
      <c r="AZ104" s="852"/>
      <c r="BA104" s="270"/>
      <c r="BB104" s="171"/>
      <c r="BC104" s="494"/>
      <c r="BD104" s="444"/>
      <c r="BE104" s="444"/>
      <c r="BF104" s="444"/>
      <c r="BG104" s="495"/>
      <c r="BH104" s="502"/>
      <c r="BI104" s="444"/>
      <c r="BJ104" s="444"/>
      <c r="BK104" s="444"/>
      <c r="BL104" s="495"/>
      <c r="BM104" s="502"/>
      <c r="BN104" s="444"/>
      <c r="BO104" s="444"/>
      <c r="BP104" s="444"/>
      <c r="BQ104" s="495"/>
      <c r="BR104" s="502"/>
      <c r="BS104" s="444"/>
      <c r="BT104" s="444"/>
      <c r="BU104" s="444"/>
      <c r="BV104" s="444"/>
      <c r="BW104" s="444"/>
      <c r="BX104" s="444"/>
      <c r="BY104" s="445"/>
      <c r="BZ104" s="445"/>
      <c r="CA104" s="445"/>
      <c r="CB104" s="445"/>
      <c r="CC104" s="445"/>
      <c r="CD104" s="445"/>
      <c r="CE104" s="1536"/>
      <c r="CF104" s="1536"/>
      <c r="CG104" s="1536"/>
      <c r="CH104" s="1536"/>
      <c r="CI104" s="1536"/>
      <c r="CJ104" s="1536"/>
      <c r="CK104" s="1536"/>
      <c r="CL104" s="1536"/>
      <c r="CM104" s="1536"/>
      <c r="CN104" s="1536"/>
      <c r="CO104" s="1536"/>
      <c r="CP104" s="1536"/>
      <c r="CQ104" s="1536"/>
      <c r="CR104" s="1536"/>
      <c r="CS104" s="1536"/>
      <c r="CT104" s="1536"/>
      <c r="CU104" s="1536"/>
      <c r="CV104" s="1536"/>
      <c r="CW104" s="1536"/>
      <c r="CX104" s="1536"/>
      <c r="CY104" s="1536"/>
      <c r="CZ104" s="1536"/>
    </row>
    <row r="105" s="849" customFormat="true" ht="15" customHeight="true" x14ac:dyDescent="0.2">
      <c r="A105" s="1048"/>
      <c r="B105" s="1055"/>
      <c r="C105" s="1164"/>
      <c r="D105" s="1165"/>
      <c r="E105" s="1165"/>
      <c r="F105" s="1165"/>
      <c r="G105" s="1166"/>
      <c r="H105" s="1167"/>
      <c r="I105" s="1165"/>
      <c r="J105" s="1165"/>
      <c r="K105" s="1165"/>
      <c r="L105" s="1168"/>
      <c r="M105" s="1164"/>
      <c r="N105" s="1165"/>
      <c r="O105" s="1165"/>
      <c r="P105" s="1165"/>
      <c r="Q105" s="1166"/>
      <c r="R105" s="1167"/>
      <c r="S105" s="1165"/>
      <c r="T105" s="1165"/>
      <c r="U105" s="1165"/>
      <c r="V105" s="1165"/>
      <c r="W105" s="1165"/>
      <c r="X105" s="1165"/>
      <c r="Y105" s="1165"/>
      <c r="Z105" s="1165"/>
      <c r="AA105" s="1165"/>
      <c r="AB105" s="1165"/>
      <c r="AC105" s="1169"/>
      <c r="AD105" s="1275"/>
      <c r="AE105" s="845"/>
      <c r="AF105" s="845"/>
      <c r="AG105" s="845"/>
      <c r="AH105" s="845"/>
      <c r="AI105" s="845"/>
      <c r="AJ105" s="845"/>
      <c r="AK105" s="845"/>
      <c r="AL105" s="845"/>
      <c r="AM105" s="845"/>
      <c r="AN105" s="845"/>
      <c r="AO105" s="845"/>
      <c r="AP105" s="845"/>
      <c r="AQ105" s="845"/>
      <c r="AR105" s="845"/>
      <c r="AS105" s="845"/>
      <c r="AT105" s="845"/>
      <c r="AU105" s="845"/>
      <c r="AV105" s="845"/>
      <c r="AW105" s="845"/>
      <c r="AX105" s="845"/>
      <c r="AY105" s="845"/>
      <c r="AZ105" s="852"/>
      <c r="BA105" s="270"/>
      <c r="BB105" s="171"/>
      <c r="BC105" s="496"/>
      <c r="BD105" s="497"/>
      <c r="BE105" s="497"/>
      <c r="BF105" s="497"/>
      <c r="BG105" s="498"/>
      <c r="BH105" s="503"/>
      <c r="BI105" s="497"/>
      <c r="BJ105" s="497"/>
      <c r="BK105" s="497"/>
      <c r="BL105" s="498"/>
      <c r="BM105" s="503"/>
      <c r="BN105" s="497"/>
      <c r="BO105" s="497"/>
      <c r="BP105" s="497"/>
      <c r="BQ105" s="498"/>
      <c r="BR105" s="503"/>
      <c r="BS105" s="497"/>
      <c r="BT105" s="497"/>
      <c r="BU105" s="497"/>
      <c r="BV105" s="497"/>
      <c r="BW105" s="497"/>
      <c r="BX105" s="497"/>
      <c r="BY105" s="506"/>
      <c r="BZ105" s="506"/>
      <c r="CA105" s="506"/>
      <c r="CB105" s="506"/>
      <c r="CC105" s="506"/>
      <c r="CD105" s="506"/>
      <c r="CE105" s="1536"/>
      <c r="CF105" s="1536"/>
      <c r="CG105" s="1536"/>
      <c r="CH105" s="1536"/>
      <c r="CI105" s="1536"/>
      <c r="CJ105" s="1536"/>
      <c r="CK105" s="1536"/>
      <c r="CL105" s="1536"/>
      <c r="CM105" s="1536"/>
      <c r="CN105" s="1536"/>
      <c r="CO105" s="1536"/>
      <c r="CP105" s="1536"/>
      <c r="CQ105" s="1536"/>
      <c r="CR105" s="1536"/>
      <c r="CS105" s="1536"/>
      <c r="CT105" s="1536"/>
      <c r="CU105" s="1536"/>
      <c r="CV105" s="1536"/>
      <c r="CW105" s="1536"/>
      <c r="CX105" s="1536"/>
      <c r="CY105" s="1536"/>
      <c r="CZ105" s="1536"/>
    </row>
    <row r="106" s="849" customFormat="true" ht="250.15" customHeight="true" x14ac:dyDescent="0.2">
      <c r="A106" s="759"/>
      <c r="B106" s="860"/>
      <c r="C106" s="861"/>
      <c r="D106" s="861"/>
      <c r="E106" s="861"/>
      <c r="F106" s="861"/>
      <c r="G106" s="861"/>
      <c r="H106" s="861"/>
      <c r="I106" s="861"/>
      <c r="J106" s="861"/>
      <c r="K106" s="861"/>
      <c r="L106" s="861"/>
      <c r="M106" s="861"/>
      <c r="N106" s="861"/>
      <c r="O106" s="861"/>
      <c r="P106" s="861"/>
      <c r="Q106" s="861"/>
      <c r="R106" s="861"/>
      <c r="S106" s="861"/>
      <c r="T106" s="861"/>
      <c r="U106" s="861"/>
      <c r="V106" s="861"/>
      <c r="W106" s="861"/>
      <c r="X106" s="861"/>
      <c r="Y106" s="861"/>
      <c r="Z106" s="861"/>
      <c r="AA106" s="861"/>
      <c r="AB106" s="861"/>
      <c r="AE106" s="852"/>
      <c r="AF106" s="852"/>
      <c r="AG106" s="852"/>
      <c r="AH106" s="852"/>
      <c r="AI106" s="852"/>
      <c r="AJ106" s="852"/>
      <c r="AK106" s="852"/>
      <c r="AL106" s="852"/>
      <c r="AM106" s="852"/>
      <c r="AN106" s="852"/>
      <c r="AO106" s="852"/>
      <c r="AP106" s="852"/>
      <c r="AQ106" s="852"/>
      <c r="AR106" s="852"/>
      <c r="AS106" s="852"/>
      <c r="AT106" s="852"/>
      <c r="AU106" s="852"/>
      <c r="AV106" s="852"/>
      <c r="AW106" s="852"/>
      <c r="AX106" s="852"/>
      <c r="AY106" s="852"/>
      <c r="AZ106" s="852"/>
      <c r="BA106" s="439"/>
      <c r="BB106" s="440"/>
      <c r="BC106" s="440"/>
      <c r="BD106" s="440"/>
      <c r="BE106" s="440"/>
      <c r="BF106" s="440"/>
      <c r="BG106" s="440"/>
      <c r="BH106" s="440"/>
      <c r="BI106" s="440"/>
      <c r="BJ106" s="440"/>
      <c r="BK106" s="440"/>
      <c r="BL106" s="440"/>
      <c r="BM106" s="440"/>
      <c r="BN106" s="440"/>
      <c r="BO106" s="440"/>
      <c r="BP106" s="440"/>
      <c r="BQ106" s="440"/>
      <c r="BR106" s="440"/>
      <c r="BS106" s="440"/>
      <c r="BT106" s="440"/>
      <c r="BU106" s="440"/>
      <c r="BV106" s="440"/>
      <c r="BW106" s="440"/>
      <c r="BX106" s="440"/>
      <c r="BY106" s="439"/>
      <c r="BZ106" s="439"/>
      <c r="CA106" s="439"/>
      <c r="CB106" s="439"/>
      <c r="CC106" s="439"/>
      <c r="CD106" s="439"/>
      <c r="CE106" s="242"/>
      <c r="CF106" s="242"/>
      <c r="CG106" s="242"/>
      <c r="CH106" s="242"/>
      <c r="CI106" s="242"/>
      <c r="CJ106" s="242"/>
      <c r="CK106" s="242"/>
      <c r="CL106" s="242"/>
      <c r="CM106" s="242"/>
      <c r="CN106" s="242"/>
      <c r="CO106" s="242"/>
      <c r="CP106" s="242"/>
      <c r="CQ106" s="242"/>
      <c r="CR106" s="242"/>
      <c r="CS106" s="242"/>
      <c r="CT106" s="242"/>
      <c r="CU106" s="242"/>
      <c r="CV106" s="242"/>
      <c r="CW106" s="242"/>
      <c r="CX106" s="242"/>
      <c r="CY106" s="242"/>
      <c r="CZ106" s="242"/>
    </row>
    <row r="107" s="754" customFormat="true" ht="18" customHeight="true" x14ac:dyDescent="0.2">
      <c r="A107" s="759"/>
      <c r="B107" s="760"/>
      <c r="C107" s="761"/>
      <c r="D107" s="761"/>
      <c r="E107" s="761"/>
      <c r="F107" s="761"/>
      <c r="G107" s="761"/>
      <c r="H107" s="761"/>
      <c r="I107" s="761"/>
      <c r="J107" s="761"/>
      <c r="K107" s="761"/>
      <c r="L107" s="761"/>
      <c r="M107" s="761"/>
      <c r="N107" s="761"/>
      <c r="O107" s="761"/>
      <c r="P107" s="761"/>
      <c r="Q107" s="761"/>
      <c r="R107" s="761"/>
      <c r="S107" s="761"/>
      <c r="T107" s="761"/>
      <c r="U107" s="761"/>
      <c r="V107" s="761"/>
      <c r="W107" s="761"/>
      <c r="X107" s="761"/>
      <c r="Y107" s="761"/>
      <c r="Z107" s="761"/>
      <c r="AA107" s="761"/>
      <c r="AB107" s="761"/>
      <c r="AE107" s="835"/>
      <c r="AF107" s="835"/>
      <c r="AG107" s="835"/>
      <c r="AH107" s="835"/>
      <c r="AI107" s="835"/>
      <c r="AJ107" s="835"/>
      <c r="AK107" s="835"/>
      <c r="AL107" s="835"/>
      <c r="AM107" s="835"/>
      <c r="AN107" s="835"/>
      <c r="AO107" s="835"/>
      <c r="AP107" s="835"/>
      <c r="AQ107" s="835"/>
      <c r="AR107" s="835"/>
      <c r="AS107" s="835"/>
      <c r="AT107" s="835"/>
      <c r="AU107" s="835"/>
      <c r="AV107" s="835"/>
      <c r="AW107" s="835"/>
      <c r="AX107" s="835"/>
      <c r="AY107" s="835"/>
      <c r="AZ107" s="835"/>
      <c r="BA107" s="114"/>
      <c r="BB107" s="137"/>
      <c r="BC107" s="114"/>
      <c r="BD107" s="114"/>
      <c r="BE107" s="114"/>
      <c r="BF107" s="114"/>
      <c r="BG107" s="114"/>
      <c r="BH107" s="114"/>
      <c r="BI107" s="114"/>
      <c r="BJ107" s="114"/>
      <c r="BK107" s="114"/>
      <c r="BL107" s="114"/>
      <c r="BM107" s="114"/>
      <c r="BN107" s="114"/>
      <c r="BO107" s="114"/>
      <c r="BP107" s="114"/>
      <c r="BQ107" s="114"/>
      <c r="BR107" s="114"/>
      <c r="BS107" s="114"/>
      <c r="BT107" s="114"/>
      <c r="BU107" s="114"/>
      <c r="BV107" s="114"/>
      <c r="BW107" s="114"/>
      <c r="BX107" s="114"/>
      <c r="BY107" s="114"/>
      <c r="BZ107" s="238"/>
      <c r="CA107" s="238"/>
      <c r="CB107" s="238"/>
      <c r="CC107" s="238"/>
      <c r="CD107" s="238"/>
      <c r="CE107" s="238"/>
      <c r="CF107" s="238"/>
      <c r="CG107" s="238"/>
      <c r="CH107" s="238"/>
      <c r="CI107" s="238"/>
      <c r="CJ107" s="238"/>
      <c r="CK107" s="238"/>
      <c r="CL107" s="238"/>
      <c r="CM107" s="238"/>
      <c r="CN107" s="238"/>
      <c r="CO107" s="238"/>
      <c r="CP107" s="238"/>
      <c r="CQ107" s="238"/>
      <c r="CR107" s="238"/>
      <c r="CS107" s="238"/>
      <c r="CT107" s="238"/>
      <c r="CU107" s="238"/>
      <c r="CV107" s="238"/>
      <c r="CW107" s="238"/>
      <c r="CX107" s="238"/>
      <c r="CY107" s="238"/>
      <c r="CZ107" s="238"/>
    </row>
    <row r="108" s="754" customFormat="true" ht="22.5" customHeight="true" x14ac:dyDescent="0.35">
      <c r="A108" s="1865" t="str">
        <f>A1026</f>
        <v>Timor Leste</v>
      </c>
      <c r="B108" s="1866"/>
      <c r="C108" s="762"/>
      <c r="D108" s="762"/>
      <c r="E108" s="762"/>
      <c r="F108" s="762"/>
      <c r="G108" s="762"/>
      <c r="H108" s="762"/>
      <c r="I108" s="762"/>
      <c r="J108" s="762"/>
      <c r="K108" s="762"/>
      <c r="L108" s="762"/>
      <c r="M108" s="762"/>
      <c r="N108" s="762"/>
      <c r="O108" s="762"/>
      <c r="P108" s="762"/>
      <c r="Q108" s="762"/>
      <c r="R108" s="762"/>
      <c r="S108" s="762"/>
      <c r="T108" s="762"/>
      <c r="U108" s="762"/>
      <c r="AE108" s="835"/>
      <c r="AF108" s="835"/>
      <c r="AG108" s="835"/>
      <c r="AH108" s="835"/>
      <c r="AI108" s="835"/>
      <c r="AJ108" s="835"/>
      <c r="AK108" s="835"/>
      <c r="AL108" s="835"/>
      <c r="AM108" s="835"/>
      <c r="AN108" s="835"/>
      <c r="AO108" s="835"/>
      <c r="AP108" s="835"/>
      <c r="AQ108" s="835"/>
      <c r="AR108" s="835"/>
      <c r="AS108" s="835"/>
      <c r="AT108" s="835"/>
      <c r="AU108" s="835"/>
      <c r="AV108" s="835"/>
      <c r="AW108" s="835"/>
      <c r="AX108" s="835"/>
      <c r="AY108" s="835"/>
      <c r="AZ108" s="835"/>
      <c r="BA108" s="114"/>
      <c r="BB108" s="137"/>
      <c r="BC108" s="114"/>
      <c r="BD108" s="114"/>
      <c r="BE108" s="114"/>
      <c r="BF108" s="114"/>
      <c r="BG108" s="114"/>
      <c r="BH108" s="114"/>
      <c r="BI108" s="114"/>
      <c r="BJ108" s="114"/>
      <c r="BK108" s="114"/>
      <c r="BL108" s="114"/>
      <c r="BM108" s="114"/>
      <c r="BN108" s="114"/>
      <c r="BO108" s="114"/>
      <c r="BP108" s="114"/>
      <c r="BQ108" s="114"/>
      <c r="BR108" s="114"/>
      <c r="BS108" s="114"/>
      <c r="BT108" s="114"/>
      <c r="BU108" s="114"/>
      <c r="BV108" s="114"/>
      <c r="BW108" s="114"/>
      <c r="BX108" s="114"/>
      <c r="BY108" s="114"/>
      <c r="BZ108" s="238"/>
      <c r="CA108" s="238"/>
      <c r="CB108" s="238"/>
      <c r="CC108" s="238"/>
      <c r="CD108" s="238"/>
      <c r="CE108" s="238"/>
      <c r="CF108" s="238"/>
      <c r="CG108" s="238"/>
      <c r="CH108" s="238"/>
      <c r="CI108" s="238"/>
      <c r="CJ108" s="238"/>
      <c r="CK108" s="238"/>
      <c r="CL108" s="238"/>
      <c r="CM108" s="238"/>
      <c r="CN108" s="238"/>
      <c r="CO108" s="238"/>
      <c r="CP108" s="238"/>
      <c r="CQ108" s="238"/>
      <c r="CR108" s="238"/>
      <c r="CS108" s="238"/>
      <c r="CT108" s="238"/>
      <c r="CU108" s="238"/>
      <c r="CV108" s="238"/>
      <c r="CW108" s="238"/>
      <c r="CX108" s="238"/>
      <c r="CY108" s="238"/>
      <c r="CZ108" s="238"/>
    </row>
    <row r="109" s="754" customFormat="true" ht="22.5" customHeight="true" x14ac:dyDescent="0.35">
      <c r="A109" s="141">
        <f>A1034</f>
        <v>2010</v>
      </c>
      <c r="B109" s="142"/>
      <c r="C109" s="762"/>
      <c r="D109" s="762"/>
      <c r="E109" s="762"/>
      <c r="F109" s="762"/>
      <c r="G109" s="762"/>
      <c r="H109" s="762"/>
      <c r="I109" s="762"/>
      <c r="J109" s="762"/>
      <c r="K109" s="762"/>
      <c r="L109" s="762"/>
      <c r="M109" s="762"/>
      <c r="N109" s="762"/>
      <c r="O109" s="762"/>
      <c r="P109" s="762"/>
      <c r="Q109" s="762"/>
      <c r="R109" s="762"/>
      <c r="S109" s="762"/>
      <c r="T109" s="762"/>
      <c r="U109" s="762"/>
      <c r="AE109" s="835"/>
      <c r="AF109" s="835"/>
      <c r="AG109" s="835"/>
      <c r="AH109" s="835"/>
      <c r="AI109" s="835"/>
      <c r="AJ109" s="835"/>
      <c r="AK109" s="835"/>
      <c r="AL109" s="835"/>
      <c r="AM109" s="835"/>
      <c r="AN109" s="835"/>
      <c r="AO109" s="835"/>
      <c r="AP109" s="835"/>
      <c r="AQ109" s="835"/>
      <c r="AR109" s="835"/>
      <c r="AS109" s="835"/>
      <c r="AT109" s="835"/>
      <c r="AU109" s="835"/>
      <c r="AV109" s="835"/>
      <c r="AW109" s="835"/>
      <c r="AX109" s="835"/>
      <c r="AY109" s="835"/>
      <c r="AZ109" s="835"/>
      <c r="BA109" s="114"/>
      <c r="BB109" s="137"/>
      <c r="BC109" s="114"/>
      <c r="BD109" s="114"/>
      <c r="BE109" s="114"/>
      <c r="BF109" s="114"/>
      <c r="BG109" s="114"/>
      <c r="BH109" s="114"/>
      <c r="BI109" s="114"/>
      <c r="BJ109" s="114"/>
      <c r="BK109" s="114"/>
      <c r="BL109" s="114"/>
      <c r="BM109" s="114"/>
      <c r="BN109" s="114"/>
      <c r="BO109" s="114"/>
      <c r="BP109" s="114"/>
      <c r="BQ109" s="114"/>
      <c r="BR109" s="114"/>
      <c r="BS109" s="114"/>
      <c r="BT109" s="114"/>
      <c r="BU109" s="114"/>
      <c r="BV109" s="114"/>
      <c r="BW109" s="114"/>
      <c r="BX109" s="114"/>
      <c r="BY109" s="114"/>
      <c r="BZ109" s="238"/>
      <c r="CA109" s="238"/>
      <c r="CB109" s="238"/>
      <c r="CC109" s="238"/>
      <c r="CD109" s="238"/>
      <c r="CE109" s="238"/>
      <c r="CF109" s="238"/>
      <c r="CG109" s="238"/>
      <c r="CH109" s="238"/>
      <c r="CI109" s="238"/>
      <c r="CJ109" s="238"/>
      <c r="CK109" s="238"/>
      <c r="CL109" s="238"/>
      <c r="CM109" s="238"/>
      <c r="CN109" s="238"/>
      <c r="CO109" s="238"/>
      <c r="CP109" s="238"/>
      <c r="CQ109" s="238"/>
      <c r="CR109" s="238"/>
      <c r="CS109" s="238"/>
      <c r="CT109" s="238"/>
      <c r="CU109" s="238"/>
      <c r="CV109" s="238"/>
      <c r="CW109" s="238"/>
      <c r="CX109" s="238"/>
      <c r="CY109" s="238"/>
      <c r="CZ109" s="238"/>
    </row>
    <row r="110" s="754" customFormat="true" ht="22.5" customHeight="true" x14ac:dyDescent="0.35">
      <c r="A110" s="143" t="s">
        <v>99</v>
      </c>
      <c r="B110" s="144"/>
      <c r="C110" s="762"/>
      <c r="D110" s="762"/>
      <c r="E110" s="762"/>
      <c r="F110" s="762"/>
      <c r="G110" s="762"/>
      <c r="H110" s="762"/>
      <c r="I110" s="762"/>
      <c r="J110" s="762"/>
      <c r="K110" s="762"/>
      <c r="L110" s="762"/>
      <c r="M110" s="762"/>
      <c r="N110" s="762"/>
      <c r="O110" s="762"/>
      <c r="P110" s="762"/>
      <c r="Q110" s="762"/>
      <c r="R110" s="762"/>
      <c r="S110" s="762"/>
      <c r="T110" s="762"/>
      <c r="U110" s="762"/>
      <c r="AE110" s="835"/>
      <c r="AF110" s="835"/>
      <c r="AG110" s="835"/>
      <c r="AH110" s="835"/>
      <c r="AI110" s="835"/>
      <c r="AJ110" s="835"/>
      <c r="AK110" s="835"/>
      <c r="AL110" s="835"/>
      <c r="AM110" s="835"/>
      <c r="AN110" s="835"/>
      <c r="AO110" s="835"/>
      <c r="AP110" s="835"/>
      <c r="AQ110" s="835"/>
      <c r="AR110" s="835"/>
      <c r="AS110" s="835"/>
      <c r="AT110" s="835"/>
      <c r="AU110" s="835"/>
      <c r="AV110" s="835"/>
      <c r="AW110" s="835"/>
      <c r="AX110" s="835"/>
      <c r="AY110" s="835"/>
      <c r="AZ110" s="835"/>
      <c r="BA110" s="114"/>
      <c r="BB110" s="137"/>
      <c r="BC110" s="114"/>
      <c r="BD110" s="114"/>
      <c r="BE110" s="114"/>
      <c r="BF110" s="114"/>
      <c r="BG110" s="114"/>
      <c r="BH110" s="114"/>
      <c r="BI110" s="114"/>
      <c r="BJ110" s="114"/>
      <c r="BK110" s="114"/>
      <c r="BL110" s="114"/>
      <c r="BM110" s="114"/>
      <c r="BN110" s="114"/>
      <c r="BO110" s="114"/>
      <c r="BP110" s="114"/>
      <c r="BQ110" s="114"/>
      <c r="BR110" s="114"/>
      <c r="BS110" s="114"/>
      <c r="BT110" s="114"/>
      <c r="BU110" s="114"/>
      <c r="BV110" s="114"/>
      <c r="BW110" s="114"/>
      <c r="BX110" s="114"/>
      <c r="BY110" s="114"/>
      <c r="BZ110" s="238"/>
      <c r="CA110" s="238"/>
      <c r="CB110" s="238"/>
      <c r="CC110" s="238"/>
      <c r="CD110" s="238"/>
      <c r="CE110" s="238"/>
      <c r="CF110" s="238"/>
      <c r="CG110" s="238"/>
      <c r="CH110" s="238"/>
      <c r="CI110" s="238"/>
      <c r="CJ110" s="238"/>
      <c r="CK110" s="238"/>
      <c r="CL110" s="238"/>
      <c r="CM110" s="238"/>
      <c r="CN110" s="238"/>
      <c r="CO110" s="238"/>
      <c r="CP110" s="238"/>
      <c r="CQ110" s="238"/>
      <c r="CR110" s="238"/>
      <c r="CS110" s="238"/>
      <c r="CT110" s="238"/>
      <c r="CU110" s="238"/>
      <c r="CV110" s="238"/>
      <c r="CW110" s="238"/>
      <c r="CX110" s="238"/>
      <c r="CY110" s="238"/>
      <c r="CZ110" s="238"/>
    </row>
    <row r="111" s="754" customFormat="true" ht="20.1" customHeight="true" x14ac:dyDescent="0.35">
      <c r="A111" s="145" t="s">
        <v>97</v>
      </c>
      <c r="B111" s="142"/>
      <c r="C111" s="762"/>
      <c r="D111" s="762"/>
      <c r="E111" s="762"/>
      <c r="F111" s="762"/>
      <c r="G111" s="762"/>
      <c r="H111" s="762"/>
      <c r="I111" s="762"/>
      <c r="J111" s="762"/>
      <c r="K111" s="762"/>
      <c r="L111" s="762"/>
      <c r="M111" s="762"/>
      <c r="N111" s="762"/>
      <c r="O111" s="762"/>
      <c r="P111" s="762"/>
      <c r="Q111" s="762"/>
      <c r="R111" s="762"/>
      <c r="S111" s="762"/>
      <c r="T111" s="762"/>
      <c r="U111" s="762"/>
      <c r="AE111" s="835"/>
      <c r="AF111" s="835"/>
      <c r="AG111" s="835"/>
      <c r="AH111" s="835"/>
      <c r="AI111" s="835"/>
      <c r="AJ111" s="835"/>
      <c r="AK111" s="835"/>
      <c r="AL111" s="835"/>
      <c r="AM111" s="835"/>
      <c r="AN111" s="835"/>
      <c r="AO111" s="835"/>
      <c r="AP111" s="835"/>
      <c r="AQ111" s="835"/>
      <c r="AR111" s="835"/>
      <c r="AS111" s="835"/>
      <c r="AT111" s="835"/>
      <c r="AU111" s="835"/>
      <c r="AV111" s="835"/>
      <c r="AW111" s="835"/>
      <c r="AX111" s="835"/>
      <c r="AY111" s="835"/>
      <c r="AZ111" s="835"/>
      <c r="BA111" s="114"/>
      <c r="BB111" s="137"/>
      <c r="BC111" s="114"/>
      <c r="BD111" s="114"/>
      <c r="BE111" s="114"/>
      <c r="BF111" s="114"/>
      <c r="BG111" s="114"/>
      <c r="BH111" s="114"/>
      <c r="BI111" s="114"/>
      <c r="BJ111" s="114"/>
      <c r="BK111" s="114"/>
      <c r="BL111" s="114"/>
      <c r="BM111" s="114"/>
      <c r="BN111" s="114"/>
      <c r="BO111" s="114"/>
      <c r="BP111" s="114"/>
      <c r="BQ111" s="114"/>
      <c r="BR111" s="114"/>
      <c r="BS111" s="114"/>
      <c r="BT111" s="114"/>
      <c r="BU111" s="114"/>
      <c r="BV111" s="114"/>
      <c r="BW111" s="114"/>
      <c r="BX111" s="114"/>
      <c r="BY111" s="114"/>
      <c r="BZ111" s="238"/>
      <c r="CA111" s="238"/>
      <c r="CB111" s="238"/>
      <c r="CC111" s="238"/>
      <c r="CD111" s="238"/>
      <c r="CE111" s="238"/>
      <c r="CF111" s="238"/>
      <c r="CG111" s="238"/>
      <c r="CH111" s="238"/>
      <c r="CI111" s="238"/>
      <c r="CJ111" s="238"/>
      <c r="CK111" s="238"/>
      <c r="CL111" s="238"/>
      <c r="CM111" s="238"/>
      <c r="CN111" s="238"/>
      <c r="CO111" s="238"/>
      <c r="CP111" s="238"/>
      <c r="CQ111" s="238"/>
      <c r="CR111" s="238"/>
      <c r="CS111" s="238"/>
      <c r="CT111" s="238"/>
      <c r="CU111" s="238"/>
      <c r="CV111" s="238"/>
      <c r="CW111" s="238"/>
      <c r="CX111" s="238"/>
      <c r="CY111" s="238"/>
      <c r="CZ111" s="238"/>
    </row>
    <row r="112" s="754" customFormat="true" ht="15" customHeight="true" x14ac:dyDescent="0.2">
      <c r="A112" s="752" t="s">
        <v>98</v>
      </c>
      <c r="B112" s="251"/>
      <c r="C112" s="762"/>
      <c r="D112" s="762"/>
      <c r="E112" s="762"/>
      <c r="F112" s="762"/>
      <c r="G112" s="762"/>
      <c r="H112" s="762"/>
      <c r="I112" s="762"/>
      <c r="J112" s="762"/>
      <c r="K112" s="762"/>
      <c r="L112" s="762"/>
      <c r="M112" s="762"/>
      <c r="N112" s="762"/>
      <c r="O112" s="762"/>
      <c r="P112" s="762"/>
      <c r="Q112" s="762"/>
      <c r="R112" s="762"/>
      <c r="S112" s="762"/>
      <c r="T112" s="762"/>
      <c r="U112" s="762"/>
      <c r="AE112" s="835"/>
      <c r="AF112" s="835"/>
      <c r="AG112" s="835"/>
      <c r="AH112" s="835"/>
      <c r="AI112" s="835"/>
      <c r="AJ112" s="835"/>
      <c r="AK112" s="835"/>
      <c r="AL112" s="835"/>
      <c r="AM112" s="835"/>
      <c r="AN112" s="835"/>
      <c r="AO112" s="835"/>
      <c r="AP112" s="835"/>
      <c r="AQ112" s="835"/>
      <c r="AR112" s="835"/>
      <c r="AS112" s="835"/>
      <c r="AT112" s="835"/>
      <c r="AU112" s="835"/>
      <c r="AV112" s="835"/>
      <c r="AW112" s="835"/>
      <c r="AX112" s="835"/>
      <c r="AY112" s="835"/>
      <c r="AZ112" s="835"/>
      <c r="BA112" s="114"/>
      <c r="BB112" s="137"/>
      <c r="BC112" s="114"/>
      <c r="BD112" s="114"/>
      <c r="BE112" s="114"/>
      <c r="BF112" s="114"/>
      <c r="BG112" s="114"/>
      <c r="BH112" s="114"/>
      <c r="BI112" s="114"/>
      <c r="BJ112" s="114"/>
      <c r="BK112" s="114"/>
      <c r="BL112" s="114"/>
      <c r="BM112" s="114"/>
      <c r="BN112" s="114"/>
      <c r="BO112" s="114"/>
      <c r="BP112" s="114"/>
      <c r="BQ112" s="114"/>
      <c r="BR112" s="114"/>
      <c r="BS112" s="114"/>
      <c r="BT112" s="114"/>
      <c r="BU112" s="114"/>
      <c r="BV112" s="114"/>
      <c r="BW112" s="114"/>
      <c r="BX112" s="114"/>
      <c r="BY112" s="114"/>
      <c r="BZ112" s="238"/>
      <c r="CA112" s="238"/>
      <c r="CB112" s="238"/>
      <c r="CC112" s="238"/>
      <c r="CD112" s="238"/>
      <c r="CE112" s="238"/>
      <c r="CF112" s="238"/>
      <c r="CG112" s="238"/>
      <c r="CH112" s="238"/>
      <c r="CI112" s="238"/>
      <c r="CJ112" s="238"/>
      <c r="CK112" s="238"/>
      <c r="CL112" s="238"/>
      <c r="CM112" s="238"/>
      <c r="CN112" s="238"/>
      <c r="CO112" s="238"/>
      <c r="CP112" s="238"/>
      <c r="CQ112" s="238"/>
      <c r="CR112" s="238"/>
      <c r="CS112" s="238"/>
      <c r="CT112" s="238"/>
      <c r="CU112" s="238"/>
      <c r="CV112" s="238"/>
      <c r="CW112" s="238"/>
      <c r="CX112" s="238"/>
      <c r="CY112" s="238"/>
      <c r="CZ112" s="238"/>
    </row>
    <row r="113" s="754" customFormat="true" ht="15" customHeight="true" x14ac:dyDescent="0.2">
      <c r="A113" s="155" t="s">
        <v>40</v>
      </c>
      <c r="B113" s="154"/>
      <c r="C113" s="762"/>
      <c r="D113" s="762"/>
      <c r="E113" s="762"/>
      <c r="F113" s="762"/>
      <c r="G113" s="762"/>
      <c r="H113" s="762"/>
      <c r="I113" s="762"/>
      <c r="J113" s="762"/>
      <c r="K113" s="762"/>
      <c r="L113" s="762"/>
      <c r="M113" s="762"/>
      <c r="N113" s="762"/>
      <c r="O113" s="762"/>
      <c r="P113" s="762"/>
      <c r="Q113" s="762"/>
      <c r="R113" s="762"/>
      <c r="S113" s="762"/>
      <c r="T113" s="762"/>
      <c r="U113" s="762"/>
      <c r="AE113" s="835"/>
      <c r="AF113" s="835"/>
      <c r="AG113" s="835"/>
      <c r="AH113" s="835"/>
      <c r="AI113" s="835"/>
      <c r="AJ113" s="835"/>
      <c r="AK113" s="835"/>
      <c r="AL113" s="835"/>
      <c r="AM113" s="835"/>
      <c r="AN113" s="835"/>
      <c r="AO113" s="835"/>
      <c r="AP113" s="835"/>
      <c r="AQ113" s="835"/>
      <c r="AR113" s="835"/>
      <c r="AS113" s="835"/>
      <c r="AT113" s="835"/>
      <c r="AU113" s="835"/>
      <c r="AV113" s="835"/>
      <c r="AW113" s="835"/>
      <c r="AX113" s="835"/>
      <c r="AY113" s="835"/>
      <c r="AZ113" s="835"/>
      <c r="BA113" s="114"/>
      <c r="BB113" s="137"/>
      <c r="BC113" s="114"/>
      <c r="BD113" s="114"/>
      <c r="BE113" s="114"/>
      <c r="BF113" s="114"/>
      <c r="BG113" s="114"/>
      <c r="BH113" s="114"/>
      <c r="BI113" s="114"/>
      <c r="BJ113" s="114"/>
      <c r="BK113" s="114"/>
      <c r="BL113" s="114"/>
      <c r="BM113" s="114"/>
      <c r="BN113" s="114"/>
      <c r="BO113" s="114"/>
      <c r="BP113" s="114"/>
      <c r="BQ113" s="114"/>
      <c r="BR113" s="114"/>
      <c r="BS113" s="114"/>
      <c r="BT113" s="114"/>
      <c r="BU113" s="114"/>
      <c r="BV113" s="114"/>
      <c r="BW113" s="114"/>
      <c r="BX113" s="114"/>
      <c r="BY113" s="114"/>
      <c r="BZ113" s="238"/>
      <c r="CA113" s="238"/>
      <c r="CB113" s="238"/>
      <c r="CC113" s="238"/>
      <c r="CD113" s="238"/>
      <c r="CE113" s="238"/>
      <c r="CF113" s="238"/>
      <c r="CG113" s="238"/>
      <c r="CH113" s="238"/>
      <c r="CI113" s="238"/>
      <c r="CJ113" s="238"/>
      <c r="CK113" s="238"/>
      <c r="CL113" s="238"/>
      <c r="CM113" s="238"/>
      <c r="CN113" s="238"/>
      <c r="CO113" s="238"/>
      <c r="CP113" s="238"/>
      <c r="CQ113" s="238"/>
      <c r="CR113" s="238"/>
      <c r="CS113" s="238"/>
      <c r="CT113" s="238"/>
      <c r="CU113" s="238"/>
      <c r="CV113" s="238"/>
      <c r="CW113" s="238"/>
      <c r="CX113" s="238"/>
      <c r="CY113" s="238"/>
      <c r="CZ113" s="238"/>
    </row>
    <row r="114" s="754" customFormat="true" ht="15" customHeight="true" x14ac:dyDescent="0.2">
      <c r="A114" s="153" t="s">
        <v>39</v>
      </c>
      <c r="B114" s="154"/>
      <c r="C114" s="762"/>
      <c r="D114" s="762"/>
      <c r="E114" s="762"/>
      <c r="F114" s="762"/>
      <c r="G114" s="762"/>
      <c r="H114" s="762"/>
      <c r="I114" s="762"/>
      <c r="J114" s="762"/>
      <c r="K114" s="762"/>
      <c r="L114" s="762"/>
      <c r="M114" s="762"/>
      <c r="N114" s="762"/>
      <c r="O114" s="762"/>
      <c r="P114" s="762"/>
      <c r="Q114" s="762"/>
      <c r="R114" s="762"/>
      <c r="S114" s="762"/>
      <c r="T114" s="762"/>
      <c r="U114" s="762"/>
      <c r="AE114" s="835"/>
      <c r="AF114" s="835"/>
      <c r="AG114" s="835"/>
      <c r="AH114" s="835"/>
      <c r="AI114" s="835"/>
      <c r="AJ114" s="835"/>
      <c r="AK114" s="835"/>
      <c r="AL114" s="835"/>
      <c r="AM114" s="835"/>
      <c r="AN114" s="835"/>
      <c r="AO114" s="835"/>
      <c r="AP114" s="835"/>
      <c r="AQ114" s="835"/>
      <c r="AR114" s="835"/>
      <c r="AS114" s="835"/>
      <c r="AT114" s="835"/>
      <c r="AU114" s="835"/>
      <c r="AV114" s="835"/>
      <c r="AW114" s="835"/>
      <c r="AX114" s="835"/>
      <c r="AY114" s="835"/>
      <c r="AZ114" s="835"/>
      <c r="BA114" s="114"/>
      <c r="BB114" s="137"/>
      <c r="BC114" s="114"/>
      <c r="BD114" s="114"/>
      <c r="BE114" s="114"/>
      <c r="BF114" s="114"/>
      <c r="BG114" s="114"/>
      <c r="BH114" s="114"/>
      <c r="BI114" s="114"/>
      <c r="BJ114" s="114"/>
      <c r="BK114" s="114"/>
      <c r="BL114" s="114"/>
      <c r="BM114" s="114"/>
      <c r="BN114" s="114"/>
      <c r="BO114" s="114"/>
      <c r="BP114" s="114"/>
      <c r="BQ114" s="114"/>
      <c r="BR114" s="114"/>
      <c r="BS114" s="114"/>
      <c r="BT114" s="114"/>
      <c r="BU114" s="114"/>
      <c r="BV114" s="114"/>
      <c r="BW114" s="114"/>
      <c r="BX114" s="114"/>
      <c r="BY114" s="114"/>
      <c r="BZ114" s="238"/>
      <c r="CA114" s="238"/>
      <c r="CB114" s="238"/>
      <c r="CC114" s="238"/>
      <c r="CD114" s="238"/>
      <c r="CE114" s="238"/>
      <c r="CF114" s="238"/>
      <c r="CG114" s="238"/>
      <c r="CH114" s="238"/>
      <c r="CI114" s="238"/>
      <c r="CJ114" s="238"/>
      <c r="CK114" s="238"/>
      <c r="CL114" s="238"/>
      <c r="CM114" s="238"/>
      <c r="CN114" s="238"/>
      <c r="CO114" s="238"/>
      <c r="CP114" s="238"/>
      <c r="CQ114" s="238"/>
      <c r="CR114" s="238"/>
      <c r="CS114" s="238"/>
      <c r="CT114" s="238"/>
      <c r="CU114" s="238"/>
      <c r="CV114" s="238"/>
      <c r="CW114" s="238"/>
      <c r="CX114" s="238"/>
      <c r="CY114" s="238"/>
      <c r="CZ114" s="238"/>
    </row>
    <row r="115" s="754" customFormat="true" ht="15" customHeight="true" x14ac:dyDescent="0.2">
      <c r="A115" s="153" t="s">
        <v>136</v>
      </c>
      <c r="B115" s="250" t="str">
        <f>A1025</f>
        <v>DHS10</v>
      </c>
      <c r="C115" s="762"/>
      <c r="D115" s="762"/>
      <c r="E115" s="762"/>
      <c r="F115" s="762"/>
      <c r="G115" s="762"/>
      <c r="H115" s="762"/>
      <c r="I115" s="762"/>
      <c r="J115" s="762"/>
      <c r="K115" s="762"/>
      <c r="L115" s="762"/>
      <c r="M115" s="762"/>
      <c r="N115" s="762"/>
      <c r="O115" s="762"/>
      <c r="P115" s="762"/>
      <c r="Q115" s="762"/>
      <c r="R115" s="762"/>
      <c r="S115" s="762"/>
      <c r="T115" s="762"/>
      <c r="U115" s="762"/>
      <c r="AE115" s="835"/>
      <c r="AF115" s="835"/>
      <c r="AG115" s="835"/>
      <c r="AH115" s="835"/>
      <c r="AI115" s="835"/>
      <c r="AJ115" s="835"/>
      <c r="AK115" s="835"/>
      <c r="AL115" s="835"/>
      <c r="AM115" s="835"/>
      <c r="AN115" s="835"/>
      <c r="AO115" s="835"/>
      <c r="AP115" s="835"/>
      <c r="AQ115" s="835"/>
      <c r="AR115" s="835"/>
      <c r="AS115" s="835"/>
      <c r="AT115" s="835"/>
      <c r="AU115" s="835"/>
      <c r="AV115" s="835"/>
      <c r="AW115" s="835"/>
      <c r="AX115" s="835"/>
      <c r="AY115" s="835"/>
      <c r="AZ115" s="835"/>
      <c r="BA115" s="114"/>
      <c r="BB115" s="137"/>
      <c r="BC115" s="114"/>
      <c r="BD115" s="114"/>
      <c r="BE115" s="114"/>
      <c r="BF115" s="114"/>
      <c r="BG115" s="114"/>
      <c r="BH115" s="114"/>
      <c r="BI115" s="114"/>
      <c r="BJ115" s="114"/>
      <c r="BK115" s="114"/>
      <c r="BL115" s="114"/>
      <c r="BM115" s="114"/>
      <c r="BN115" s="114"/>
      <c r="BO115" s="114"/>
      <c r="BP115" s="114"/>
      <c r="BQ115" s="114"/>
      <c r="BR115" s="114"/>
      <c r="BS115" s="114"/>
      <c r="BT115" s="114"/>
      <c r="BU115" s="114"/>
      <c r="BV115" s="114"/>
      <c r="BW115" s="114"/>
      <c r="BX115" s="114"/>
      <c r="BY115" s="114"/>
      <c r="BZ115" s="238"/>
      <c r="CA115" s="238"/>
      <c r="CB115" s="238"/>
      <c r="CC115" s="238"/>
      <c r="CD115" s="238"/>
      <c r="CE115" s="238"/>
      <c r="CF115" s="238"/>
      <c r="CG115" s="238"/>
      <c r="CH115" s="238"/>
      <c r="CI115" s="238"/>
      <c r="CJ115" s="238"/>
      <c r="CK115" s="238"/>
      <c r="CL115" s="238"/>
      <c r="CM115" s="238"/>
      <c r="CN115" s="238"/>
      <c r="CO115" s="238"/>
      <c r="CP115" s="238"/>
      <c r="CQ115" s="238"/>
      <c r="CR115" s="238"/>
      <c r="CS115" s="238"/>
      <c r="CT115" s="238"/>
      <c r="CU115" s="238"/>
      <c r="CV115" s="238"/>
      <c r="CW115" s="238"/>
      <c r="CX115" s="238"/>
      <c r="CY115" s="238"/>
      <c r="CZ115" s="238"/>
    </row>
    <row r="116" s="754" customFormat="true" ht="15" customHeight="true" x14ac:dyDescent="0.2">
      <c r="A116" s="854" t="str">
        <f>B285</f>
        <v/>
      </c>
      <c r="B116" s="855"/>
      <c r="C116" s="762"/>
      <c r="D116" s="762"/>
      <c r="E116" s="762"/>
      <c r="F116" s="762"/>
      <c r="G116" s="762"/>
      <c r="H116" s="762"/>
      <c r="I116" s="762"/>
      <c r="J116" s="762"/>
      <c r="K116" s="762"/>
      <c r="L116" s="762"/>
      <c r="M116" s="762"/>
      <c r="N116" s="762"/>
      <c r="O116" s="762"/>
      <c r="P116" s="762"/>
      <c r="Q116" s="762"/>
      <c r="R116" s="762"/>
      <c r="S116" s="762"/>
      <c r="T116" s="762"/>
      <c r="U116" s="762"/>
      <c r="AE116" s="835"/>
      <c r="AF116" s="835"/>
      <c r="AG116" s="835"/>
      <c r="AH116" s="835"/>
      <c r="AI116" s="835"/>
      <c r="AJ116" s="835"/>
      <c r="AK116" s="835"/>
      <c r="AL116" s="835"/>
      <c r="AM116" s="835"/>
      <c r="AN116" s="835"/>
      <c r="AO116" s="835"/>
      <c r="AP116" s="835"/>
      <c r="AQ116" s="835"/>
      <c r="AR116" s="835"/>
      <c r="AS116" s="835"/>
      <c r="AT116" s="835"/>
      <c r="AU116" s="835"/>
      <c r="AV116" s="835"/>
      <c r="AW116" s="835"/>
      <c r="AX116" s="835"/>
      <c r="AY116" s="835"/>
      <c r="AZ116" s="835"/>
      <c r="BA116" s="114"/>
      <c r="BB116" s="137"/>
      <c r="BC116" s="114"/>
      <c r="BD116" s="114"/>
      <c r="BE116" s="114"/>
      <c r="BF116" s="114"/>
      <c r="BG116" s="114"/>
      <c r="BH116" s="114"/>
      <c r="BI116" s="114"/>
      <c r="BJ116" s="114"/>
      <c r="BK116" s="114"/>
      <c r="BL116" s="114"/>
      <c r="BM116" s="114"/>
      <c r="BN116" s="114"/>
      <c r="BO116" s="114"/>
      <c r="BP116" s="114"/>
      <c r="BQ116" s="114"/>
      <c r="BR116" s="114"/>
      <c r="BS116" s="114"/>
      <c r="BT116" s="114"/>
      <c r="BU116" s="114"/>
      <c r="BV116" s="114"/>
      <c r="BW116" s="114"/>
      <c r="BX116" s="114"/>
      <c r="BY116" s="114"/>
      <c r="BZ116" s="238"/>
      <c r="CA116" s="238"/>
      <c r="CB116" s="238"/>
      <c r="CC116" s="238"/>
      <c r="CD116" s="238"/>
      <c r="CE116" s="238"/>
      <c r="CF116" s="238"/>
      <c r="CG116" s="238"/>
      <c r="CH116" s="238"/>
      <c r="CI116" s="238"/>
      <c r="CJ116" s="238"/>
      <c r="CK116" s="238"/>
      <c r="CL116" s="238"/>
      <c r="CM116" s="238"/>
      <c r="CN116" s="238"/>
      <c r="CO116" s="238"/>
      <c r="CP116" s="238"/>
      <c r="CQ116" s="238"/>
      <c r="CR116" s="238"/>
      <c r="CS116" s="238"/>
      <c r="CT116" s="238"/>
      <c r="CU116" s="238"/>
      <c r="CV116" s="238"/>
      <c r="CW116" s="238"/>
      <c r="CX116" s="238"/>
      <c r="CY116" s="238"/>
      <c r="CZ116" s="238"/>
    </row>
    <row r="117" s="754" customFormat="true" ht="15" customHeight="true" x14ac:dyDescent="0.2">
      <c r="A117" s="854" t="str">
        <f>B284</f>
        <v/>
      </c>
      <c r="B117" s="856"/>
      <c r="C117" s="762"/>
      <c r="D117" s="762"/>
      <c r="E117" s="762"/>
      <c r="F117" s="762"/>
      <c r="G117" s="762"/>
      <c r="H117" s="762"/>
      <c r="I117" s="762"/>
      <c r="J117" s="762"/>
      <c r="K117" s="762"/>
      <c r="L117" s="762"/>
      <c r="M117" s="762"/>
      <c r="N117" s="762"/>
      <c r="O117" s="762"/>
      <c r="P117" s="762"/>
      <c r="Q117" s="762"/>
      <c r="R117" s="762"/>
      <c r="S117" s="762"/>
      <c r="T117" s="762"/>
      <c r="U117" s="762"/>
      <c r="AE117" s="835"/>
      <c r="AF117" s="835"/>
      <c r="AG117" s="835"/>
      <c r="AH117" s="835"/>
      <c r="AI117" s="835"/>
      <c r="AJ117" s="835"/>
      <c r="AK117" s="835"/>
      <c r="AL117" s="835"/>
      <c r="AM117" s="835"/>
      <c r="AN117" s="835"/>
      <c r="AO117" s="835"/>
      <c r="AP117" s="835"/>
      <c r="AQ117" s="835"/>
      <c r="AR117" s="835"/>
      <c r="AS117" s="835"/>
      <c r="AT117" s="835"/>
      <c r="AU117" s="835"/>
      <c r="AV117" s="835"/>
      <c r="AW117" s="835"/>
      <c r="AX117" s="835"/>
      <c r="AY117" s="835"/>
      <c r="AZ117" s="835"/>
      <c r="BA117" s="114"/>
      <c r="BB117" s="137"/>
      <c r="BC117" s="114"/>
      <c r="BD117" s="114"/>
      <c r="BE117" s="114"/>
      <c r="BF117" s="114"/>
      <c r="BG117" s="114"/>
      <c r="BH117" s="114"/>
      <c r="BI117" s="114"/>
      <c r="BJ117" s="114"/>
      <c r="BK117" s="114"/>
      <c r="BL117" s="114"/>
      <c r="BM117" s="114"/>
      <c r="BN117" s="114"/>
      <c r="BO117" s="114"/>
      <c r="BP117" s="114"/>
      <c r="BQ117" s="114"/>
      <c r="BR117" s="114"/>
      <c r="BS117" s="114"/>
      <c r="BT117" s="114"/>
      <c r="BU117" s="114"/>
      <c r="BV117" s="114"/>
      <c r="BW117" s="114"/>
      <c r="BX117" s="114"/>
      <c r="BY117" s="114"/>
      <c r="BZ117" s="238"/>
      <c r="CA117" s="238"/>
      <c r="CB117" s="238"/>
      <c r="CC117" s="238"/>
      <c r="CD117" s="238"/>
      <c r="CE117" s="238"/>
      <c r="CF117" s="238"/>
      <c r="CG117" s="238"/>
      <c r="CH117" s="238"/>
      <c r="CI117" s="238"/>
      <c r="CJ117" s="238"/>
      <c r="CK117" s="238"/>
      <c r="CL117" s="238"/>
      <c r="CM117" s="238"/>
      <c r="CN117" s="238"/>
      <c r="CO117" s="238"/>
      <c r="CP117" s="238"/>
      <c r="CQ117" s="238"/>
      <c r="CR117" s="238"/>
      <c r="CS117" s="238"/>
      <c r="CT117" s="238"/>
      <c r="CU117" s="238"/>
      <c r="CV117" s="238"/>
      <c r="CW117" s="238"/>
      <c r="CX117" s="238"/>
      <c r="CY117" s="238"/>
      <c r="CZ117" s="238"/>
    </row>
    <row r="118" s="754" customFormat="true" ht="21" customHeight="true" x14ac:dyDescent="0.2">
      <c r="A118" s="857"/>
      <c r="B118" s="855"/>
      <c r="C118" s="762"/>
      <c r="D118" s="762"/>
      <c r="E118" s="762"/>
      <c r="F118" s="762"/>
      <c r="G118" s="762"/>
      <c r="H118" s="762"/>
      <c r="I118" s="762"/>
      <c r="J118" s="762"/>
      <c r="K118" s="762"/>
      <c r="L118" s="762"/>
      <c r="M118" s="762"/>
      <c r="N118" s="762"/>
      <c r="O118" s="762"/>
      <c r="P118" s="762"/>
      <c r="Q118" s="762"/>
      <c r="R118" s="762"/>
      <c r="S118" s="762"/>
      <c r="T118" s="762"/>
      <c r="U118" s="762"/>
      <c r="AE118" s="835"/>
      <c r="AF118" s="835"/>
      <c r="AG118" s="835"/>
      <c r="AH118" s="835"/>
      <c r="AI118" s="835"/>
      <c r="AJ118" s="835"/>
      <c r="AK118" s="835"/>
      <c r="AL118" s="835"/>
      <c r="AM118" s="835"/>
      <c r="AN118" s="835"/>
      <c r="AO118" s="835"/>
      <c r="AP118" s="835"/>
      <c r="AQ118" s="835"/>
      <c r="AR118" s="835"/>
      <c r="AS118" s="835"/>
      <c r="AT118" s="835"/>
      <c r="AU118" s="835"/>
      <c r="AV118" s="835"/>
      <c r="AW118" s="835"/>
      <c r="AX118" s="835"/>
      <c r="AY118" s="835"/>
      <c r="AZ118" s="835"/>
      <c r="BA118" s="114"/>
      <c r="BB118" s="137"/>
      <c r="BC118" s="114"/>
      <c r="BD118" s="114"/>
      <c r="BE118" s="114"/>
      <c r="BF118" s="114"/>
      <c r="BG118" s="114"/>
      <c r="BH118" s="114"/>
      <c r="BI118" s="114"/>
      <c r="BJ118" s="114"/>
      <c r="BK118" s="114"/>
      <c r="BL118" s="114"/>
      <c r="BM118" s="114"/>
      <c r="BN118" s="114"/>
      <c r="BO118" s="114"/>
      <c r="BP118" s="114"/>
      <c r="BQ118" s="114"/>
      <c r="BR118" s="114"/>
      <c r="BS118" s="114"/>
      <c r="BT118" s="114"/>
      <c r="BU118" s="114"/>
      <c r="BV118" s="114"/>
      <c r="BW118" s="114"/>
      <c r="BX118" s="114"/>
      <c r="BY118" s="114"/>
      <c r="BZ118" s="238"/>
      <c r="CA118" s="238"/>
      <c r="CB118" s="238"/>
      <c r="CC118" s="238"/>
      <c r="CD118" s="238"/>
      <c r="CE118" s="238"/>
      <c r="CF118" s="238"/>
      <c r="CG118" s="238"/>
      <c r="CH118" s="238"/>
      <c r="CI118" s="238"/>
      <c r="CJ118" s="238"/>
      <c r="CK118" s="238"/>
      <c r="CL118" s="238"/>
      <c r="CM118" s="238"/>
      <c r="CN118" s="238"/>
      <c r="CO118" s="238"/>
      <c r="CP118" s="238"/>
      <c r="CQ118" s="238"/>
      <c r="CR118" s="238"/>
      <c r="CS118" s="238"/>
      <c r="CT118" s="238"/>
      <c r="CU118" s="238"/>
      <c r="CV118" s="238"/>
      <c r="CW118" s="238"/>
      <c r="CX118" s="238"/>
      <c r="CY118" s="238"/>
      <c r="CZ118" s="238"/>
    </row>
    <row r="119" s="754" customFormat="true" ht="15" customHeight="true" x14ac:dyDescent="0.2">
      <c r="A119" s="858"/>
      <c r="B119" s="859"/>
      <c r="C119" s="762"/>
      <c r="D119" s="762"/>
      <c r="E119" s="762"/>
      <c r="F119" s="762"/>
      <c r="G119" s="762"/>
      <c r="H119" s="762"/>
      <c r="I119" s="762"/>
      <c r="J119" s="762"/>
      <c r="K119" s="762"/>
      <c r="L119" s="762"/>
      <c r="M119" s="762"/>
      <c r="N119" s="762"/>
      <c r="O119" s="762"/>
      <c r="P119" s="762"/>
      <c r="Q119" s="762"/>
      <c r="R119" s="762"/>
      <c r="S119" s="762"/>
      <c r="T119" s="762"/>
      <c r="U119" s="762"/>
      <c r="AE119" s="835"/>
      <c r="AF119" s="835"/>
      <c r="AG119" s="835"/>
      <c r="AH119" s="835"/>
      <c r="AI119" s="835"/>
      <c r="AJ119" s="835"/>
      <c r="AK119" s="835"/>
      <c r="AL119" s="835"/>
      <c r="AM119" s="835"/>
      <c r="AN119" s="835"/>
      <c r="AO119" s="835"/>
      <c r="AP119" s="835"/>
      <c r="AQ119" s="835"/>
      <c r="AR119" s="835"/>
      <c r="AS119" s="835"/>
      <c r="AT119" s="835"/>
      <c r="AU119" s="835"/>
      <c r="AV119" s="835"/>
      <c r="AW119" s="835"/>
      <c r="AX119" s="835"/>
      <c r="AY119" s="835"/>
      <c r="AZ119" s="835"/>
      <c r="BA119" s="114"/>
      <c r="BB119" s="137"/>
      <c r="BC119" s="114"/>
      <c r="BD119" s="114"/>
      <c r="BE119" s="114"/>
      <c r="BF119" s="114"/>
      <c r="BG119" s="114"/>
      <c r="BH119" s="114"/>
      <c r="BI119" s="114"/>
      <c r="BJ119" s="114"/>
      <c r="BK119" s="114"/>
      <c r="BL119" s="114"/>
      <c r="BM119" s="114"/>
      <c r="BN119" s="114"/>
      <c r="BO119" s="114"/>
      <c r="BP119" s="114"/>
      <c r="BQ119" s="114"/>
      <c r="BR119" s="114"/>
      <c r="BS119" s="114"/>
      <c r="BT119" s="114"/>
      <c r="BU119" s="114"/>
      <c r="BV119" s="114"/>
      <c r="BW119" s="114"/>
      <c r="BX119" s="114"/>
      <c r="BY119" s="114"/>
      <c r="BZ119" s="238"/>
      <c r="CA119" s="238"/>
      <c r="CB119" s="238"/>
      <c r="CC119" s="238"/>
      <c r="CD119" s="238"/>
      <c r="CE119" s="238"/>
      <c r="CF119" s="238"/>
      <c r="CG119" s="238"/>
      <c r="CH119" s="238"/>
      <c r="CI119" s="238"/>
      <c r="CJ119" s="238"/>
      <c r="CK119" s="238"/>
      <c r="CL119" s="238"/>
      <c r="CM119" s="238"/>
      <c r="CN119" s="238"/>
      <c r="CO119" s="238"/>
      <c r="CP119" s="238"/>
      <c r="CQ119" s="238"/>
      <c r="CR119" s="238"/>
      <c r="CS119" s="238"/>
      <c r="CT119" s="238"/>
      <c r="CU119" s="238"/>
      <c r="CV119" s="238"/>
      <c r="CW119" s="238"/>
      <c r="CX119" s="238"/>
      <c r="CY119" s="238"/>
      <c r="CZ119" s="238"/>
    </row>
    <row r="120" s="758" customFormat="true" ht="15" customHeight="true" x14ac:dyDescent="0.2">
      <c r="A120" s="119" t="s">
        <v>99</v>
      </c>
      <c r="B120" s="234"/>
      <c r="C120" s="1867" t="s">
        <v>115</v>
      </c>
      <c r="D120" s="1868"/>
      <c r="E120" s="1868"/>
      <c r="F120" s="1868"/>
      <c r="G120" s="1869"/>
      <c r="H120" s="1870" t="s">
        <v>38</v>
      </c>
      <c r="I120" s="1871"/>
      <c r="J120" s="1871"/>
      <c r="K120" s="1871"/>
      <c r="L120" s="1872"/>
      <c r="M120" s="1884" t="s">
        <v>37</v>
      </c>
      <c r="N120" s="1885"/>
      <c r="O120" s="1885"/>
      <c r="P120" s="1885"/>
      <c r="Q120" s="1886"/>
      <c r="R120" s="1450" t="s">
        <v>142</v>
      </c>
      <c r="S120" s="1488"/>
      <c r="T120" s="1488"/>
      <c r="U120" s="1488"/>
      <c r="V120" s="1488"/>
      <c r="W120" s="1488"/>
      <c r="X120" s="1488"/>
      <c r="Y120" s="1488"/>
      <c r="Z120" s="1488"/>
      <c r="AA120" s="1488"/>
      <c r="AB120" s="1488"/>
      <c r="AC120" s="1488"/>
      <c r="AD120" s="1489"/>
      <c r="AE120" s="845"/>
      <c r="AF120" s="845"/>
      <c r="AG120" s="845"/>
      <c r="AH120" s="845"/>
      <c r="AI120" s="845"/>
      <c r="AJ120" s="845"/>
      <c r="AK120" s="845"/>
      <c r="AL120" s="845"/>
      <c r="AM120" s="845"/>
      <c r="AN120" s="845"/>
      <c r="AO120" s="845"/>
      <c r="AP120" s="845"/>
      <c r="AQ120" s="845"/>
      <c r="AR120" s="845"/>
      <c r="AS120" s="845"/>
      <c r="AT120" s="845"/>
      <c r="AU120" s="845"/>
      <c r="AV120" s="845"/>
      <c r="AW120" s="845"/>
      <c r="AX120" s="845"/>
      <c r="AY120" s="845"/>
      <c r="AZ120" s="852"/>
      <c r="BA120" s="244" t="s">
        <v>131</v>
      </c>
      <c r="BB120" s="119" t="s">
        <v>99</v>
      </c>
      <c r="BC120" s="1928" t="s">
        <v>115</v>
      </c>
      <c r="BD120" s="1929"/>
      <c r="BE120" s="1929"/>
      <c r="BF120" s="1929"/>
      <c r="BG120" s="1930"/>
      <c r="BH120" s="1931" t="s">
        <v>38</v>
      </c>
      <c r="BI120" s="1929"/>
      <c r="BJ120" s="1929"/>
      <c r="BK120" s="1929"/>
      <c r="BL120" s="1930"/>
      <c r="BM120" s="1931" t="s">
        <v>37</v>
      </c>
      <c r="BN120" s="1929"/>
      <c r="BO120" s="1929"/>
      <c r="BP120" s="1929"/>
      <c r="BQ120" s="1951"/>
      <c r="BR120" s="1467" t="s">
        <v>142</v>
      </c>
      <c r="BS120" s="1468"/>
      <c r="BT120" s="1468"/>
      <c r="BU120" s="1468"/>
      <c r="BV120" s="1468"/>
      <c r="BW120" s="1468"/>
      <c r="BX120" s="1468"/>
      <c r="BY120" s="1469"/>
      <c r="BZ120" s="464"/>
      <c r="CA120" s="464"/>
      <c r="CB120" s="464"/>
      <c r="CC120" s="464"/>
      <c r="CD120" s="464"/>
      <c r="CE120" s="242"/>
      <c r="CF120" s="242"/>
      <c r="CG120" s="242"/>
      <c r="CH120" s="242"/>
      <c r="CI120" s="242"/>
      <c r="CJ120" s="242"/>
      <c r="CK120" s="242"/>
      <c r="CL120" s="242"/>
      <c r="CM120" s="242"/>
      <c r="CN120" s="242"/>
      <c r="CO120" s="242"/>
      <c r="CP120" s="242"/>
      <c r="CQ120" s="242"/>
      <c r="CR120" s="242"/>
      <c r="CS120" s="242"/>
      <c r="CT120" s="242"/>
      <c r="CU120" s="242"/>
      <c r="CV120" s="242"/>
      <c r="CW120" s="242"/>
      <c r="CX120" s="242"/>
      <c r="CY120" s="242"/>
      <c r="CZ120" s="242"/>
    </row>
    <row r="121" s="758" customFormat="true" ht="12.75" x14ac:dyDescent="0.2">
      <c r="A121" s="209" t="s">
        <v>87</v>
      </c>
      <c r="B121" s="282"/>
      <c r="C121" s="414" t="s">
        <v>0</v>
      </c>
      <c r="D121" s="415" t="s">
        <v>1</v>
      </c>
      <c r="E121" s="415" t="s">
        <v>2</v>
      </c>
      <c r="F121" s="415" t="s">
        <v>3</v>
      </c>
      <c r="G121" s="416" t="s">
        <v>4</v>
      </c>
      <c r="H121" s="995" t="s">
        <v>0</v>
      </c>
      <c r="I121" s="925" t="s">
        <v>1</v>
      </c>
      <c r="J121" s="925" t="s">
        <v>2</v>
      </c>
      <c r="K121" s="925" t="s">
        <v>3</v>
      </c>
      <c r="L121" s="926" t="s">
        <v>4</v>
      </c>
      <c r="M121" s="979" t="s">
        <v>0</v>
      </c>
      <c r="N121" s="925" t="s">
        <v>1</v>
      </c>
      <c r="O121" s="925" t="s">
        <v>2</v>
      </c>
      <c r="P121" s="925" t="s">
        <v>3</v>
      </c>
      <c r="Q121" s="1017" t="s">
        <v>4</v>
      </c>
      <c r="R121" s="995" t="s">
        <v>156</v>
      </c>
      <c r="S121" s="925" t="s">
        <v>157</v>
      </c>
      <c r="T121" s="925" t="s">
        <v>158</v>
      </c>
      <c r="U121" s="925" t="s">
        <v>159</v>
      </c>
      <c r="V121" s="925" t="s">
        <v>160</v>
      </c>
      <c r="W121" s="925" t="s">
        <v>161</v>
      </c>
      <c r="X121" s="925" t="s">
        <v>162</v>
      </c>
      <c r="Y121" s="925" t="s">
        <v>163</v>
      </c>
      <c r="Z121" s="925" t="s">
        <v>164</v>
      </c>
      <c r="AA121" s="925" t="s">
        <v>165</v>
      </c>
      <c r="AB121" s="925" t="s">
        <v>166</v>
      </c>
      <c r="AC121" s="925" t="s">
        <v>167</v>
      </c>
      <c r="AD121" s="927" t="s">
        <v>168</v>
      </c>
      <c r="AE121" s="845"/>
      <c r="AF121" s="845"/>
      <c r="AG121" s="845"/>
      <c r="AH121" s="845"/>
      <c r="AI121" s="845"/>
      <c r="AJ121" s="845"/>
      <c r="AK121" s="845"/>
      <c r="AL121" s="845"/>
      <c r="AM121" s="845"/>
      <c r="AN121" s="845"/>
      <c r="AO121" s="845"/>
      <c r="AP121" s="845"/>
      <c r="AQ121" s="845"/>
      <c r="AR121" s="845"/>
      <c r="AS121" s="845"/>
      <c r="AT121" s="845"/>
      <c r="AU121" s="845"/>
      <c r="AV121" s="845"/>
      <c r="AW121" s="845"/>
      <c r="AX121" s="845"/>
      <c r="AY121" s="845"/>
      <c r="AZ121" s="852"/>
      <c r="BA121" s="223" t="s">
        <v>117</v>
      </c>
      <c r="BB121" s="222"/>
      <c r="BC121" s="507" t="s">
        <v>0</v>
      </c>
      <c r="BD121" s="189" t="s">
        <v>1</v>
      </c>
      <c r="BE121" s="189" t="s">
        <v>2</v>
      </c>
      <c r="BF121" s="189" t="s">
        <v>3</v>
      </c>
      <c r="BG121" s="508" t="s">
        <v>4</v>
      </c>
      <c r="BH121" s="509" t="s">
        <v>0</v>
      </c>
      <c r="BI121" s="189" t="s">
        <v>1</v>
      </c>
      <c r="BJ121" s="189" t="s">
        <v>2</v>
      </c>
      <c r="BK121" s="189" t="s">
        <v>3</v>
      </c>
      <c r="BL121" s="508" t="s">
        <v>4</v>
      </c>
      <c r="BM121" s="509" t="s">
        <v>0</v>
      </c>
      <c r="BN121" s="189" t="s">
        <v>1</v>
      </c>
      <c r="BO121" s="189" t="s">
        <v>2</v>
      </c>
      <c r="BP121" s="189" t="s">
        <v>3</v>
      </c>
      <c r="BQ121" s="508" t="s">
        <v>4</v>
      </c>
      <c r="BR121" s="509" t="s">
        <v>156</v>
      </c>
      <c r="BS121" s="189" t="s">
        <v>157</v>
      </c>
      <c r="BT121" s="189" t="s">
        <v>158</v>
      </c>
      <c r="BU121" s="189" t="s">
        <v>159</v>
      </c>
      <c r="BV121" s="189" t="s">
        <v>160</v>
      </c>
      <c r="BW121" s="189" t="s">
        <v>161</v>
      </c>
      <c r="BX121" s="189" t="s">
        <v>162</v>
      </c>
      <c r="BY121" s="190" t="s">
        <v>163</v>
      </c>
      <c r="BZ121" s="190" t="s">
        <v>164</v>
      </c>
      <c r="CA121" s="190" t="s">
        <v>165</v>
      </c>
      <c r="CB121" s="190" t="s">
        <v>166</v>
      </c>
      <c r="CC121" s="190" t="s">
        <v>167</v>
      </c>
      <c r="CD121" s="190" t="s">
        <v>168</v>
      </c>
      <c r="CE121" s="1537"/>
      <c r="CF121" s="1537"/>
      <c r="CG121" s="1537"/>
      <c r="CH121" s="1537"/>
      <c r="CI121" s="1537"/>
      <c r="CJ121" s="1537"/>
      <c r="CK121" s="1537"/>
      <c r="CL121" s="1537"/>
      <c r="CM121" s="1537"/>
      <c r="CN121" s="1537"/>
      <c r="CO121" s="1537"/>
      <c r="CP121" s="1537"/>
      <c r="CQ121" s="1537"/>
      <c r="CR121" s="1537"/>
      <c r="CS121" s="1537"/>
      <c r="CT121" s="1537"/>
      <c r="CU121" s="1537"/>
      <c r="CV121" s="1537"/>
      <c r="CW121" s="1537"/>
      <c r="CX121" s="1537"/>
      <c r="CY121" s="1537"/>
      <c r="CZ121" s="1537"/>
    </row>
    <row r="122" s="758" customFormat="true" ht="15" customHeight="true" x14ac:dyDescent="0.2">
      <c r="A122" s="1887" t="s">
        <v>18</v>
      </c>
      <c r="B122" s="1286" t="s">
        <v>14</v>
      </c>
      <c r="C122" s="1171">
        <v>16.361410742002246</v>
      </c>
      <c r="D122" s="1172">
        <v>33.096575580767841</v>
      </c>
      <c r="E122" s="1172">
        <v>46.628555715138631</v>
      </c>
      <c r="F122" s="1172">
        <v>67.977220050971781</v>
      </c>
      <c r="G122" s="1173">
        <v>94.346786807315368</v>
      </c>
      <c r="H122" s="1174">
        <v>45.880223487351032</v>
      </c>
      <c r="I122" s="1172">
        <v>79.233529867616269</v>
      </c>
      <c r="J122" s="1172">
        <v>93.597549568589159</v>
      </c>
      <c r="K122" s="1172">
        <v>98.626841896206983</v>
      </c>
      <c r="L122" s="1175">
        <v>97.294235841712322</v>
      </c>
      <c r="M122" s="1176">
        <v>13.81550590625913</v>
      </c>
      <c r="N122" s="1172">
        <v>26.739345823844179</v>
      </c>
      <c r="O122" s="1172">
        <v>41.540627119349068</v>
      </c>
      <c r="P122" s="1172">
        <v>51.324552881320251</v>
      </c>
      <c r="Q122" s="1173">
        <v>76.508571853151508</v>
      </c>
      <c r="R122" s="1174">
        <v>53.194731265918819</v>
      </c>
      <c r="S122" s="1172">
        <v>23.576289555484504</v>
      </c>
      <c r="T122" s="1172">
        <v>31.322901203697096</v>
      </c>
      <c r="U122" s="1172">
        <v>46.500193312184635</v>
      </c>
      <c r="V122" s="1172">
        <v>46.21621089152697</v>
      </c>
      <c r="W122" s="1172">
        <v>93.071515474090489</v>
      </c>
      <c r="X122" s="1172">
        <v>58.227637169845302</v>
      </c>
      <c r="Y122" s="1172">
        <v>40.130346588088386</v>
      </c>
      <c r="Z122" s="1172">
        <v>64.662692043340982</v>
      </c>
      <c r="AA122" s="1172">
        <v>62.375412651190111</v>
      </c>
      <c r="AB122" s="1172">
        <v>42.849231181770534</v>
      </c>
      <c r="AC122" s="1172">
        <v>28.91308268141125</v>
      </c>
      <c r="AD122" s="1505">
        <v>29.643699504117883</v>
      </c>
      <c r="AE122" s="845"/>
      <c r="AF122" s="845"/>
      <c r="AG122" s="845"/>
      <c r="AH122" s="845"/>
      <c r="AI122" s="845"/>
      <c r="AJ122" s="845"/>
      <c r="AK122" s="845"/>
      <c r="AL122" s="845"/>
      <c r="AM122" s="845"/>
      <c r="AN122" s="845"/>
      <c r="AO122" s="845"/>
      <c r="AP122" s="845"/>
      <c r="AQ122" s="845"/>
      <c r="AR122" s="845"/>
      <c r="AS122" s="845"/>
      <c r="AT122" s="845"/>
      <c r="AU122" s="845"/>
      <c r="AV122" s="845"/>
      <c r="AW122" s="845"/>
      <c r="AX122" s="845"/>
      <c r="AY122" s="845"/>
      <c r="AZ122" s="852"/>
      <c r="BA122" s="1952" t="s">
        <v>18</v>
      </c>
      <c r="BB122" s="172" t="s">
        <v>14</v>
      </c>
      <c r="BC122" s="653">
        <v>2207.0999469999983</v>
      </c>
      <c r="BD122" s="668">
        <v>4465.8115899999966</v>
      </c>
      <c r="BE122" s="668">
        <v>6291.4594280000101</v>
      </c>
      <c r="BF122" s="668">
        <v>9169.024773000021</v>
      </c>
      <c r="BG122" s="683">
        <v>12730.827101000099</v>
      </c>
      <c r="BH122" s="698">
        <v>1467.767315999999</v>
      </c>
      <c r="BI122" s="668">
        <v>2530.2468500000014</v>
      </c>
      <c r="BJ122" s="668">
        <v>2992.0174010000032</v>
      </c>
      <c r="BK122" s="668">
        <v>3154.2304730000074</v>
      </c>
      <c r="BL122" s="683">
        <v>3107.9171860000065</v>
      </c>
      <c r="BM122" s="698">
        <v>1422.3282909999989</v>
      </c>
      <c r="BN122" s="668">
        <v>2752.4961730000018</v>
      </c>
      <c r="BO122" s="668">
        <v>4278.1132459999981</v>
      </c>
      <c r="BP122" s="668">
        <v>5284.031251000004</v>
      </c>
      <c r="BQ122" s="683">
        <v>7875.0746520000139</v>
      </c>
      <c r="BR122" s="698">
        <v>1487.6859629999956</v>
      </c>
      <c r="BS122" s="668">
        <v>906.44538000000114</v>
      </c>
      <c r="BT122" s="668">
        <v>2382.6749009999994</v>
      </c>
      <c r="BU122" s="668">
        <v>2989.7631520000118</v>
      </c>
      <c r="BV122" s="668">
        <v>1853.1431780000028</v>
      </c>
      <c r="BW122" s="668">
        <v>10231.249578000065</v>
      </c>
      <c r="BX122" s="668">
        <v>4755.654634999999</v>
      </c>
      <c r="BY122" s="713">
        <v>1856.6685080000009</v>
      </c>
      <c r="BZ122" s="713">
        <v>2652.2761749999931</v>
      </c>
      <c r="CA122" s="713">
        <v>1926.5895869999868</v>
      </c>
      <c r="CB122" s="713">
        <v>1161.0340320000007</v>
      </c>
      <c r="CC122" s="713">
        <v>1250.5586870000016</v>
      </c>
      <c r="CD122" s="713">
        <v>1410.4790629999998</v>
      </c>
      <c r="CE122" s="1538"/>
      <c r="CF122" s="1538"/>
      <c r="CG122" s="1538"/>
      <c r="CH122" s="1538"/>
      <c r="CI122" s="1538"/>
      <c r="CJ122" s="1538"/>
      <c r="CK122" s="1538"/>
      <c r="CL122" s="1538"/>
      <c r="CM122" s="1538"/>
      <c r="CN122" s="1538"/>
      <c r="CO122" s="1538"/>
      <c r="CP122" s="1538"/>
      <c r="CQ122" s="1538"/>
      <c r="CR122" s="1538"/>
      <c r="CS122" s="1538"/>
      <c r="CT122" s="1538"/>
      <c r="CU122" s="1538"/>
      <c r="CV122" s="1538"/>
      <c r="CW122" s="1538"/>
      <c r="CX122" s="1538"/>
      <c r="CY122" s="1538"/>
      <c r="CZ122" s="1539"/>
    </row>
    <row r="123" s="758" customFormat="true" ht="15" customHeight="true" x14ac:dyDescent="0.2">
      <c r="A123" s="1888"/>
      <c r="B123" s="1287" t="s">
        <v>51</v>
      </c>
      <c r="C123" s="1177">
        <v>83.638589257997936</v>
      </c>
      <c r="D123" s="1178">
        <v>66.903424419232067</v>
      </c>
      <c r="E123" s="1178">
        <v>53.371444284861411</v>
      </c>
      <c r="F123" s="1178">
        <v>32.022779949027942</v>
      </c>
      <c r="G123" s="1179">
        <v>5.6532131926845892</v>
      </c>
      <c r="H123" s="1180">
        <v>54.119776512648485</v>
      </c>
      <c r="I123" s="1178">
        <v>20.766470132383517</v>
      </c>
      <c r="J123" s="1178">
        <v>6.4024504314107986</v>
      </c>
      <c r="K123" s="1178">
        <v>1.3731581037929885</v>
      </c>
      <c r="L123" s="1181">
        <v>2.705764158287673</v>
      </c>
      <c r="M123" s="1182">
        <v>86.184494093740767</v>
      </c>
      <c r="N123" s="1178">
        <v>73.260654176155811</v>
      </c>
      <c r="O123" s="1178">
        <v>58.459372880650854</v>
      </c>
      <c r="P123" s="1178">
        <v>48.675447118679507</v>
      </c>
      <c r="Q123" s="1179">
        <v>23.491428146848481</v>
      </c>
      <c r="R123" s="1180">
        <v>46.805268734081807</v>
      </c>
      <c r="S123" s="1178">
        <v>76.423710444515763</v>
      </c>
      <c r="T123" s="1178">
        <v>68.677098796303071</v>
      </c>
      <c r="U123" s="1178">
        <v>53.499806687816111</v>
      </c>
      <c r="V123" s="1178">
        <v>53.783789108472099</v>
      </c>
      <c r="W123" s="1178">
        <v>6.9284845259093579</v>
      </c>
      <c r="X123" s="1178">
        <v>41.772362830154805</v>
      </c>
      <c r="Y123" s="1178">
        <v>59.869653411911486</v>
      </c>
      <c r="Z123" s="1178">
        <v>35.337307956659153</v>
      </c>
      <c r="AA123" s="1178">
        <v>37.624587348809619</v>
      </c>
      <c r="AB123" s="1178">
        <v>57.150768818229459</v>
      </c>
      <c r="AC123" s="1178">
        <v>71.086917318589101</v>
      </c>
      <c r="AD123" s="1506">
        <v>70.35630049588238</v>
      </c>
      <c r="AE123" s="845"/>
      <c r="AF123" s="845"/>
      <c r="AG123" s="845"/>
      <c r="AH123" s="845"/>
      <c r="AI123" s="845"/>
      <c r="AJ123" s="845"/>
      <c r="AK123" s="845"/>
      <c r="AL123" s="845"/>
      <c r="AM123" s="845"/>
      <c r="AN123" s="845"/>
      <c r="AO123" s="845"/>
      <c r="AP123" s="845"/>
      <c r="AQ123" s="845"/>
      <c r="AR123" s="845"/>
      <c r="AS123" s="845"/>
      <c r="AT123" s="845"/>
      <c r="AU123" s="845"/>
      <c r="AV123" s="845"/>
      <c r="AW123" s="845"/>
      <c r="AX123" s="845"/>
      <c r="AY123" s="845"/>
      <c r="AZ123" s="852"/>
      <c r="BA123" s="1953"/>
      <c r="BB123" s="173" t="s">
        <v>51</v>
      </c>
      <c r="BC123" s="654">
        <v>11282.567795000019</v>
      </c>
      <c r="BD123" s="669">
        <v>9027.4622959999797</v>
      </c>
      <c r="BE123" s="669">
        <v>7201.2583530000129</v>
      </c>
      <c r="BF123" s="669">
        <v>4319.353783999999</v>
      </c>
      <c r="BG123" s="684">
        <v>762.82491600000003</v>
      </c>
      <c r="BH123" s="699">
        <v>1731.3612070000008</v>
      </c>
      <c r="BI123" s="669">
        <v>663.15732400000024</v>
      </c>
      <c r="BJ123" s="669">
        <v>204.66607500000001</v>
      </c>
      <c r="BK123" s="669">
        <v>43.915602</v>
      </c>
      <c r="BL123" s="684">
        <v>86.431543000000005</v>
      </c>
      <c r="BM123" s="699">
        <v>8872.8306459999858</v>
      </c>
      <c r="BN123" s="669">
        <v>7541.3090349999939</v>
      </c>
      <c r="BO123" s="669">
        <v>6020.5113600000077</v>
      </c>
      <c r="BP123" s="669">
        <v>5011.2971140000018</v>
      </c>
      <c r="BQ123" s="684">
        <v>2417.987237999997</v>
      </c>
      <c r="BR123" s="699">
        <v>1308.9931959999979</v>
      </c>
      <c r="BS123" s="669">
        <v>2938.2875999999801</v>
      </c>
      <c r="BT123" s="669">
        <v>5224.139312999986</v>
      </c>
      <c r="BU123" s="669">
        <v>3439.8082950000039</v>
      </c>
      <c r="BV123" s="669">
        <v>2156.582288999999</v>
      </c>
      <c r="BW123" s="669">
        <v>761.64070199999958</v>
      </c>
      <c r="BX123" s="669">
        <v>3411.6948680000019</v>
      </c>
      <c r="BY123" s="714">
        <v>2769.9262410000001</v>
      </c>
      <c r="BZ123" s="714">
        <v>1449.4339319999988</v>
      </c>
      <c r="CA123" s="714">
        <v>1162.1107599999984</v>
      </c>
      <c r="CB123" s="714">
        <v>1548.5455799999982</v>
      </c>
      <c r="CC123" s="714">
        <v>3074.6760199999999</v>
      </c>
      <c r="CD123" s="714">
        <v>3347.6283480000006</v>
      </c>
      <c r="CE123" s="1540"/>
      <c r="CF123" s="1540"/>
      <c r="CG123" s="1540"/>
      <c r="CH123" s="1540"/>
      <c r="CI123" s="1540"/>
      <c r="CJ123" s="1540"/>
      <c r="CK123" s="1540"/>
      <c r="CL123" s="1540"/>
      <c r="CM123" s="1540"/>
      <c r="CN123" s="1540"/>
      <c r="CO123" s="1540"/>
      <c r="CP123" s="1540"/>
      <c r="CQ123" s="1540"/>
      <c r="CR123" s="1540"/>
      <c r="CS123" s="1540"/>
      <c r="CT123" s="1540"/>
      <c r="CU123" s="1540"/>
      <c r="CV123" s="1540"/>
      <c r="CW123" s="1540"/>
      <c r="CX123" s="1540"/>
      <c r="CY123" s="1540"/>
      <c r="CZ123" s="1541"/>
    </row>
    <row r="124" s="758" customFormat="true" ht="15" customHeight="true" x14ac:dyDescent="0.2">
      <c r="A124" s="1888" t="s">
        <v>50</v>
      </c>
      <c r="B124" s="1287" t="s">
        <v>15</v>
      </c>
      <c r="C124" s="1183">
        <f>C122*C129/100</f>
        <v>13.922645323223856</v>
      </c>
      <c r="D124" s="1184">
        <f>D122*D129/100</f>
        <v>28.199493919321771</v>
      </c>
      <c r="E124" s="1184">
        <f t="shared" ref="E124:AD124" si="3">E122*E129/100</f>
        <v>37.992882999588467</v>
      </c>
      <c r="F124" s="1184">
        <f t="shared" si="3"/>
        <v>54.906465604470498</v>
      </c>
      <c r="G124" s="1185">
        <f t="shared" si="3"/>
        <v>79.541729692435339</v>
      </c>
      <c r="H124" s="1186">
        <f t="shared" si="3"/>
        <v>33.236217187139097</v>
      </c>
      <c r="I124" s="1184">
        <f t="shared" si="3"/>
        <v>55.535156759646497</v>
      </c>
      <c r="J124" s="1184">
        <f t="shared" si="3"/>
        <v>72.482248067277737</v>
      </c>
      <c r="K124" s="1184">
        <f t="shared" si="3"/>
        <v>82.166975440607317</v>
      </c>
      <c r="L124" s="1187">
        <f t="shared" si="3"/>
        <v>86.157850300257493</v>
      </c>
      <c r="M124" s="1183">
        <f t="shared" si="3"/>
        <v>12.177024907255216</v>
      </c>
      <c r="N124" s="1184">
        <f t="shared" si="3"/>
        <v>22.349901882852855</v>
      </c>
      <c r="O124" s="1184">
        <f t="shared" si="3"/>
        <v>35.698049260462511</v>
      </c>
      <c r="P124" s="1184">
        <f t="shared" si="3"/>
        <v>43.125255529428543</v>
      </c>
      <c r="Q124" s="1185">
        <f t="shared" si="3"/>
        <v>65.521286076712812</v>
      </c>
      <c r="R124" s="1186">
        <f t="shared" si="3"/>
        <v>49.403909009500019</v>
      </c>
      <c r="S124" s="1184">
        <f t="shared" si="3"/>
        <v>19.721690269372274</v>
      </c>
      <c r="T124" s="1184">
        <f t="shared" si="3"/>
        <v>26.70317233805401</v>
      </c>
      <c r="U124" s="1184">
        <f t="shared" si="3"/>
        <v>41.821590166085954</v>
      </c>
      <c r="V124" s="1184">
        <f t="shared" si="3"/>
        <v>40.395877307078081</v>
      </c>
      <c r="W124" s="1184">
        <f t="shared" si="3"/>
        <v>73.563164518367117</v>
      </c>
      <c r="X124" s="1184">
        <f t="shared" si="3"/>
        <v>48.891197977180589</v>
      </c>
      <c r="Y124" s="1184">
        <f t="shared" si="3"/>
        <v>31.734964215686883</v>
      </c>
      <c r="Z124" s="1184">
        <f t="shared" si="3"/>
        <v>56.943720986374473</v>
      </c>
      <c r="AA124" s="1184">
        <f t="shared" si="3"/>
        <v>46.189923324407189</v>
      </c>
      <c r="AB124" s="1184">
        <f t="shared" si="3"/>
        <v>35.60953277500527</v>
      </c>
      <c r="AC124" s="1184">
        <f t="shared" si="3"/>
        <v>25.071058138071209</v>
      </c>
      <c r="AD124" s="1187">
        <f t="shared" si="3"/>
        <v>23.30647070800233</v>
      </c>
      <c r="AE124" s="845"/>
      <c r="AF124" s="845"/>
      <c r="AG124" s="845"/>
      <c r="AH124" s="845"/>
      <c r="AI124" s="845"/>
      <c r="AJ124" s="845"/>
      <c r="AK124" s="845"/>
      <c r="AL124" s="845"/>
      <c r="AM124" s="845"/>
      <c r="AN124" s="845"/>
      <c r="AO124" s="845"/>
      <c r="AP124" s="845"/>
      <c r="AQ124" s="845"/>
      <c r="AR124" s="845"/>
      <c r="AS124" s="845"/>
      <c r="AT124" s="845"/>
      <c r="AU124" s="845"/>
      <c r="AV124" s="845"/>
      <c r="AW124" s="845"/>
      <c r="AX124" s="845"/>
      <c r="AY124" s="845"/>
      <c r="AZ124" s="852"/>
      <c r="BA124" s="1953" t="s">
        <v>50</v>
      </c>
      <c r="BB124" s="173" t="s">
        <v>15</v>
      </c>
      <c r="BC124" s="654">
        <v>1878.1185949999985</v>
      </c>
      <c r="BD124" s="669">
        <v>3805.0349489999999</v>
      </c>
      <c r="BE124" s="669">
        <v>5126.2724800000069</v>
      </c>
      <c r="BF124" s="669">
        <v>7405.9919330000102</v>
      </c>
      <c r="BG124" s="684">
        <v>10733.084213000071</v>
      </c>
      <c r="BH124" s="699">
        <v>1063.2693040000001</v>
      </c>
      <c r="BI124" s="669">
        <v>1773.462013999999</v>
      </c>
      <c r="BJ124" s="669">
        <v>2317.0280470000002</v>
      </c>
      <c r="BK124" s="669">
        <v>2627.8199000000031</v>
      </c>
      <c r="BL124" s="684">
        <v>2752.1821960000034</v>
      </c>
      <c r="BM124" s="699">
        <v>1253.6440680000005</v>
      </c>
      <c r="BN124" s="669">
        <v>2300.6553639999966</v>
      </c>
      <c r="BO124" s="669">
        <v>3676.4080849999982</v>
      </c>
      <c r="BP124" s="669">
        <v>4439.886665</v>
      </c>
      <c r="BQ124" s="684">
        <v>6744.1465270000108</v>
      </c>
      <c r="BR124" s="699">
        <v>1381.6688269999984</v>
      </c>
      <c r="BS124" s="669">
        <v>758.24633000000085</v>
      </c>
      <c r="BT124" s="669">
        <v>2031.2607090000015</v>
      </c>
      <c r="BU124" s="669">
        <v>2688.9490200000091</v>
      </c>
      <c r="BV124" s="669">
        <v>1619.7637799999993</v>
      </c>
      <c r="BW124" s="669">
        <v>8086.7179620000461</v>
      </c>
      <c r="BX124" s="669">
        <v>3993.1150150000008</v>
      </c>
      <c r="BY124" s="714">
        <v>1468.2481880000005</v>
      </c>
      <c r="BZ124" s="714">
        <v>2335.6663589999939</v>
      </c>
      <c r="CA124" s="714">
        <v>1426.6683219999957</v>
      </c>
      <c r="CB124" s="714">
        <v>964.86864000000025</v>
      </c>
      <c r="CC124" s="714">
        <v>1084.3821080000002</v>
      </c>
      <c r="CD124" s="714">
        <v>1108.9469100000003</v>
      </c>
      <c r="CE124" s="1540"/>
      <c r="CF124" s="1540"/>
      <c r="CG124" s="1540"/>
      <c r="CH124" s="1540"/>
      <c r="CI124" s="1540"/>
      <c r="CJ124" s="1540"/>
      <c r="CK124" s="1540"/>
      <c r="CL124" s="1540"/>
      <c r="CM124" s="1540"/>
      <c r="CN124" s="1540"/>
      <c r="CO124" s="1540"/>
      <c r="CP124" s="1540"/>
      <c r="CQ124" s="1540"/>
      <c r="CR124" s="1540"/>
      <c r="CS124" s="1540"/>
      <c r="CT124" s="1540"/>
      <c r="CU124" s="1540"/>
      <c r="CV124" s="1540"/>
      <c r="CW124" s="1540"/>
      <c r="CX124" s="1540"/>
      <c r="CY124" s="1540"/>
      <c r="CZ124" s="1541"/>
    </row>
    <row r="125" s="758" customFormat="true" ht="15" customHeight="true" x14ac:dyDescent="0.2">
      <c r="A125" s="1888"/>
      <c r="B125" s="1287" t="s">
        <v>16</v>
      </c>
      <c r="C125" s="1183">
        <f>C122*C128/100</f>
        <v>2.4387654187783947</v>
      </c>
      <c r="D125" s="1184">
        <f>D122*D128/100</f>
        <v>4.8970816614460952</v>
      </c>
      <c r="E125" s="1184">
        <f t="shared" ref="E125:AD125" si="4">E122*E128/100</f>
        <v>8.6356727155501183</v>
      </c>
      <c r="F125" s="1184">
        <f t="shared" si="4"/>
        <v>13.070754446501178</v>
      </c>
      <c r="G125" s="1185">
        <f t="shared" si="4"/>
        <v>14.805057114879821</v>
      </c>
      <c r="H125" s="1186">
        <f t="shared" si="4"/>
        <v>12.644006300211961</v>
      </c>
      <c r="I125" s="1184">
        <f t="shared" si="4"/>
        <v>23.698373107969697</v>
      </c>
      <c r="J125" s="1184">
        <f t="shared" si="4"/>
        <v>21.115301501311311</v>
      </c>
      <c r="K125" s="1184">
        <f t="shared" si="4"/>
        <v>16.459866455599538</v>
      </c>
      <c r="L125" s="1187">
        <f t="shared" si="4"/>
        <v>11.136385541454738</v>
      </c>
      <c r="M125" s="1183">
        <f t="shared" si="4"/>
        <v>1.6384809990039315</v>
      </c>
      <c r="N125" s="1184">
        <f t="shared" si="4"/>
        <v>4.3894439409912733</v>
      </c>
      <c r="O125" s="1184">
        <f t="shared" si="4"/>
        <v>5.8425778588865613</v>
      </c>
      <c r="P125" s="1184">
        <f t="shared" si="4"/>
        <v>8.1992973518916745</v>
      </c>
      <c r="Q125" s="1185">
        <f t="shared" si="4"/>
        <v>10.987285776438656</v>
      </c>
      <c r="R125" s="1186">
        <f t="shared" si="4"/>
        <v>3.7908222564189007</v>
      </c>
      <c r="S125" s="1184">
        <f t="shared" si="4"/>
        <v>3.8545992861122231</v>
      </c>
      <c r="T125" s="1184">
        <f t="shared" si="4"/>
        <v>4.6197288656431139</v>
      </c>
      <c r="U125" s="1184">
        <f t="shared" si="4"/>
        <v>4.6786031460986326</v>
      </c>
      <c r="V125" s="1184">
        <f t="shared" si="4"/>
        <v>5.8203335844488082</v>
      </c>
      <c r="W125" s="1184">
        <f t="shared" si="4"/>
        <v>19.508350955723216</v>
      </c>
      <c r="X125" s="1184">
        <f t="shared" si="4"/>
        <v>9.3364391926647379</v>
      </c>
      <c r="Y125" s="1184">
        <f t="shared" si="4"/>
        <v>8.3953823724014995</v>
      </c>
      <c r="Z125" s="1184">
        <f t="shared" si="4"/>
        <v>7.7189710569665326</v>
      </c>
      <c r="AA125" s="1184">
        <f t="shared" si="4"/>
        <v>16.185489326783223</v>
      </c>
      <c r="AB125" s="1184">
        <f t="shared" si="4"/>
        <v>7.2396984067652532</v>
      </c>
      <c r="AC125" s="1184">
        <f t="shared" si="4"/>
        <v>3.8420245433400133</v>
      </c>
      <c r="AD125" s="1187">
        <f t="shared" si="4"/>
        <v>6.3372287961155633</v>
      </c>
      <c r="AE125" s="845"/>
      <c r="AF125" s="845"/>
      <c r="AG125" s="845"/>
      <c r="AH125" s="845"/>
      <c r="AI125" s="845"/>
      <c r="AJ125" s="845"/>
      <c r="AK125" s="845"/>
      <c r="AL125" s="845"/>
      <c r="AM125" s="845"/>
      <c r="AN125" s="845"/>
      <c r="AO125" s="845"/>
      <c r="AP125" s="845"/>
      <c r="AQ125" s="845"/>
      <c r="AR125" s="845"/>
      <c r="AS125" s="845"/>
      <c r="AT125" s="845"/>
      <c r="AU125" s="845"/>
      <c r="AV125" s="845"/>
      <c r="AW125" s="845"/>
      <c r="AX125" s="845"/>
      <c r="AY125" s="845"/>
      <c r="AZ125" s="852"/>
      <c r="BA125" s="1953"/>
      <c r="BB125" s="173" t="s">
        <v>16</v>
      </c>
      <c r="BC125" s="654">
        <v>328.98135200000013</v>
      </c>
      <c r="BD125" s="669">
        <v>660.77664100000038</v>
      </c>
      <c r="BE125" s="669">
        <v>1165.186947999998</v>
      </c>
      <c r="BF125" s="669">
        <v>1763.0328399999967</v>
      </c>
      <c r="BG125" s="684">
        <v>1997.7428879999984</v>
      </c>
      <c r="BH125" s="699">
        <v>404.49801199999973</v>
      </c>
      <c r="BI125" s="669">
        <v>756.78483599999981</v>
      </c>
      <c r="BJ125" s="669">
        <v>674.98935399999948</v>
      </c>
      <c r="BK125" s="669">
        <v>526.41057299999966</v>
      </c>
      <c r="BL125" s="684">
        <v>355.73498999999993</v>
      </c>
      <c r="BM125" s="699">
        <v>168.68422300000003</v>
      </c>
      <c r="BN125" s="669">
        <v>451.84080900000009</v>
      </c>
      <c r="BO125" s="669">
        <v>601.7051610000002</v>
      </c>
      <c r="BP125" s="669">
        <v>844.144586</v>
      </c>
      <c r="BQ125" s="684">
        <v>1130.9281249999992</v>
      </c>
      <c r="BR125" s="699">
        <v>106.01713600000001</v>
      </c>
      <c r="BS125" s="669">
        <v>148.19905000000006</v>
      </c>
      <c r="BT125" s="669">
        <v>351.41419200000013</v>
      </c>
      <c r="BU125" s="669">
        <v>300.81413199999992</v>
      </c>
      <c r="BV125" s="669">
        <v>233.37939800000007</v>
      </c>
      <c r="BW125" s="669">
        <v>2144.5316160000002</v>
      </c>
      <c r="BX125" s="669">
        <v>762.53962000000001</v>
      </c>
      <c r="BY125" s="714">
        <v>388.42032</v>
      </c>
      <c r="BZ125" s="714">
        <v>316.60981599999997</v>
      </c>
      <c r="CA125" s="714">
        <v>499.92126500000029</v>
      </c>
      <c r="CB125" s="714">
        <v>196.16539200000008</v>
      </c>
      <c r="CC125" s="714">
        <v>166.17657899999998</v>
      </c>
      <c r="CD125" s="714">
        <v>301.53215299999994</v>
      </c>
      <c r="CE125" s="1540"/>
      <c r="CF125" s="1540"/>
      <c r="CG125" s="1540"/>
      <c r="CH125" s="1540"/>
      <c r="CI125" s="1540"/>
      <c r="CJ125" s="1540"/>
      <c r="CK125" s="1540"/>
      <c r="CL125" s="1540"/>
      <c r="CM125" s="1540"/>
      <c r="CN125" s="1540"/>
      <c r="CO125" s="1540"/>
      <c r="CP125" s="1540"/>
      <c r="CQ125" s="1540"/>
      <c r="CR125" s="1540"/>
      <c r="CS125" s="1540"/>
      <c r="CT125" s="1540"/>
      <c r="CU125" s="1540"/>
      <c r="CV125" s="1540"/>
      <c r="CW125" s="1540"/>
      <c r="CX125" s="1540"/>
      <c r="CY125" s="1540"/>
      <c r="CZ125" s="1541"/>
    </row>
    <row r="126" s="758" customFormat="true" ht="15" customHeight="true" x14ac:dyDescent="0.2">
      <c r="A126" s="1888"/>
      <c r="B126" s="1287" t="s">
        <v>22</v>
      </c>
      <c r="C126" s="1183">
        <f>100-C124-C125-C127</f>
        <v>24.052303259464459</v>
      </c>
      <c r="D126" s="1184">
        <f>100-D124-D125-D127</f>
        <v>15.882392732156212</v>
      </c>
      <c r="E126" s="1184">
        <f t="shared" ref="E126:AD126" si="5">100-E124-E125-E127</f>
        <v>11.683298224912349</v>
      </c>
      <c r="F126" s="1184">
        <f t="shared" si="5"/>
        <v>7.5792291021481084</v>
      </c>
      <c r="G126" s="1185">
        <f t="shared" si="5"/>
        <v>3.0923937305803029</v>
      </c>
      <c r="H126" s="1186">
        <f t="shared" si="5"/>
        <v>12.719161924086698</v>
      </c>
      <c r="I126" s="1184">
        <f t="shared" si="5"/>
        <v>3.574026580451573</v>
      </c>
      <c r="J126" s="1184">
        <f t="shared" si="5"/>
        <v>2.2363142155524685</v>
      </c>
      <c r="K126" s="1184">
        <f t="shared" si="5"/>
        <v>0.87333381105817476</v>
      </c>
      <c r="L126" s="1187">
        <f t="shared" si="5"/>
        <v>2.705764158287769</v>
      </c>
      <c r="M126" s="1183">
        <f t="shared" si="5"/>
        <v>24.868583017195029</v>
      </c>
      <c r="N126" s="1184">
        <f t="shared" si="5"/>
        <v>18.11078090491894</v>
      </c>
      <c r="O126" s="1184">
        <f t="shared" si="5"/>
        <v>14.285837053841789</v>
      </c>
      <c r="P126" s="1184">
        <f t="shared" si="5"/>
        <v>9.8259010022361011</v>
      </c>
      <c r="Q126" s="1185">
        <f t="shared" si="5"/>
        <v>7.6685581261962241</v>
      </c>
      <c r="R126" s="1186">
        <f t="shared" si="5"/>
        <v>20.700816829020493</v>
      </c>
      <c r="S126" s="1184">
        <f t="shared" si="5"/>
        <v>35.154306346652604</v>
      </c>
      <c r="T126" s="1184">
        <f t="shared" si="5"/>
        <v>56.820356951076022</v>
      </c>
      <c r="U126" s="1184">
        <f t="shared" si="5"/>
        <v>1.7132584793245158</v>
      </c>
      <c r="V126" s="1184">
        <f t="shared" si="5"/>
        <v>3.7403133514836213</v>
      </c>
      <c r="W126" s="1184">
        <f t="shared" si="5"/>
        <v>1.644347331737694</v>
      </c>
      <c r="X126" s="1184">
        <f t="shared" si="5"/>
        <v>8.8538272757199721</v>
      </c>
      <c r="Y126" s="1184">
        <f t="shared" si="5"/>
        <v>1.369805730525762</v>
      </c>
      <c r="Z126" s="1184">
        <f t="shared" si="5"/>
        <v>10.193336903221429</v>
      </c>
      <c r="AA126" s="1184">
        <f t="shared" si="5"/>
        <v>0.58888509588393134</v>
      </c>
      <c r="AB126" s="1184">
        <f t="shared" si="5"/>
        <v>10.518517807625123</v>
      </c>
      <c r="AC126" s="1184">
        <f t="shared" si="5"/>
        <v>3.3819221131110453</v>
      </c>
      <c r="AD126" s="1187">
        <f t="shared" si="5"/>
        <v>1.1750149832838019</v>
      </c>
      <c r="AE126" s="845"/>
      <c r="AF126" s="845"/>
      <c r="AG126" s="845"/>
      <c r="AH126" s="845"/>
      <c r="AI126" s="845"/>
      <c r="AJ126" s="845"/>
      <c r="AK126" s="845"/>
      <c r="AL126" s="845"/>
      <c r="AM126" s="845"/>
      <c r="AN126" s="845"/>
      <c r="AO126" s="845"/>
      <c r="AP126" s="845"/>
      <c r="AQ126" s="845"/>
      <c r="AR126" s="845"/>
      <c r="AS126" s="845"/>
      <c r="AT126" s="845"/>
      <c r="AU126" s="845"/>
      <c r="AV126" s="845"/>
      <c r="AW126" s="845"/>
      <c r="AX126" s="845"/>
      <c r="AY126" s="845"/>
      <c r="AZ126" s="852"/>
      <c r="BA126" s="1953"/>
      <c r="BB126" s="173" t="s">
        <v>22</v>
      </c>
      <c r="BC126" s="654">
        <v>3244.5757940000008</v>
      </c>
      <c r="BD126" s="669">
        <v>2143.0547510000015</v>
      </c>
      <c r="BE126" s="669">
        <v>1576.3944570000001</v>
      </c>
      <c r="BF126" s="669">
        <v>1022.3151129999997</v>
      </c>
      <c r="BG126" s="684">
        <v>417.27684899999997</v>
      </c>
      <c r="BH126" s="699">
        <v>406.90233699999999</v>
      </c>
      <c r="BI126" s="669">
        <v>114.13311400000002</v>
      </c>
      <c r="BJ126" s="669">
        <v>71.487887000000001</v>
      </c>
      <c r="BK126" s="669">
        <v>27.930491</v>
      </c>
      <c r="BL126" s="684">
        <v>86.431543000000005</v>
      </c>
      <c r="BM126" s="699">
        <v>2560.2601469999995</v>
      </c>
      <c r="BN126" s="669">
        <v>1864.2885080000005</v>
      </c>
      <c r="BO126" s="669">
        <v>1471.2447300000006</v>
      </c>
      <c r="BP126" s="669">
        <v>1011.6087729999998</v>
      </c>
      <c r="BQ126" s="684">
        <v>789.32943400000011</v>
      </c>
      <c r="BR126" s="699">
        <v>578.93543000000125</v>
      </c>
      <c r="BS126" s="669">
        <v>1351.5892099999999</v>
      </c>
      <c r="BT126" s="669">
        <v>4322.2189889999936</v>
      </c>
      <c r="BU126" s="669">
        <v>110.15517799999998</v>
      </c>
      <c r="BV126" s="669">
        <v>149.97629700000002</v>
      </c>
      <c r="BW126" s="669">
        <v>180.76129799999998</v>
      </c>
      <c r="BX126" s="669">
        <v>723.12301799999989</v>
      </c>
      <c r="BY126" s="714">
        <v>63.375360000000001</v>
      </c>
      <c r="BZ126" s="714">
        <v>418.1011299999999</v>
      </c>
      <c r="CA126" s="714">
        <v>18.188896</v>
      </c>
      <c r="CB126" s="714">
        <v>285.00761400000005</v>
      </c>
      <c r="CC126" s="714">
        <v>146.27606900000001</v>
      </c>
      <c r="CD126" s="714">
        <v>55.908475000000017</v>
      </c>
      <c r="CE126" s="1540"/>
      <c r="CF126" s="1540"/>
      <c r="CG126" s="1540"/>
      <c r="CH126" s="1540"/>
      <c r="CI126" s="1540"/>
      <c r="CJ126" s="1540"/>
      <c r="CK126" s="1540"/>
      <c r="CL126" s="1540"/>
      <c r="CM126" s="1540"/>
      <c r="CN126" s="1540"/>
      <c r="CO126" s="1540"/>
      <c r="CP126" s="1540"/>
      <c r="CQ126" s="1540"/>
      <c r="CR126" s="1540"/>
      <c r="CS126" s="1540"/>
      <c r="CT126" s="1540"/>
      <c r="CU126" s="1540"/>
      <c r="CV126" s="1540"/>
      <c r="CW126" s="1540"/>
      <c r="CX126" s="1540"/>
      <c r="CY126" s="1540"/>
      <c r="CZ126" s="1541"/>
    </row>
    <row r="127" s="758" customFormat="true" ht="15" customHeight="true" x14ac:dyDescent="0.2">
      <c r="A127" s="1888"/>
      <c r="B127" s="1287" t="s">
        <v>19</v>
      </c>
      <c r="C127" s="1177">
        <v>59.586285998533292</v>
      </c>
      <c r="D127" s="1178">
        <v>51.021031687075926</v>
      </c>
      <c r="E127" s="1178">
        <v>41.688146059949062</v>
      </c>
      <c r="F127" s="1178">
        <v>24.443550846880218</v>
      </c>
      <c r="G127" s="1179">
        <v>2.5608194621045368</v>
      </c>
      <c r="H127" s="1180">
        <v>41.400614588562249</v>
      </c>
      <c r="I127" s="1178">
        <v>17.192443551932232</v>
      </c>
      <c r="J127" s="1178">
        <v>4.1661362158584829</v>
      </c>
      <c r="K127" s="1178">
        <v>0.49982429273497014</v>
      </c>
      <c r="L127" s="1181">
        <v>0</v>
      </c>
      <c r="M127" s="1182">
        <v>61.315911076545824</v>
      </c>
      <c r="N127" s="1178">
        <v>55.149873271236928</v>
      </c>
      <c r="O127" s="1178">
        <v>44.173535826809136</v>
      </c>
      <c r="P127" s="1178">
        <v>38.849546116443683</v>
      </c>
      <c r="Q127" s="1179">
        <v>15.82287002065231</v>
      </c>
      <c r="R127" s="1180">
        <v>26.104451905060589</v>
      </c>
      <c r="S127" s="1178">
        <v>41.269404097862903</v>
      </c>
      <c r="T127" s="1178">
        <v>11.856741845226864</v>
      </c>
      <c r="U127" s="1178">
        <v>51.786548208490899</v>
      </c>
      <c r="V127" s="1178">
        <v>50.043475756989487</v>
      </c>
      <c r="W127" s="1178">
        <v>5.284137194171973</v>
      </c>
      <c r="X127" s="1178">
        <v>32.918535554434705</v>
      </c>
      <c r="Y127" s="1178">
        <v>58.499847681385852</v>
      </c>
      <c r="Z127" s="1178">
        <v>25.143971053437568</v>
      </c>
      <c r="AA127" s="1178">
        <v>37.035702252925653</v>
      </c>
      <c r="AB127" s="1178">
        <v>46.632251010604342</v>
      </c>
      <c r="AC127" s="1178">
        <v>67.704995205477729</v>
      </c>
      <c r="AD127" s="1506">
        <v>69.181285512598294</v>
      </c>
      <c r="AE127" s="845"/>
      <c r="AF127" s="845"/>
      <c r="AG127" s="845"/>
      <c r="AH127" s="845"/>
      <c r="AI127" s="845"/>
      <c r="AJ127" s="845"/>
      <c r="AK127" s="845"/>
      <c r="AL127" s="845"/>
      <c r="AM127" s="845"/>
      <c r="AN127" s="845"/>
      <c r="AO127" s="845"/>
      <c r="AP127" s="845"/>
      <c r="AQ127" s="845"/>
      <c r="AR127" s="845"/>
      <c r="AS127" s="845"/>
      <c r="AT127" s="845"/>
      <c r="AU127" s="845"/>
      <c r="AV127" s="845"/>
      <c r="AW127" s="845"/>
      <c r="AX127" s="845"/>
      <c r="AY127" s="845"/>
      <c r="AZ127" s="852"/>
      <c r="BA127" s="1953"/>
      <c r="BB127" s="173" t="s">
        <v>19</v>
      </c>
      <c r="BC127" s="654">
        <v>8037.9920010000033</v>
      </c>
      <c r="BD127" s="669">
        <v>6884.4075449999964</v>
      </c>
      <c r="BE127" s="669">
        <v>5624.8638960000053</v>
      </c>
      <c r="BF127" s="669">
        <v>3297.0386709999971</v>
      </c>
      <c r="BG127" s="684">
        <v>345.54806700000006</v>
      </c>
      <c r="BH127" s="699">
        <v>1324.4588700000002</v>
      </c>
      <c r="BI127" s="669">
        <v>549.02420999999924</v>
      </c>
      <c r="BJ127" s="669">
        <v>133.17818800000001</v>
      </c>
      <c r="BK127" s="669">
        <v>15.985111</v>
      </c>
      <c r="BL127" s="684">
        <v>0</v>
      </c>
      <c r="BM127" s="699">
        <v>6312.5704989999776</v>
      </c>
      <c r="BN127" s="669">
        <v>5677.0205269999851</v>
      </c>
      <c r="BO127" s="669">
        <v>4549.2666299999973</v>
      </c>
      <c r="BP127" s="669">
        <v>3999.6883409999946</v>
      </c>
      <c r="BQ127" s="684">
        <v>1628.6578039999999</v>
      </c>
      <c r="BR127" s="699">
        <v>730.05776600000172</v>
      </c>
      <c r="BS127" s="669">
        <v>1586.6983899999946</v>
      </c>
      <c r="BT127" s="669">
        <v>901.92032399999982</v>
      </c>
      <c r="BU127" s="669">
        <v>3329.6531170000039</v>
      </c>
      <c r="BV127" s="669">
        <v>2006.6059919999977</v>
      </c>
      <c r="BW127" s="669">
        <v>580.87940399999979</v>
      </c>
      <c r="BX127" s="669">
        <v>2688.5718499999989</v>
      </c>
      <c r="BY127" s="714">
        <v>2706.5508810000001</v>
      </c>
      <c r="BZ127" s="714">
        <v>1031.3328019999997</v>
      </c>
      <c r="CA127" s="714">
        <v>1143.921863999999</v>
      </c>
      <c r="CB127" s="714">
        <v>1263.5379659999987</v>
      </c>
      <c r="CC127" s="714">
        <v>2928.3999509999994</v>
      </c>
      <c r="CD127" s="714">
        <v>3291.7198730000005</v>
      </c>
      <c r="CE127" s="1540"/>
      <c r="CF127" s="1540"/>
      <c r="CG127" s="1540"/>
      <c r="CH127" s="1540"/>
      <c r="CI127" s="1540"/>
      <c r="CJ127" s="1540"/>
      <c r="CK127" s="1540"/>
      <c r="CL127" s="1540"/>
      <c r="CM127" s="1540"/>
      <c r="CN127" s="1540"/>
      <c r="CO127" s="1540"/>
      <c r="CP127" s="1540"/>
      <c r="CQ127" s="1540"/>
      <c r="CR127" s="1540"/>
      <c r="CS127" s="1540"/>
      <c r="CT127" s="1540"/>
      <c r="CU127" s="1540"/>
      <c r="CV127" s="1540"/>
      <c r="CW127" s="1540"/>
      <c r="CX127" s="1540"/>
      <c r="CY127" s="1540"/>
      <c r="CZ127" s="1541"/>
    </row>
    <row r="128" s="758" customFormat="true" ht="15" customHeight="true" x14ac:dyDescent="0.2">
      <c r="A128" s="1888" t="s">
        <v>184</v>
      </c>
      <c r="B128" s="1287" t="s">
        <v>49</v>
      </c>
      <c r="C128" s="1177">
        <v>14.90559376104232</v>
      </c>
      <c r="D128" s="1178">
        <v>14.796339426402019</v>
      </c>
      <c r="E128" s="1178">
        <v>18.520137677664383</v>
      </c>
      <c r="F128" s="1178">
        <v>19.228139127637544</v>
      </c>
      <c r="G128" s="1179">
        <v>15.692168875995977</v>
      </c>
      <c r="H128" s="1180">
        <v>27.558728661593936</v>
      </c>
      <c r="I128" s="1178">
        <v>29.909525863059542</v>
      </c>
      <c r="J128" s="1178">
        <v>22.559673408797757</v>
      </c>
      <c r="K128" s="1178">
        <v>16.68903326836886</v>
      </c>
      <c r="L128" s="1181">
        <v>11.446089735030641</v>
      </c>
      <c r="M128" s="1182">
        <v>11.859724936034487</v>
      </c>
      <c r="N128" s="1178">
        <v>16.415674377033902</v>
      </c>
      <c r="O128" s="1178">
        <v>14.064731960113253</v>
      </c>
      <c r="P128" s="1178">
        <v>15.975389733742498</v>
      </c>
      <c r="Q128" s="1179">
        <v>14.360855928048633</v>
      </c>
      <c r="R128" s="1180">
        <v>7.1263115090641165</v>
      </c>
      <c r="S128" s="1178">
        <v>16.349473809442316</v>
      </c>
      <c r="T128" s="1178">
        <v>14.748725974009838</v>
      </c>
      <c r="U128" s="1178">
        <v>10.061470314087231</v>
      </c>
      <c r="V128" s="1178">
        <v>12.593705698006231</v>
      </c>
      <c r="W128" s="1178">
        <v>20.960603097898417</v>
      </c>
      <c r="X128" s="1178">
        <v>16.034377567873999</v>
      </c>
      <c r="Y128" s="1178">
        <v>20.920283740817336</v>
      </c>
      <c r="Z128" s="1178">
        <v>11.937286885292057</v>
      </c>
      <c r="AA128" s="1178">
        <v>25.948508617160076</v>
      </c>
      <c r="AB128" s="1178">
        <v>16.895748668287094</v>
      </c>
      <c r="AC128" s="1178">
        <v>13.288187170059599</v>
      </c>
      <c r="AD128" s="1506">
        <v>21.377995668979313</v>
      </c>
      <c r="AE128" s="845"/>
      <c r="AF128" s="845"/>
      <c r="AG128" s="845"/>
      <c r="AH128" s="845"/>
      <c r="AI128" s="845"/>
      <c r="AJ128" s="845"/>
      <c r="AK128" s="845"/>
      <c r="AL128" s="845"/>
      <c r="AM128" s="845"/>
      <c r="AN128" s="845"/>
      <c r="AO128" s="845"/>
      <c r="AP128" s="845"/>
      <c r="AQ128" s="845"/>
      <c r="AR128" s="845"/>
      <c r="AS128" s="845"/>
      <c r="AT128" s="845"/>
      <c r="AU128" s="845"/>
      <c r="AV128" s="845"/>
      <c r="AW128" s="845"/>
      <c r="AX128" s="845"/>
      <c r="AY128" s="845"/>
      <c r="AZ128" s="852"/>
      <c r="BA128" s="1953" t="s">
        <v>109</v>
      </c>
      <c r="BB128" s="173" t="s">
        <v>49</v>
      </c>
      <c r="BC128" s="1355" t="s">
        <v>35</v>
      </c>
      <c r="BD128" s="1374" t="s">
        <v>35</v>
      </c>
      <c r="BE128" s="1374" t="s">
        <v>35</v>
      </c>
      <c r="BF128" s="1374" t="s">
        <v>35</v>
      </c>
      <c r="BG128" s="1394" t="s">
        <v>35</v>
      </c>
      <c r="BH128" s="1414" t="s">
        <v>35</v>
      </c>
      <c r="BI128" s="1374" t="s">
        <v>35</v>
      </c>
      <c r="BJ128" s="1374" t="s">
        <v>35</v>
      </c>
      <c r="BK128" s="1374" t="s">
        <v>35</v>
      </c>
      <c r="BL128" s="1394" t="s">
        <v>35</v>
      </c>
      <c r="BM128" s="1414" t="s">
        <v>35</v>
      </c>
      <c r="BN128" s="1374" t="s">
        <v>35</v>
      </c>
      <c r="BO128" s="1374" t="s">
        <v>35</v>
      </c>
      <c r="BP128" s="1374" t="s">
        <v>35</v>
      </c>
      <c r="BQ128" s="1394" t="s">
        <v>35</v>
      </c>
      <c r="BR128" s="1414" t="s">
        <v>35</v>
      </c>
      <c r="BS128" s="1374" t="s">
        <v>35</v>
      </c>
      <c r="BT128" s="1374" t="s">
        <v>35</v>
      </c>
      <c r="BU128" s="1374" t="s">
        <v>35</v>
      </c>
      <c r="BV128" s="1374" t="s">
        <v>35</v>
      </c>
      <c r="BW128" s="1374" t="s">
        <v>35</v>
      </c>
      <c r="BX128" s="1374" t="s">
        <v>35</v>
      </c>
      <c r="BY128" s="1432" t="s">
        <v>35</v>
      </c>
      <c r="BZ128" s="1432" t="s">
        <v>35</v>
      </c>
      <c r="CA128" s="1432" t="s">
        <v>35</v>
      </c>
      <c r="CB128" s="1432" t="s">
        <v>35</v>
      </c>
      <c r="CC128" s="1432" t="s">
        <v>35</v>
      </c>
      <c r="CD128" s="1432" t="s">
        <v>35</v>
      </c>
      <c r="CE128" s="1541"/>
      <c r="CF128" s="1541"/>
      <c r="CG128" s="1541"/>
      <c r="CH128" s="1541"/>
      <c r="CI128" s="1541"/>
      <c r="CJ128" s="1541"/>
      <c r="CK128" s="1541"/>
      <c r="CL128" s="1541"/>
      <c r="CM128" s="1541"/>
      <c r="CN128" s="1541"/>
      <c r="CO128" s="1541"/>
      <c r="CP128" s="1541"/>
      <c r="CQ128" s="1541"/>
      <c r="CR128" s="1541"/>
      <c r="CS128" s="1541"/>
      <c r="CT128" s="1541"/>
      <c r="CU128" s="1541"/>
      <c r="CV128" s="1541"/>
      <c r="CW128" s="1541"/>
      <c r="CX128" s="1541"/>
      <c r="CY128" s="1541"/>
      <c r="CZ128" s="1541"/>
    </row>
    <row r="129" s="758" customFormat="true" ht="15" customHeight="true" x14ac:dyDescent="0.2">
      <c r="A129" s="1889"/>
      <c r="B129" s="1288" t="s">
        <v>48</v>
      </c>
      <c r="C129" s="1188">
        <v>85.094406238957703</v>
      </c>
      <c r="D129" s="1189">
        <v>85.203660573598057</v>
      </c>
      <c r="E129" s="1189">
        <v>81.479862322335521</v>
      </c>
      <c r="F129" s="1189">
        <v>80.771860872362296</v>
      </c>
      <c r="G129" s="1190">
        <v>84.307831124003798</v>
      </c>
      <c r="H129" s="1191">
        <v>72.441271338406125</v>
      </c>
      <c r="I129" s="1189">
        <v>70.090474136940358</v>
      </c>
      <c r="J129" s="1189">
        <v>77.440326591202123</v>
      </c>
      <c r="K129" s="1189">
        <v>83.310966731630998</v>
      </c>
      <c r="L129" s="1192">
        <v>88.553910264969261</v>
      </c>
      <c r="M129" s="1193">
        <v>88.140275063965632</v>
      </c>
      <c r="N129" s="1189">
        <v>83.584325622965906</v>
      </c>
      <c r="O129" s="1189">
        <v>85.935268039886765</v>
      </c>
      <c r="P129" s="1189">
        <v>84.024610266257426</v>
      </c>
      <c r="Q129" s="1190">
        <v>85.639144071951321</v>
      </c>
      <c r="R129" s="1191">
        <v>92.873688490936075</v>
      </c>
      <c r="S129" s="1189">
        <v>83.650526190557656</v>
      </c>
      <c r="T129" s="1189">
        <v>85.251274025990256</v>
      </c>
      <c r="U129" s="1189">
        <v>89.93852968591267</v>
      </c>
      <c r="V129" s="1189">
        <v>87.406294301993597</v>
      </c>
      <c r="W129" s="1189">
        <v>79.039396902101416</v>
      </c>
      <c r="X129" s="1189">
        <v>83.96562243212604</v>
      </c>
      <c r="Y129" s="1189">
        <v>79.079716259182646</v>
      </c>
      <c r="Z129" s="1189">
        <v>88.062713114707975</v>
      </c>
      <c r="AA129" s="1189">
        <v>74.05149138284041</v>
      </c>
      <c r="AB129" s="1189">
        <v>83.104251331712874</v>
      </c>
      <c r="AC129" s="1189">
        <v>86.7118128299403</v>
      </c>
      <c r="AD129" s="1507">
        <v>78.622004331020719</v>
      </c>
      <c r="AE129" s="845"/>
      <c r="AF129" s="845"/>
      <c r="AG129" s="845"/>
      <c r="AH129" s="845"/>
      <c r="AI129" s="845"/>
      <c r="AJ129" s="845"/>
      <c r="AK129" s="845"/>
      <c r="AL129" s="845"/>
      <c r="AM129" s="845"/>
      <c r="AN129" s="845"/>
      <c r="AO129" s="845"/>
      <c r="AP129" s="845"/>
      <c r="AQ129" s="845"/>
      <c r="AR129" s="845"/>
      <c r="AS129" s="845"/>
      <c r="AT129" s="845"/>
      <c r="AU129" s="845"/>
      <c r="AV129" s="845"/>
      <c r="AW129" s="845"/>
      <c r="AX129" s="845"/>
      <c r="AY129" s="845"/>
      <c r="AZ129" s="852"/>
      <c r="BA129" s="1954"/>
      <c r="BB129" s="174" t="s">
        <v>48</v>
      </c>
      <c r="BC129" s="1356" t="s">
        <v>35</v>
      </c>
      <c r="BD129" s="1375" t="s">
        <v>35</v>
      </c>
      <c r="BE129" s="1375" t="s">
        <v>35</v>
      </c>
      <c r="BF129" s="1375" t="s">
        <v>35</v>
      </c>
      <c r="BG129" s="1395" t="s">
        <v>35</v>
      </c>
      <c r="BH129" s="1415" t="s">
        <v>35</v>
      </c>
      <c r="BI129" s="1375" t="s">
        <v>35</v>
      </c>
      <c r="BJ129" s="1375" t="s">
        <v>35</v>
      </c>
      <c r="BK129" s="1375" t="s">
        <v>35</v>
      </c>
      <c r="BL129" s="1395" t="s">
        <v>35</v>
      </c>
      <c r="BM129" s="1415" t="s">
        <v>35</v>
      </c>
      <c r="BN129" s="1375" t="s">
        <v>35</v>
      </c>
      <c r="BO129" s="1375" t="s">
        <v>35</v>
      </c>
      <c r="BP129" s="1375" t="s">
        <v>35</v>
      </c>
      <c r="BQ129" s="1395" t="s">
        <v>35</v>
      </c>
      <c r="BR129" s="1415" t="s">
        <v>35</v>
      </c>
      <c r="BS129" s="1375" t="s">
        <v>35</v>
      </c>
      <c r="BT129" s="1375" t="s">
        <v>35</v>
      </c>
      <c r="BU129" s="1375" t="s">
        <v>35</v>
      </c>
      <c r="BV129" s="1375" t="s">
        <v>35</v>
      </c>
      <c r="BW129" s="1375" t="s">
        <v>35</v>
      </c>
      <c r="BX129" s="1375" t="s">
        <v>35</v>
      </c>
      <c r="BY129" s="1433" t="s">
        <v>35</v>
      </c>
      <c r="BZ129" s="1433" t="s">
        <v>35</v>
      </c>
      <c r="CA129" s="1433" t="s">
        <v>35</v>
      </c>
      <c r="CB129" s="1433" t="s">
        <v>35</v>
      </c>
      <c r="CC129" s="1433" t="s">
        <v>35</v>
      </c>
      <c r="CD129" s="1433" t="s">
        <v>35</v>
      </c>
      <c r="CE129" s="1542"/>
      <c r="CF129" s="1542"/>
      <c r="CG129" s="1542"/>
      <c r="CH129" s="1542"/>
      <c r="CI129" s="1542"/>
      <c r="CJ129" s="1542"/>
      <c r="CK129" s="1542"/>
      <c r="CL129" s="1542"/>
      <c r="CM129" s="1542"/>
      <c r="CN129" s="1542"/>
      <c r="CO129" s="1542"/>
      <c r="CP129" s="1542"/>
      <c r="CQ129" s="1542"/>
      <c r="CR129" s="1542"/>
      <c r="CS129" s="1542"/>
      <c r="CT129" s="1542"/>
      <c r="CU129" s="1542"/>
      <c r="CV129" s="1542"/>
      <c r="CW129" s="1542"/>
      <c r="CX129" s="1542"/>
      <c r="CY129" s="1542"/>
      <c r="CZ129" s="1542"/>
    </row>
    <row r="130" s="849" customFormat="true" ht="15" hidden="true" customHeight="true" x14ac:dyDescent="0.2">
      <c r="A130" s="1890" t="s">
        <v>47</v>
      </c>
      <c r="B130" s="1046" t="s">
        <v>42</v>
      </c>
      <c r="C130" s="1089"/>
      <c r="D130" s="1090"/>
      <c r="E130" s="1090"/>
      <c r="F130" s="1090"/>
      <c r="G130" s="1091"/>
      <c r="H130" s="1092"/>
      <c r="I130" s="1090"/>
      <c r="J130" s="1090"/>
      <c r="K130" s="1090"/>
      <c r="L130" s="1093"/>
      <c r="M130" s="1089"/>
      <c r="N130" s="1090"/>
      <c r="O130" s="1090"/>
      <c r="P130" s="1090"/>
      <c r="Q130" s="1091"/>
      <c r="R130" s="1092"/>
      <c r="S130" s="1090"/>
      <c r="T130" s="1090"/>
      <c r="U130" s="1090"/>
      <c r="V130" s="1090"/>
      <c r="W130" s="1090"/>
      <c r="X130" s="1090"/>
      <c r="Y130" s="1090"/>
      <c r="Z130" s="1090"/>
      <c r="AA130" s="1090"/>
      <c r="AB130" s="1093"/>
      <c r="AC130" s="1093"/>
      <c r="AD130" s="1093"/>
      <c r="AE130" s="845"/>
      <c r="AF130" s="845"/>
      <c r="AG130" s="845"/>
      <c r="AH130" s="845"/>
      <c r="AI130" s="845"/>
      <c r="AJ130" s="845"/>
      <c r="AK130" s="845"/>
      <c r="AL130" s="845"/>
      <c r="AM130" s="845"/>
      <c r="AN130" s="845"/>
      <c r="AO130" s="845"/>
      <c r="AP130" s="845"/>
      <c r="AQ130" s="845"/>
      <c r="AR130" s="845"/>
      <c r="AS130" s="845"/>
      <c r="AT130" s="845"/>
      <c r="AU130" s="845"/>
      <c r="AV130" s="845"/>
      <c r="AW130" s="845"/>
      <c r="AX130" s="845"/>
      <c r="AY130" s="845"/>
      <c r="AZ130" s="852"/>
      <c r="BA130" s="134"/>
      <c r="BB130" s="136"/>
      <c r="BC130" s="134"/>
      <c r="BD130" s="134"/>
      <c r="BE130" s="134"/>
      <c r="BF130" s="134"/>
      <c r="BG130" s="134"/>
      <c r="BH130" s="134"/>
      <c r="BI130" s="134"/>
      <c r="BJ130" s="134"/>
      <c r="BK130" s="134"/>
      <c r="BL130" s="134"/>
      <c r="BM130" s="134"/>
      <c r="BN130" s="134"/>
      <c r="BO130" s="134"/>
      <c r="BP130" s="134"/>
      <c r="BQ130" s="134"/>
      <c r="BR130" s="134"/>
      <c r="BS130" s="134"/>
      <c r="BT130" s="134"/>
      <c r="BU130" s="134"/>
      <c r="BV130" s="134"/>
      <c r="BW130" s="134"/>
      <c r="BX130" s="134"/>
      <c r="BY130" s="134"/>
      <c r="BZ130" s="243"/>
      <c r="CA130" s="243"/>
      <c r="CB130" s="243"/>
      <c r="CC130" s="243"/>
      <c r="CD130" s="243"/>
      <c r="CE130" s="243"/>
      <c r="CF130" s="243"/>
      <c r="CG130" s="243"/>
      <c r="CH130" s="243"/>
      <c r="CI130" s="243"/>
      <c r="CJ130" s="243"/>
      <c r="CK130" s="243"/>
      <c r="CL130" s="243"/>
      <c r="CM130" s="243"/>
      <c r="CN130" s="243"/>
      <c r="CO130" s="243"/>
      <c r="CP130" s="243"/>
      <c r="CQ130" s="243"/>
      <c r="CR130" s="243"/>
      <c r="CS130" s="243"/>
      <c r="CT130" s="243"/>
      <c r="CU130" s="243"/>
      <c r="CV130" s="243"/>
      <c r="CW130" s="243"/>
      <c r="CX130" s="243"/>
      <c r="CY130" s="243"/>
      <c r="CZ130" s="243"/>
    </row>
    <row r="131" s="849" customFormat="true" ht="15" hidden="true" customHeight="true" x14ac:dyDescent="0.2">
      <c r="A131" s="1891"/>
      <c r="B131" s="963" t="s">
        <v>46</v>
      </c>
      <c r="C131" s="1094"/>
      <c r="D131" s="1095"/>
      <c r="E131" s="1095"/>
      <c r="F131" s="1095"/>
      <c r="G131" s="1096"/>
      <c r="H131" s="1097"/>
      <c r="I131" s="1095"/>
      <c r="J131" s="1095"/>
      <c r="K131" s="1095"/>
      <c r="L131" s="1098"/>
      <c r="M131" s="1094"/>
      <c r="N131" s="1095"/>
      <c r="O131" s="1095"/>
      <c r="P131" s="1095"/>
      <c r="Q131" s="1096"/>
      <c r="R131" s="1097"/>
      <c r="S131" s="1095"/>
      <c r="T131" s="1095"/>
      <c r="U131" s="1095"/>
      <c r="V131" s="1095"/>
      <c r="W131" s="1095"/>
      <c r="X131" s="1095"/>
      <c r="Y131" s="1095"/>
      <c r="Z131" s="1095"/>
      <c r="AA131" s="1095"/>
      <c r="AB131" s="1098"/>
      <c r="AC131" s="1098"/>
      <c r="AD131" s="1098"/>
      <c r="AE131" s="845"/>
      <c r="AF131" s="845"/>
      <c r="AG131" s="845"/>
      <c r="AH131" s="845"/>
      <c r="AI131" s="845"/>
      <c r="AJ131" s="845"/>
      <c r="AK131" s="845"/>
      <c r="AL131" s="845"/>
      <c r="AM131" s="845"/>
      <c r="AN131" s="845"/>
      <c r="AO131" s="845"/>
      <c r="AP131" s="845"/>
      <c r="AQ131" s="845"/>
      <c r="AR131" s="845"/>
      <c r="AS131" s="845"/>
      <c r="AT131" s="845"/>
      <c r="AU131" s="845"/>
      <c r="AV131" s="845"/>
      <c r="AW131" s="845"/>
      <c r="AX131" s="845"/>
      <c r="AY131" s="845"/>
      <c r="AZ131" s="852"/>
      <c r="BA131" s="134"/>
      <c r="BB131" s="136"/>
      <c r="BC131" s="134"/>
      <c r="BD131" s="134"/>
      <c r="BE131" s="134"/>
      <c r="BF131" s="134"/>
      <c r="BG131" s="134"/>
      <c r="BH131" s="134"/>
      <c r="BI131" s="134"/>
      <c r="BJ131" s="134"/>
      <c r="BK131" s="134"/>
      <c r="BL131" s="134"/>
      <c r="BM131" s="134"/>
      <c r="BN131" s="134"/>
      <c r="BO131" s="134"/>
      <c r="BP131" s="134"/>
      <c r="BQ131" s="134"/>
      <c r="BR131" s="134"/>
      <c r="BS131" s="134"/>
      <c r="BT131" s="134"/>
      <c r="BU131" s="134"/>
      <c r="BV131" s="134"/>
      <c r="BW131" s="134"/>
      <c r="BX131" s="134"/>
      <c r="BY131" s="134"/>
      <c r="BZ131" s="243"/>
      <c r="CA131" s="243"/>
      <c r="CB131" s="243"/>
      <c r="CC131" s="243"/>
      <c r="CD131" s="243"/>
      <c r="CE131" s="243"/>
      <c r="CF131" s="243"/>
      <c r="CG131" s="243"/>
      <c r="CH131" s="243"/>
      <c r="CI131" s="243"/>
      <c r="CJ131" s="243"/>
      <c r="CK131" s="243"/>
      <c r="CL131" s="243"/>
      <c r="CM131" s="243"/>
      <c r="CN131" s="243"/>
      <c r="CO131" s="243"/>
      <c r="CP131" s="243"/>
      <c r="CQ131" s="243"/>
      <c r="CR131" s="243"/>
      <c r="CS131" s="243"/>
      <c r="CT131" s="243"/>
      <c r="CU131" s="243"/>
      <c r="CV131" s="243"/>
      <c r="CW131" s="243"/>
      <c r="CX131" s="243"/>
      <c r="CY131" s="243"/>
      <c r="CZ131" s="243"/>
    </row>
    <row r="132" s="849" customFormat="true" ht="15" hidden="true" customHeight="true" x14ac:dyDescent="0.2">
      <c r="A132" s="1892"/>
      <c r="B132" s="964" t="s">
        <v>46</v>
      </c>
      <c r="C132" s="1099"/>
      <c r="D132" s="1100"/>
      <c r="E132" s="1100"/>
      <c r="F132" s="1100"/>
      <c r="G132" s="1101"/>
      <c r="H132" s="1102"/>
      <c r="I132" s="1100"/>
      <c r="J132" s="1100"/>
      <c r="K132" s="1100"/>
      <c r="L132" s="1103"/>
      <c r="M132" s="1099"/>
      <c r="N132" s="1100"/>
      <c r="O132" s="1100"/>
      <c r="P132" s="1100"/>
      <c r="Q132" s="1101"/>
      <c r="R132" s="1454"/>
      <c r="S132" s="1455"/>
      <c r="T132" s="1455"/>
      <c r="U132" s="1455"/>
      <c r="V132" s="1455"/>
      <c r="W132" s="1455"/>
      <c r="X132" s="1455"/>
      <c r="Y132" s="1455"/>
      <c r="Z132" s="1455"/>
      <c r="AA132" s="1455"/>
      <c r="AB132" s="1456"/>
      <c r="AC132" s="1456"/>
      <c r="AD132" s="1456"/>
      <c r="AE132" s="845"/>
      <c r="AF132" s="845"/>
      <c r="AG132" s="845"/>
      <c r="AH132" s="845"/>
      <c r="AI132" s="845"/>
      <c r="AJ132" s="845"/>
      <c r="AK132" s="845"/>
      <c r="AL132" s="845"/>
      <c r="AM132" s="845"/>
      <c r="AN132" s="845"/>
      <c r="AO132" s="845"/>
      <c r="AP132" s="845"/>
      <c r="AQ132" s="845"/>
      <c r="AR132" s="845"/>
      <c r="AS132" s="845"/>
      <c r="AT132" s="845"/>
      <c r="AU132" s="845"/>
      <c r="AV132" s="845"/>
      <c r="AW132" s="845"/>
      <c r="AX132" s="845"/>
      <c r="AY132" s="845"/>
      <c r="AZ132" s="852"/>
      <c r="BA132" s="134"/>
      <c r="BB132" s="136"/>
      <c r="BC132" s="134"/>
      <c r="BD132" s="134"/>
      <c r="BE132" s="134"/>
      <c r="BF132" s="134"/>
      <c r="BG132" s="134"/>
      <c r="BH132" s="134"/>
      <c r="BI132" s="134"/>
      <c r="BJ132" s="134"/>
      <c r="BK132" s="134"/>
      <c r="BL132" s="134"/>
      <c r="BM132" s="134"/>
      <c r="BN132" s="134"/>
      <c r="BO132" s="134"/>
      <c r="BP132" s="134"/>
      <c r="BQ132" s="134"/>
      <c r="BR132" s="134"/>
      <c r="BS132" s="134"/>
      <c r="BT132" s="134"/>
      <c r="BU132" s="134"/>
      <c r="BV132" s="134"/>
      <c r="BW132" s="134"/>
      <c r="BX132" s="134"/>
      <c r="BY132" s="134"/>
      <c r="BZ132" s="243"/>
      <c r="CA132" s="243"/>
      <c r="CB132" s="243"/>
      <c r="CC132" s="243"/>
      <c r="CD132" s="243"/>
      <c r="CE132" s="243"/>
      <c r="CF132" s="243"/>
      <c r="CG132" s="243"/>
      <c r="CH132" s="243"/>
      <c r="CI132" s="243"/>
      <c r="CJ132" s="243"/>
      <c r="CK132" s="243"/>
      <c r="CL132" s="243"/>
      <c r="CM132" s="243"/>
      <c r="CN132" s="243"/>
      <c r="CO132" s="243"/>
      <c r="CP132" s="243"/>
      <c r="CQ132" s="243"/>
      <c r="CR132" s="243"/>
      <c r="CS132" s="243"/>
      <c r="CT132" s="243"/>
      <c r="CU132" s="243"/>
      <c r="CV132" s="243"/>
      <c r="CW132" s="243"/>
      <c r="CX132" s="243"/>
      <c r="CY132" s="243"/>
      <c r="CZ132" s="243"/>
    </row>
    <row r="133" s="758" customFormat="true" ht="15" customHeight="true" x14ac:dyDescent="0.2">
      <c r="A133" s="133"/>
      <c r="B133" s="210"/>
      <c r="C133" s="1875" t="s">
        <v>115</v>
      </c>
      <c r="D133" s="1876"/>
      <c r="E133" s="1876"/>
      <c r="F133" s="1876"/>
      <c r="G133" s="1877"/>
      <c r="H133" s="1878" t="s">
        <v>38</v>
      </c>
      <c r="I133" s="1879"/>
      <c r="J133" s="1879"/>
      <c r="K133" s="1879"/>
      <c r="L133" s="1880"/>
      <c r="M133" s="1881" t="s">
        <v>37</v>
      </c>
      <c r="N133" s="1879"/>
      <c r="O133" s="1879"/>
      <c r="P133" s="1879"/>
      <c r="Q133" s="1880"/>
      <c r="R133" s="1451" t="s">
        <v>142</v>
      </c>
      <c r="S133" s="1490"/>
      <c r="T133" s="1490"/>
      <c r="U133" s="1490"/>
      <c r="V133" s="1490"/>
      <c r="W133" s="1490"/>
      <c r="X133" s="1490"/>
      <c r="Y133" s="1490"/>
      <c r="Z133" s="1490"/>
      <c r="AA133" s="1490"/>
      <c r="AB133" s="1490"/>
      <c r="AC133" s="1490"/>
      <c r="AD133" s="1491"/>
      <c r="AE133" s="845"/>
      <c r="AF133" s="845"/>
      <c r="AG133" s="845"/>
      <c r="AH133" s="845"/>
      <c r="AI133" s="845"/>
      <c r="AJ133" s="845"/>
      <c r="AK133" s="845"/>
      <c r="AL133" s="845"/>
      <c r="AM133" s="845"/>
      <c r="AN133" s="845"/>
      <c r="AO133" s="845"/>
      <c r="AP133" s="845"/>
      <c r="AQ133" s="845"/>
      <c r="AR133" s="845"/>
      <c r="AS133" s="845"/>
      <c r="AT133" s="845"/>
      <c r="AU133" s="845"/>
      <c r="AV133" s="845"/>
      <c r="AW133" s="845"/>
      <c r="AX133" s="845"/>
      <c r="AY133" s="845"/>
      <c r="AZ133" s="852"/>
      <c r="BA133" s="244" t="s">
        <v>131</v>
      </c>
      <c r="BB133" s="119" t="s">
        <v>99</v>
      </c>
      <c r="BC133" s="1955" t="s">
        <v>115</v>
      </c>
      <c r="BD133" s="1956"/>
      <c r="BE133" s="1956"/>
      <c r="BF133" s="1956"/>
      <c r="BG133" s="1957"/>
      <c r="BH133" s="1958" t="s">
        <v>38</v>
      </c>
      <c r="BI133" s="1956"/>
      <c r="BJ133" s="1956"/>
      <c r="BK133" s="1956"/>
      <c r="BL133" s="1957"/>
      <c r="BM133" s="1958" t="s">
        <v>37</v>
      </c>
      <c r="BN133" s="1956"/>
      <c r="BO133" s="1956"/>
      <c r="BP133" s="1956"/>
      <c r="BQ133" s="1959"/>
      <c r="BR133" s="1470" t="s">
        <v>142</v>
      </c>
      <c r="BS133" s="1471"/>
      <c r="BT133" s="1471"/>
      <c r="BU133" s="1471"/>
      <c r="BV133" s="1471"/>
      <c r="BW133" s="1471"/>
      <c r="BX133" s="1471"/>
      <c r="BY133" s="1472"/>
      <c r="BZ133" s="464"/>
      <c r="CA133" s="464"/>
      <c r="CB133" s="464"/>
      <c r="CC133" s="464"/>
      <c r="CD133" s="464"/>
      <c r="CE133" s="242"/>
      <c r="CF133" s="242"/>
      <c r="CG133" s="242"/>
      <c r="CH133" s="242"/>
      <c r="CI133" s="242"/>
      <c r="CJ133" s="242"/>
      <c r="CK133" s="242"/>
      <c r="CL133" s="242"/>
      <c r="CM133" s="242"/>
      <c r="CN133" s="242"/>
      <c r="CO133" s="242"/>
      <c r="CP133" s="242"/>
      <c r="CQ133" s="242"/>
      <c r="CR133" s="242"/>
      <c r="CS133" s="242"/>
      <c r="CT133" s="242"/>
      <c r="CU133" s="242"/>
      <c r="CV133" s="242"/>
      <c r="CW133" s="242"/>
      <c r="CX133" s="242"/>
      <c r="CY133" s="242"/>
      <c r="CZ133" s="242"/>
    </row>
    <row r="134" s="758" customFormat="true" ht="12.75" x14ac:dyDescent="0.2">
      <c r="A134" s="211" t="s">
        <v>69</v>
      </c>
      <c r="B134" s="283"/>
      <c r="C134" s="417" t="s">
        <v>0</v>
      </c>
      <c r="D134" s="418" t="s">
        <v>1</v>
      </c>
      <c r="E134" s="418" t="s">
        <v>2</v>
      </c>
      <c r="F134" s="418" t="s">
        <v>3</v>
      </c>
      <c r="G134" s="419" t="s">
        <v>4</v>
      </c>
      <c r="H134" s="996" t="s">
        <v>0</v>
      </c>
      <c r="I134" s="928" t="s">
        <v>1</v>
      </c>
      <c r="J134" s="928" t="s">
        <v>2</v>
      </c>
      <c r="K134" s="928" t="s">
        <v>3</v>
      </c>
      <c r="L134" s="929" t="s">
        <v>4</v>
      </c>
      <c r="M134" s="980" t="s">
        <v>0</v>
      </c>
      <c r="N134" s="928" t="s">
        <v>1</v>
      </c>
      <c r="O134" s="928" t="s">
        <v>2</v>
      </c>
      <c r="P134" s="928" t="s">
        <v>3</v>
      </c>
      <c r="Q134" s="1018" t="s">
        <v>4</v>
      </c>
      <c r="R134" s="996" t="s">
        <v>156</v>
      </c>
      <c r="S134" s="928" t="s">
        <v>157</v>
      </c>
      <c r="T134" s="928" t="s">
        <v>158</v>
      </c>
      <c r="U134" s="928" t="s">
        <v>159</v>
      </c>
      <c r="V134" s="928" t="s">
        <v>160</v>
      </c>
      <c r="W134" s="928" t="s">
        <v>161</v>
      </c>
      <c r="X134" s="928" t="s">
        <v>162</v>
      </c>
      <c r="Y134" s="928" t="s">
        <v>163</v>
      </c>
      <c r="Z134" s="928" t="s">
        <v>164</v>
      </c>
      <c r="AA134" s="928" t="s">
        <v>165</v>
      </c>
      <c r="AB134" s="928" t="s">
        <v>166</v>
      </c>
      <c r="AC134" s="928" t="s">
        <v>167</v>
      </c>
      <c r="AD134" s="930" t="s">
        <v>168</v>
      </c>
      <c r="AE134" s="845"/>
      <c r="AF134" s="845"/>
      <c r="AG134" s="845"/>
      <c r="AH134" s="845"/>
      <c r="AI134" s="845"/>
      <c r="AJ134" s="845"/>
      <c r="AK134" s="845"/>
      <c r="AL134" s="845"/>
      <c r="AM134" s="845"/>
      <c r="AN134" s="845"/>
      <c r="AO134" s="845"/>
      <c r="AP134" s="845"/>
      <c r="AQ134" s="845"/>
      <c r="AR134" s="845"/>
      <c r="AS134" s="845"/>
      <c r="AT134" s="845"/>
      <c r="AU134" s="845"/>
      <c r="AV134" s="845"/>
      <c r="AW134" s="845"/>
      <c r="AX134" s="845"/>
      <c r="AY134" s="845"/>
      <c r="AZ134" s="852"/>
      <c r="BA134" s="225" t="s">
        <v>117</v>
      </c>
      <c r="BB134" s="224"/>
      <c r="BC134" s="512" t="s">
        <v>0</v>
      </c>
      <c r="BD134" s="191" t="s">
        <v>1</v>
      </c>
      <c r="BE134" s="191" t="s">
        <v>2</v>
      </c>
      <c r="BF134" s="191" t="s">
        <v>3</v>
      </c>
      <c r="BG134" s="513" t="s">
        <v>4</v>
      </c>
      <c r="BH134" s="525" t="s">
        <v>0</v>
      </c>
      <c r="BI134" s="191" t="s">
        <v>1</v>
      </c>
      <c r="BJ134" s="191" t="s">
        <v>2</v>
      </c>
      <c r="BK134" s="191" t="s">
        <v>3</v>
      </c>
      <c r="BL134" s="513" t="s">
        <v>4</v>
      </c>
      <c r="BM134" s="525" t="s">
        <v>0</v>
      </c>
      <c r="BN134" s="191" t="s">
        <v>1</v>
      </c>
      <c r="BO134" s="191" t="s">
        <v>2</v>
      </c>
      <c r="BP134" s="191" t="s">
        <v>3</v>
      </c>
      <c r="BQ134" s="513" t="s">
        <v>4</v>
      </c>
      <c r="BR134" s="525" t="s">
        <v>156</v>
      </c>
      <c r="BS134" s="191" t="s">
        <v>157</v>
      </c>
      <c r="BT134" s="191" t="s">
        <v>158</v>
      </c>
      <c r="BU134" s="191" t="s">
        <v>159</v>
      </c>
      <c r="BV134" s="191" t="s">
        <v>160</v>
      </c>
      <c r="BW134" s="191" t="s">
        <v>161</v>
      </c>
      <c r="BX134" s="191" t="s">
        <v>162</v>
      </c>
      <c r="BY134" s="192" t="s">
        <v>163</v>
      </c>
      <c r="BZ134" s="192" t="s">
        <v>164</v>
      </c>
      <c r="CA134" s="192" t="s">
        <v>165</v>
      </c>
      <c r="CB134" s="192" t="s">
        <v>166</v>
      </c>
      <c r="CC134" s="192" t="s">
        <v>167</v>
      </c>
      <c r="CD134" s="192" t="s">
        <v>168</v>
      </c>
      <c r="CE134" s="1543"/>
      <c r="CF134" s="1543"/>
      <c r="CG134" s="1543"/>
      <c r="CH134" s="1543"/>
      <c r="CI134" s="1543"/>
      <c r="CJ134" s="1543"/>
      <c r="CK134" s="1543"/>
      <c r="CL134" s="1543"/>
      <c r="CM134" s="1543"/>
      <c r="CN134" s="1543"/>
      <c r="CO134" s="1543"/>
      <c r="CP134" s="1543"/>
      <c r="CQ134" s="1543"/>
      <c r="CR134" s="1543"/>
      <c r="CS134" s="1543"/>
      <c r="CT134" s="1543"/>
      <c r="CU134" s="1543"/>
      <c r="CV134" s="1543"/>
      <c r="CW134" s="1543"/>
      <c r="CX134" s="1543"/>
      <c r="CY134" s="1543"/>
      <c r="CZ134" s="1543"/>
    </row>
    <row r="135" s="758" customFormat="true" ht="15" customHeight="true" x14ac:dyDescent="0.2">
      <c r="A135" s="1882" t="s">
        <v>45</v>
      </c>
      <c r="B135" s="1289" t="s">
        <v>44</v>
      </c>
      <c r="C135" s="1194">
        <v>1.7396506310481383</v>
      </c>
      <c r="D135" s="1195">
        <v>5.2325037197425539</v>
      </c>
      <c r="E135" s="1195">
        <v>9.4072019040327444</v>
      </c>
      <c r="F135" s="1195">
        <v>16.289656704954432</v>
      </c>
      <c r="G135" s="1196">
        <v>24.357505098391428</v>
      </c>
      <c r="H135" s="1197">
        <v>9.697518457591471</v>
      </c>
      <c r="I135" s="1195">
        <v>18.58795751044816</v>
      </c>
      <c r="J135" s="1195">
        <v>17.669802476246119</v>
      </c>
      <c r="K135" s="1195">
        <v>25.376148117311924</v>
      </c>
      <c r="L135" s="1198">
        <v>27.931839905260315</v>
      </c>
      <c r="M135" s="1199">
        <v>1.2428645422863769</v>
      </c>
      <c r="N135" s="1195">
        <v>4.1386846592832889</v>
      </c>
      <c r="O135" s="1195">
        <v>7.1518679064278832</v>
      </c>
      <c r="P135" s="1195">
        <v>11.404461260230979</v>
      </c>
      <c r="Q135" s="1196">
        <v>19.98230584815802</v>
      </c>
      <c r="R135" s="1197">
        <v>17.329273200337273</v>
      </c>
      <c r="S135" s="1195">
        <v>3.5325584561141898</v>
      </c>
      <c r="T135" s="1195">
        <v>2.0896896588777465</v>
      </c>
      <c r="U135" s="1195">
        <v>4.6205967916978254</v>
      </c>
      <c r="V135" s="1195">
        <v>8.3213991019100586</v>
      </c>
      <c r="W135" s="1195">
        <v>17.69730890100346</v>
      </c>
      <c r="X135" s="1195">
        <v>22.153857458106653</v>
      </c>
      <c r="Y135" s="1195">
        <v>9.1936765391422242</v>
      </c>
      <c r="Z135" s="1195">
        <v>9.5069232302525872</v>
      </c>
      <c r="AA135" s="1195">
        <v>11.176173510495634</v>
      </c>
      <c r="AB135" s="1195">
        <v>6.4623726951780771</v>
      </c>
      <c r="AC135" s="1195">
        <v>6.134065616615354</v>
      </c>
      <c r="AD135" s="1508">
        <v>19.503762249136887</v>
      </c>
      <c r="AE135" s="845"/>
      <c r="AF135" s="845"/>
      <c r="AG135" s="845"/>
      <c r="AH135" s="845"/>
      <c r="AI135" s="845"/>
      <c r="AJ135" s="845"/>
      <c r="AK135" s="845"/>
      <c r="AL135" s="845"/>
      <c r="AM135" s="845"/>
      <c r="AN135" s="845"/>
      <c r="AO135" s="845"/>
      <c r="AP135" s="845"/>
      <c r="AQ135" s="845"/>
      <c r="AR135" s="845"/>
      <c r="AS135" s="845"/>
      <c r="AT135" s="845"/>
      <c r="AU135" s="845"/>
      <c r="AV135" s="845"/>
      <c r="AW135" s="845"/>
      <c r="AX135" s="845"/>
      <c r="AY135" s="845"/>
      <c r="AZ135" s="852"/>
      <c r="BA135" s="1960" t="s">
        <v>45</v>
      </c>
      <c r="BB135" s="175" t="s">
        <v>44</v>
      </c>
      <c r="BC135" s="1357" t="s">
        <v>35</v>
      </c>
      <c r="BD135" s="1376" t="s">
        <v>35</v>
      </c>
      <c r="BE135" s="1376" t="s">
        <v>35</v>
      </c>
      <c r="BF135" s="1376" t="s">
        <v>35</v>
      </c>
      <c r="BG135" s="1396" t="s">
        <v>35</v>
      </c>
      <c r="BH135" s="1416" t="s">
        <v>35</v>
      </c>
      <c r="BI135" s="1376" t="s">
        <v>35</v>
      </c>
      <c r="BJ135" s="1376" t="s">
        <v>35</v>
      </c>
      <c r="BK135" s="1376" t="s">
        <v>35</v>
      </c>
      <c r="BL135" s="1396" t="s">
        <v>35</v>
      </c>
      <c r="BM135" s="1416" t="s">
        <v>35</v>
      </c>
      <c r="BN135" s="1376" t="s">
        <v>35</v>
      </c>
      <c r="BO135" s="1376" t="s">
        <v>35</v>
      </c>
      <c r="BP135" s="1376" t="s">
        <v>35</v>
      </c>
      <c r="BQ135" s="1396" t="s">
        <v>35</v>
      </c>
      <c r="BR135" s="1416" t="s">
        <v>35</v>
      </c>
      <c r="BS135" s="1376" t="s">
        <v>35</v>
      </c>
      <c r="BT135" s="1376" t="s">
        <v>35</v>
      </c>
      <c r="BU135" s="1376" t="s">
        <v>35</v>
      </c>
      <c r="BV135" s="1376" t="s">
        <v>35</v>
      </c>
      <c r="BW135" s="1376" t="s">
        <v>35</v>
      </c>
      <c r="BX135" s="1376" t="s">
        <v>35</v>
      </c>
      <c r="BY135" s="1434" t="s">
        <v>35</v>
      </c>
      <c r="BZ135" s="1434" t="s">
        <v>35</v>
      </c>
      <c r="CA135" s="1434" t="s">
        <v>35</v>
      </c>
      <c r="CB135" s="1434" t="s">
        <v>35</v>
      </c>
      <c r="CC135" s="1434" t="s">
        <v>35</v>
      </c>
      <c r="CD135" s="1434" t="s">
        <v>35</v>
      </c>
      <c r="CE135" s="1544"/>
      <c r="CF135" s="1544"/>
      <c r="CG135" s="1544"/>
      <c r="CH135" s="1544"/>
      <c r="CI135" s="1544"/>
      <c r="CJ135" s="1544"/>
      <c r="CK135" s="1544"/>
      <c r="CL135" s="1544"/>
      <c r="CM135" s="1544"/>
      <c r="CN135" s="1544"/>
      <c r="CO135" s="1544"/>
      <c r="CP135" s="1544"/>
      <c r="CQ135" s="1544"/>
      <c r="CR135" s="1544"/>
      <c r="CS135" s="1544"/>
      <c r="CT135" s="1544"/>
      <c r="CU135" s="1544"/>
      <c r="CV135" s="1544"/>
      <c r="CW135" s="1544"/>
      <c r="CX135" s="1544"/>
      <c r="CY135" s="1544"/>
      <c r="CZ135" s="1544"/>
    </row>
    <row r="136" s="758" customFormat="true" ht="15" customHeight="true" x14ac:dyDescent="0.2">
      <c r="A136" s="1883"/>
      <c r="B136" s="1290" t="s">
        <v>43</v>
      </c>
      <c r="C136" s="1200">
        <v>1.547153287921212</v>
      </c>
      <c r="D136" s="1201">
        <v>3.5000197727402789</v>
      </c>
      <c r="E136" s="1201">
        <v>6.6068698795086647</v>
      </c>
      <c r="F136" s="1201">
        <v>12.482121130313633</v>
      </c>
      <c r="G136" s="1202">
        <v>44.374290803233549</v>
      </c>
      <c r="H136" s="1203">
        <v>8.710716871689705</v>
      </c>
      <c r="I136" s="1201">
        <v>23.770706513769284</v>
      </c>
      <c r="J136" s="1201">
        <v>47.001393953462447</v>
      </c>
      <c r="K136" s="1201">
        <v>55.23969898717008</v>
      </c>
      <c r="L136" s="1204">
        <v>57.720029070751977</v>
      </c>
      <c r="M136" s="1205">
        <v>1.1798538297787142</v>
      </c>
      <c r="N136" s="1201">
        <v>3.5552925143325682</v>
      </c>
      <c r="O136" s="1201">
        <v>3.8862817153935554</v>
      </c>
      <c r="P136" s="1201">
        <v>6.7584343143969088</v>
      </c>
      <c r="Q136" s="1202">
        <v>14.666339638612586</v>
      </c>
      <c r="R136" s="1203">
        <v>6.2624579740003545</v>
      </c>
      <c r="S136" s="1201">
        <v>8.7106665597360386</v>
      </c>
      <c r="T136" s="1201">
        <v>1.5921379777765718</v>
      </c>
      <c r="U136" s="1201">
        <v>4.1822149301329832</v>
      </c>
      <c r="V136" s="1201">
        <v>0.52612619426495499</v>
      </c>
      <c r="W136" s="1201">
        <v>55.323874732605624</v>
      </c>
      <c r="X136" s="1201">
        <v>7.7970264375987558E-2</v>
      </c>
      <c r="Y136" s="1201">
        <v>18.304530868692215</v>
      </c>
      <c r="Z136" s="1201">
        <v>8.8015630208456646</v>
      </c>
      <c r="AA136" s="1201">
        <v>18.131067474510225</v>
      </c>
      <c r="AB136" s="1201">
        <v>4.1048649210163903</v>
      </c>
      <c r="AC136" s="1201">
        <v>5.8189235047216323</v>
      </c>
      <c r="AD136" s="1509">
        <v>2.1804063262665228</v>
      </c>
      <c r="AE136" s="845"/>
      <c r="AF136" s="845"/>
      <c r="AG136" s="845"/>
      <c r="AH136" s="845"/>
      <c r="AI136" s="845"/>
      <c r="AJ136" s="845"/>
      <c r="AK136" s="845"/>
      <c r="AL136" s="845"/>
      <c r="AM136" s="845"/>
      <c r="AN136" s="845"/>
      <c r="AO136" s="845"/>
      <c r="AP136" s="845"/>
      <c r="AQ136" s="845"/>
      <c r="AR136" s="845"/>
      <c r="AS136" s="845"/>
      <c r="AT136" s="845"/>
      <c r="AU136" s="845"/>
      <c r="AV136" s="845"/>
      <c r="AW136" s="845"/>
      <c r="AX136" s="845"/>
      <c r="AY136" s="845"/>
      <c r="AZ136" s="852"/>
      <c r="BA136" s="1921"/>
      <c r="BB136" s="176" t="s">
        <v>43</v>
      </c>
      <c r="BC136" s="1358" t="s">
        <v>35</v>
      </c>
      <c r="BD136" s="1377" t="s">
        <v>35</v>
      </c>
      <c r="BE136" s="1377" t="s">
        <v>35</v>
      </c>
      <c r="BF136" s="1377" t="s">
        <v>35</v>
      </c>
      <c r="BG136" s="1397" t="s">
        <v>35</v>
      </c>
      <c r="BH136" s="1417" t="s">
        <v>35</v>
      </c>
      <c r="BI136" s="1377" t="s">
        <v>35</v>
      </c>
      <c r="BJ136" s="1377" t="s">
        <v>35</v>
      </c>
      <c r="BK136" s="1377" t="s">
        <v>35</v>
      </c>
      <c r="BL136" s="1397" t="s">
        <v>35</v>
      </c>
      <c r="BM136" s="1417" t="s">
        <v>35</v>
      </c>
      <c r="BN136" s="1377" t="s">
        <v>35</v>
      </c>
      <c r="BO136" s="1377" t="s">
        <v>35</v>
      </c>
      <c r="BP136" s="1377" t="s">
        <v>35</v>
      </c>
      <c r="BQ136" s="1397" t="s">
        <v>35</v>
      </c>
      <c r="BR136" s="1417" t="s">
        <v>35</v>
      </c>
      <c r="BS136" s="1377" t="s">
        <v>35</v>
      </c>
      <c r="BT136" s="1377" t="s">
        <v>35</v>
      </c>
      <c r="BU136" s="1377" t="s">
        <v>35</v>
      </c>
      <c r="BV136" s="1377" t="s">
        <v>35</v>
      </c>
      <c r="BW136" s="1377" t="s">
        <v>35</v>
      </c>
      <c r="BX136" s="1377" t="s">
        <v>35</v>
      </c>
      <c r="BY136" s="1435" t="s">
        <v>35</v>
      </c>
      <c r="BZ136" s="1435" t="s">
        <v>35</v>
      </c>
      <c r="CA136" s="1435" t="s">
        <v>35</v>
      </c>
      <c r="CB136" s="1435" t="s">
        <v>35</v>
      </c>
      <c r="CC136" s="1435" t="s">
        <v>35</v>
      </c>
      <c r="CD136" s="1435" t="s">
        <v>35</v>
      </c>
      <c r="CE136" s="1545"/>
      <c r="CF136" s="1545"/>
      <c r="CG136" s="1545"/>
      <c r="CH136" s="1545"/>
      <c r="CI136" s="1545"/>
      <c r="CJ136" s="1545"/>
      <c r="CK136" s="1545"/>
      <c r="CL136" s="1545"/>
      <c r="CM136" s="1545"/>
      <c r="CN136" s="1545"/>
      <c r="CO136" s="1545"/>
      <c r="CP136" s="1545"/>
      <c r="CQ136" s="1545"/>
      <c r="CR136" s="1545"/>
      <c r="CS136" s="1545"/>
      <c r="CT136" s="1545"/>
      <c r="CU136" s="1545"/>
      <c r="CV136" s="1545"/>
      <c r="CW136" s="1545"/>
      <c r="CX136" s="1545"/>
      <c r="CY136" s="1545"/>
      <c r="CZ136" s="1545"/>
    </row>
    <row r="137" s="758" customFormat="true" ht="15" customHeight="true" x14ac:dyDescent="0.2">
      <c r="A137" s="1883"/>
      <c r="B137" s="1290" t="s">
        <v>42</v>
      </c>
      <c r="C137" s="1200">
        <v>13.074606823032891</v>
      </c>
      <c r="D137" s="1201">
        <v>24.364052088285039</v>
      </c>
      <c r="E137" s="1201">
        <v>30.614483931597171</v>
      </c>
      <c r="F137" s="1201">
        <v>39.205442215703492</v>
      </c>
      <c r="G137" s="1202">
        <v>25.614990905689861</v>
      </c>
      <c r="H137" s="1203">
        <v>27.471988158069884</v>
      </c>
      <c r="I137" s="1201">
        <v>36.874865843398766</v>
      </c>
      <c r="J137" s="1201">
        <v>28.92635313888043</v>
      </c>
      <c r="K137" s="1201">
        <v>18.010994791724716</v>
      </c>
      <c r="L137" s="1204">
        <v>11.642366865699811</v>
      </c>
      <c r="M137" s="1205">
        <v>11.392787534194047</v>
      </c>
      <c r="N137" s="1201">
        <v>19.045368650228284</v>
      </c>
      <c r="O137" s="1201">
        <v>30.502477497527643</v>
      </c>
      <c r="P137" s="1201">
        <v>33.161657306692327</v>
      </c>
      <c r="Q137" s="1202">
        <v>41.859926366380762</v>
      </c>
      <c r="R137" s="1203">
        <v>29.603000091581439</v>
      </c>
      <c r="S137" s="1201">
        <v>11.333064539634261</v>
      </c>
      <c r="T137" s="1201">
        <v>27.641073567042795</v>
      </c>
      <c r="U137" s="1201">
        <v>37.697381590353757</v>
      </c>
      <c r="V137" s="1201">
        <v>37.368685595351891</v>
      </c>
      <c r="W137" s="1201">
        <v>20.050331840481022</v>
      </c>
      <c r="X137" s="1201">
        <v>35.995809447362703</v>
      </c>
      <c r="Y137" s="1201">
        <v>12.632139180253901</v>
      </c>
      <c r="Z137" s="1201">
        <v>46.354205792242837</v>
      </c>
      <c r="AA137" s="1201">
        <v>33.068171666184668</v>
      </c>
      <c r="AB137" s="1201">
        <v>32.281993565576059</v>
      </c>
      <c r="AC137" s="1201">
        <v>16.960093560074238</v>
      </c>
      <c r="AD137" s="1509">
        <v>7.959530928714484</v>
      </c>
      <c r="AE137" s="845"/>
      <c r="AF137" s="845"/>
      <c r="AG137" s="845"/>
      <c r="AH137" s="845"/>
      <c r="AI137" s="845"/>
      <c r="AJ137" s="845"/>
      <c r="AK137" s="845"/>
      <c r="AL137" s="845"/>
      <c r="AM137" s="845"/>
      <c r="AN137" s="845"/>
      <c r="AO137" s="845"/>
      <c r="AP137" s="845"/>
      <c r="AQ137" s="845"/>
      <c r="AR137" s="845"/>
      <c r="AS137" s="845"/>
      <c r="AT137" s="845"/>
      <c r="AU137" s="845"/>
      <c r="AV137" s="845"/>
      <c r="AW137" s="845"/>
      <c r="AX137" s="845"/>
      <c r="AY137" s="845"/>
      <c r="AZ137" s="852"/>
      <c r="BA137" s="1921"/>
      <c r="BB137" s="176" t="s">
        <v>42</v>
      </c>
      <c r="BC137" s="1358" t="s">
        <v>35</v>
      </c>
      <c r="BD137" s="1377" t="s">
        <v>35</v>
      </c>
      <c r="BE137" s="1377" t="s">
        <v>35</v>
      </c>
      <c r="BF137" s="1377" t="s">
        <v>35</v>
      </c>
      <c r="BG137" s="1397" t="s">
        <v>35</v>
      </c>
      <c r="BH137" s="1417" t="s">
        <v>35</v>
      </c>
      <c r="BI137" s="1377" t="s">
        <v>35</v>
      </c>
      <c r="BJ137" s="1377" t="s">
        <v>35</v>
      </c>
      <c r="BK137" s="1377" t="s">
        <v>35</v>
      </c>
      <c r="BL137" s="1397" t="s">
        <v>35</v>
      </c>
      <c r="BM137" s="1417" t="s">
        <v>35</v>
      </c>
      <c r="BN137" s="1377" t="s">
        <v>35</v>
      </c>
      <c r="BO137" s="1377" t="s">
        <v>35</v>
      </c>
      <c r="BP137" s="1377" t="s">
        <v>35</v>
      </c>
      <c r="BQ137" s="1397" t="s">
        <v>35</v>
      </c>
      <c r="BR137" s="1417" t="s">
        <v>35</v>
      </c>
      <c r="BS137" s="1377" t="s">
        <v>35</v>
      </c>
      <c r="BT137" s="1377" t="s">
        <v>35</v>
      </c>
      <c r="BU137" s="1377" t="s">
        <v>35</v>
      </c>
      <c r="BV137" s="1377" t="s">
        <v>35</v>
      </c>
      <c r="BW137" s="1377" t="s">
        <v>35</v>
      </c>
      <c r="BX137" s="1377" t="s">
        <v>35</v>
      </c>
      <c r="BY137" s="1435" t="s">
        <v>35</v>
      </c>
      <c r="BZ137" s="1435" t="s">
        <v>35</v>
      </c>
      <c r="CA137" s="1435" t="s">
        <v>35</v>
      </c>
      <c r="CB137" s="1435" t="s">
        <v>35</v>
      </c>
      <c r="CC137" s="1435" t="s">
        <v>35</v>
      </c>
      <c r="CD137" s="1435" t="s">
        <v>35</v>
      </c>
      <c r="CE137" s="1545"/>
      <c r="CF137" s="1545"/>
      <c r="CG137" s="1545"/>
      <c r="CH137" s="1545"/>
      <c r="CI137" s="1545"/>
      <c r="CJ137" s="1545"/>
      <c r="CK137" s="1545"/>
      <c r="CL137" s="1545"/>
      <c r="CM137" s="1545"/>
      <c r="CN137" s="1545"/>
      <c r="CO137" s="1545"/>
      <c r="CP137" s="1545"/>
      <c r="CQ137" s="1545"/>
      <c r="CR137" s="1545"/>
      <c r="CS137" s="1545"/>
      <c r="CT137" s="1545"/>
      <c r="CU137" s="1545"/>
      <c r="CV137" s="1545"/>
      <c r="CW137" s="1545"/>
      <c r="CX137" s="1545"/>
      <c r="CY137" s="1545"/>
      <c r="CZ137" s="1545"/>
    </row>
    <row r="138" s="758" customFormat="true" ht="15" customHeight="true" x14ac:dyDescent="0.2">
      <c r="A138" s="1883"/>
      <c r="B138" s="1290" t="s">
        <v>41</v>
      </c>
      <c r="C138" s="1200">
        <v>24.052303259464537</v>
      </c>
      <c r="D138" s="1201">
        <v>15.882392732156264</v>
      </c>
      <c r="E138" s="1201">
        <v>11.68329822491229</v>
      </c>
      <c r="F138" s="1201">
        <v>7.5792291021477096</v>
      </c>
      <c r="G138" s="1202">
        <v>3.0923937305800524</v>
      </c>
      <c r="H138" s="1203">
        <v>12.719161924086226</v>
      </c>
      <c r="I138" s="1201">
        <v>3.5740265804512514</v>
      </c>
      <c r="J138" s="1201">
        <v>2.2363142155523157</v>
      </c>
      <c r="K138" s="1201">
        <v>0.87333381105801822</v>
      </c>
      <c r="L138" s="1204">
        <v>2.705764158287673</v>
      </c>
      <c r="M138" s="1205">
        <v>24.868583017194858</v>
      </c>
      <c r="N138" s="1201">
        <v>18.110780904918801</v>
      </c>
      <c r="O138" s="1201">
        <v>14.285837053841622</v>
      </c>
      <c r="P138" s="1201">
        <v>9.8259010022357547</v>
      </c>
      <c r="Q138" s="1202">
        <v>7.6685581261961993</v>
      </c>
      <c r="R138" s="1203">
        <v>20.700816829021402</v>
      </c>
      <c r="S138" s="1201">
        <v>35.154306346653236</v>
      </c>
      <c r="T138" s="1201">
        <v>56.820356951076299</v>
      </c>
      <c r="U138" s="1201">
        <v>1.7132584793252168</v>
      </c>
      <c r="V138" s="1201">
        <v>3.7403133514825884</v>
      </c>
      <c r="W138" s="1201">
        <v>1.6443473317373878</v>
      </c>
      <c r="X138" s="1201">
        <v>8.8538272757200573</v>
      </c>
      <c r="Y138" s="1201">
        <v>1.3698057305256301</v>
      </c>
      <c r="Z138" s="1201">
        <v>10.193336903221603</v>
      </c>
      <c r="AA138" s="1201">
        <v>0.58888509588398852</v>
      </c>
      <c r="AB138" s="1201">
        <v>10.518517807625138</v>
      </c>
      <c r="AC138" s="1201">
        <v>3.3819221131113633</v>
      </c>
      <c r="AD138" s="1509">
        <v>1.1750149832840786</v>
      </c>
      <c r="AE138" s="845"/>
      <c r="AF138" s="845"/>
      <c r="AG138" s="845"/>
      <c r="AH138" s="845"/>
      <c r="AI138" s="845"/>
      <c r="AJ138" s="845"/>
      <c r="AK138" s="845"/>
      <c r="AL138" s="845"/>
      <c r="AM138" s="845"/>
      <c r="AN138" s="845"/>
      <c r="AO138" s="845"/>
      <c r="AP138" s="845"/>
      <c r="AQ138" s="845"/>
      <c r="AR138" s="845"/>
      <c r="AS138" s="845"/>
      <c r="AT138" s="845"/>
      <c r="AU138" s="845"/>
      <c r="AV138" s="845"/>
      <c r="AW138" s="845"/>
      <c r="AX138" s="845"/>
      <c r="AY138" s="845"/>
      <c r="AZ138" s="852"/>
      <c r="BA138" s="1921"/>
      <c r="BB138" s="176" t="s">
        <v>41</v>
      </c>
      <c r="BC138" s="1358" t="s">
        <v>35</v>
      </c>
      <c r="BD138" s="1377" t="s">
        <v>35</v>
      </c>
      <c r="BE138" s="1377" t="s">
        <v>35</v>
      </c>
      <c r="BF138" s="1377" t="s">
        <v>35</v>
      </c>
      <c r="BG138" s="1397" t="s">
        <v>35</v>
      </c>
      <c r="BH138" s="1417" t="s">
        <v>35</v>
      </c>
      <c r="BI138" s="1377" t="s">
        <v>35</v>
      </c>
      <c r="BJ138" s="1377" t="s">
        <v>35</v>
      </c>
      <c r="BK138" s="1377" t="s">
        <v>35</v>
      </c>
      <c r="BL138" s="1397" t="s">
        <v>35</v>
      </c>
      <c r="BM138" s="1417" t="s">
        <v>35</v>
      </c>
      <c r="BN138" s="1377" t="s">
        <v>35</v>
      </c>
      <c r="BO138" s="1377" t="s">
        <v>35</v>
      </c>
      <c r="BP138" s="1377" t="s">
        <v>35</v>
      </c>
      <c r="BQ138" s="1397" t="s">
        <v>35</v>
      </c>
      <c r="BR138" s="1417" t="s">
        <v>35</v>
      </c>
      <c r="BS138" s="1377" t="s">
        <v>35</v>
      </c>
      <c r="BT138" s="1377" t="s">
        <v>35</v>
      </c>
      <c r="BU138" s="1377" t="s">
        <v>35</v>
      </c>
      <c r="BV138" s="1377" t="s">
        <v>35</v>
      </c>
      <c r="BW138" s="1377" t="s">
        <v>35</v>
      </c>
      <c r="BX138" s="1377" t="s">
        <v>35</v>
      </c>
      <c r="BY138" s="1435" t="s">
        <v>35</v>
      </c>
      <c r="BZ138" s="1435" t="s">
        <v>35</v>
      </c>
      <c r="CA138" s="1435" t="s">
        <v>35</v>
      </c>
      <c r="CB138" s="1435" t="s">
        <v>35</v>
      </c>
      <c r="CC138" s="1435" t="s">
        <v>35</v>
      </c>
      <c r="CD138" s="1435" t="s">
        <v>35</v>
      </c>
      <c r="CE138" s="1545"/>
      <c r="CF138" s="1545"/>
      <c r="CG138" s="1545"/>
      <c r="CH138" s="1545"/>
      <c r="CI138" s="1545"/>
      <c r="CJ138" s="1545"/>
      <c r="CK138" s="1545"/>
      <c r="CL138" s="1545"/>
      <c r="CM138" s="1545"/>
      <c r="CN138" s="1545"/>
      <c r="CO138" s="1545"/>
      <c r="CP138" s="1545"/>
      <c r="CQ138" s="1545"/>
      <c r="CR138" s="1545"/>
      <c r="CS138" s="1545"/>
      <c r="CT138" s="1545"/>
      <c r="CU138" s="1545"/>
      <c r="CV138" s="1545"/>
      <c r="CW138" s="1545"/>
      <c r="CX138" s="1545"/>
      <c r="CY138" s="1545"/>
      <c r="CZ138" s="1545"/>
    </row>
    <row r="139" s="758" customFormat="true" ht="15" customHeight="true" x14ac:dyDescent="0.2">
      <c r="A139" s="1883"/>
      <c r="B139" s="1290" t="s">
        <v>19</v>
      </c>
      <c r="C139" s="1200">
        <v>59.586285998533292</v>
      </c>
      <c r="D139" s="1201">
        <v>51.021031687075926</v>
      </c>
      <c r="E139" s="1201">
        <v>41.688146059949062</v>
      </c>
      <c r="F139" s="1201">
        <v>24.443550846880218</v>
      </c>
      <c r="G139" s="1202">
        <v>2.5608194621045368</v>
      </c>
      <c r="H139" s="1203">
        <v>41.400614588562249</v>
      </c>
      <c r="I139" s="1201">
        <v>17.192443551932232</v>
      </c>
      <c r="J139" s="1201">
        <v>4.1661362158584829</v>
      </c>
      <c r="K139" s="1201">
        <v>0.49982429273497014</v>
      </c>
      <c r="L139" s="1204">
        <v>0</v>
      </c>
      <c r="M139" s="1205">
        <v>61.315911076545824</v>
      </c>
      <c r="N139" s="1201">
        <v>55.149873271236928</v>
      </c>
      <c r="O139" s="1201">
        <v>44.173535826809136</v>
      </c>
      <c r="P139" s="1201">
        <v>38.849546116443683</v>
      </c>
      <c r="Q139" s="1202">
        <v>15.82287002065231</v>
      </c>
      <c r="R139" s="1203">
        <v>26.104451905060589</v>
      </c>
      <c r="S139" s="1201">
        <v>41.269404097862903</v>
      </c>
      <c r="T139" s="1201">
        <v>11.856741845226864</v>
      </c>
      <c r="U139" s="1201">
        <v>51.786548208490899</v>
      </c>
      <c r="V139" s="1201">
        <v>50.043475756989487</v>
      </c>
      <c r="W139" s="1201">
        <v>5.284137194171973</v>
      </c>
      <c r="X139" s="1201">
        <v>32.918535554434705</v>
      </c>
      <c r="Y139" s="1201">
        <v>58.499847681385852</v>
      </c>
      <c r="Z139" s="1201">
        <v>25.143971053437568</v>
      </c>
      <c r="AA139" s="1201">
        <v>37.035702252925653</v>
      </c>
      <c r="AB139" s="1201">
        <v>46.632251010604342</v>
      </c>
      <c r="AC139" s="1201">
        <v>67.704995205477729</v>
      </c>
      <c r="AD139" s="1509">
        <v>69.181285512598294</v>
      </c>
      <c r="AE139" s="845"/>
      <c r="AF139" s="845"/>
      <c r="AG139" s="845"/>
      <c r="AH139" s="845"/>
      <c r="AI139" s="845"/>
      <c r="AJ139" s="845"/>
      <c r="AK139" s="845"/>
      <c r="AL139" s="845"/>
      <c r="AM139" s="845"/>
      <c r="AN139" s="845"/>
      <c r="AO139" s="845"/>
      <c r="AP139" s="845"/>
      <c r="AQ139" s="845"/>
      <c r="AR139" s="845"/>
      <c r="AS139" s="845"/>
      <c r="AT139" s="845"/>
      <c r="AU139" s="845"/>
      <c r="AV139" s="845"/>
      <c r="AW139" s="845"/>
      <c r="AX139" s="845"/>
      <c r="AY139" s="845"/>
      <c r="AZ139" s="852"/>
      <c r="BA139" s="1921"/>
      <c r="BB139" s="176" t="s">
        <v>19</v>
      </c>
      <c r="BC139" s="1358" t="s">
        <v>35</v>
      </c>
      <c r="BD139" s="1377" t="s">
        <v>35</v>
      </c>
      <c r="BE139" s="1377" t="s">
        <v>35</v>
      </c>
      <c r="BF139" s="1377" t="s">
        <v>35</v>
      </c>
      <c r="BG139" s="1397" t="s">
        <v>35</v>
      </c>
      <c r="BH139" s="1417" t="s">
        <v>35</v>
      </c>
      <c r="BI139" s="1377" t="s">
        <v>35</v>
      </c>
      <c r="BJ139" s="1377" t="s">
        <v>35</v>
      </c>
      <c r="BK139" s="1377" t="s">
        <v>35</v>
      </c>
      <c r="BL139" s="1397" t="s">
        <v>35</v>
      </c>
      <c r="BM139" s="1417" t="s">
        <v>35</v>
      </c>
      <c r="BN139" s="1377" t="s">
        <v>35</v>
      </c>
      <c r="BO139" s="1377" t="s">
        <v>35</v>
      </c>
      <c r="BP139" s="1377" t="s">
        <v>35</v>
      </c>
      <c r="BQ139" s="1397" t="s">
        <v>35</v>
      </c>
      <c r="BR139" s="1417" t="s">
        <v>35</v>
      </c>
      <c r="BS139" s="1377" t="s">
        <v>35</v>
      </c>
      <c r="BT139" s="1377" t="s">
        <v>35</v>
      </c>
      <c r="BU139" s="1377" t="s">
        <v>35</v>
      </c>
      <c r="BV139" s="1377" t="s">
        <v>35</v>
      </c>
      <c r="BW139" s="1377" t="s">
        <v>35</v>
      </c>
      <c r="BX139" s="1377" t="s">
        <v>35</v>
      </c>
      <c r="BY139" s="1435" t="s">
        <v>35</v>
      </c>
      <c r="BZ139" s="1435" t="s">
        <v>35</v>
      </c>
      <c r="CA139" s="1435" t="s">
        <v>35</v>
      </c>
      <c r="CB139" s="1435" t="s">
        <v>35</v>
      </c>
      <c r="CC139" s="1435" t="s">
        <v>35</v>
      </c>
      <c r="CD139" s="1435" t="s">
        <v>35</v>
      </c>
      <c r="CE139" s="1545"/>
      <c r="CF139" s="1545"/>
      <c r="CG139" s="1545"/>
      <c r="CH139" s="1545"/>
      <c r="CI139" s="1545"/>
      <c r="CJ139" s="1545"/>
      <c r="CK139" s="1545"/>
      <c r="CL139" s="1545"/>
      <c r="CM139" s="1545"/>
      <c r="CN139" s="1545"/>
      <c r="CO139" s="1545"/>
      <c r="CP139" s="1545"/>
      <c r="CQ139" s="1545"/>
      <c r="CR139" s="1545"/>
      <c r="CS139" s="1545"/>
      <c r="CT139" s="1545"/>
      <c r="CU139" s="1545"/>
      <c r="CV139" s="1545"/>
      <c r="CW139" s="1545"/>
      <c r="CX139" s="1545"/>
      <c r="CY139" s="1545"/>
      <c r="CZ139" s="1545"/>
    </row>
    <row r="140" s="133" customFormat="true" ht="15" customHeight="true" x14ac:dyDescent="0.2">
      <c r="A140" s="1864" t="s">
        <v>107</v>
      </c>
      <c r="B140" s="303" t="s">
        <v>64</v>
      </c>
      <c r="C140" s="1312" t="s">
        <v>35</v>
      </c>
      <c r="D140" s="1319" t="s">
        <v>35</v>
      </c>
      <c r="E140" s="1319" t="s">
        <v>35</v>
      </c>
      <c r="F140" s="1319" t="s">
        <v>35</v>
      </c>
      <c r="G140" s="1326" t="s">
        <v>35</v>
      </c>
      <c r="H140" s="1333" t="s">
        <v>35</v>
      </c>
      <c r="I140" s="1319" t="s">
        <v>35</v>
      </c>
      <c r="J140" s="1319" t="s">
        <v>35</v>
      </c>
      <c r="K140" s="1319" t="s">
        <v>35</v>
      </c>
      <c r="L140" s="1340" t="s">
        <v>35</v>
      </c>
      <c r="M140" s="1346" t="s">
        <v>35</v>
      </c>
      <c r="N140" s="1319" t="s">
        <v>35</v>
      </c>
      <c r="O140" s="1319" t="s">
        <v>35</v>
      </c>
      <c r="P140" s="1319" t="s">
        <v>35</v>
      </c>
      <c r="Q140" s="1326" t="s">
        <v>35</v>
      </c>
      <c r="R140" s="1333" t="s">
        <v>35</v>
      </c>
      <c r="S140" s="1319" t="s">
        <v>35</v>
      </c>
      <c r="T140" s="1319" t="s">
        <v>35</v>
      </c>
      <c r="U140" s="1319" t="s">
        <v>35</v>
      </c>
      <c r="V140" s="1319" t="s">
        <v>35</v>
      </c>
      <c r="W140" s="1319" t="s">
        <v>35</v>
      </c>
      <c r="X140" s="1319" t="s">
        <v>35</v>
      </c>
      <c r="Y140" s="1348" t="s">
        <v>35</v>
      </c>
      <c r="Z140" s="1348" t="s">
        <v>35</v>
      </c>
      <c r="AA140" s="1348" t="s">
        <v>35</v>
      </c>
      <c r="AB140" s="1348" t="s">
        <v>35</v>
      </c>
      <c r="AC140" s="1348" t="s">
        <v>35</v>
      </c>
      <c r="AD140" s="1510" t="s">
        <v>35</v>
      </c>
      <c r="AE140" s="1523"/>
      <c r="AF140" s="1523"/>
      <c r="AG140" s="1523"/>
      <c r="AH140" s="1523"/>
      <c r="AI140" s="1523"/>
      <c r="AJ140" s="1523"/>
      <c r="AK140" s="1523"/>
      <c r="AL140" s="1523"/>
      <c r="AM140" s="1523"/>
      <c r="AN140" s="1523"/>
      <c r="AO140" s="1523"/>
      <c r="AP140" s="1523"/>
      <c r="AQ140" s="1523"/>
      <c r="AR140" s="1523"/>
      <c r="AS140" s="1523"/>
      <c r="AT140" s="1523"/>
      <c r="AU140" s="1523"/>
      <c r="AV140" s="1523"/>
      <c r="AW140" s="1523"/>
      <c r="AX140" s="1523"/>
      <c r="AY140" s="1523"/>
      <c r="AZ140" s="242"/>
      <c r="BA140" s="1921" t="s">
        <v>107</v>
      </c>
      <c r="BB140" s="176" t="s">
        <v>64</v>
      </c>
      <c r="BC140" s="1358" t="s">
        <v>35</v>
      </c>
      <c r="BD140" s="1377" t="s">
        <v>35</v>
      </c>
      <c r="BE140" s="1377" t="s">
        <v>35</v>
      </c>
      <c r="BF140" s="1377" t="s">
        <v>35</v>
      </c>
      <c r="BG140" s="1397" t="s">
        <v>35</v>
      </c>
      <c r="BH140" s="1417" t="s">
        <v>35</v>
      </c>
      <c r="BI140" s="1377" t="s">
        <v>35</v>
      </c>
      <c r="BJ140" s="1377" t="s">
        <v>35</v>
      </c>
      <c r="BK140" s="1377" t="s">
        <v>35</v>
      </c>
      <c r="BL140" s="1397" t="s">
        <v>35</v>
      </c>
      <c r="BM140" s="1417" t="s">
        <v>35</v>
      </c>
      <c r="BN140" s="1377" t="s">
        <v>35</v>
      </c>
      <c r="BO140" s="1377" t="s">
        <v>35</v>
      </c>
      <c r="BP140" s="1377" t="s">
        <v>35</v>
      </c>
      <c r="BQ140" s="1397" t="s">
        <v>35</v>
      </c>
      <c r="BR140" s="1417" t="s">
        <v>35</v>
      </c>
      <c r="BS140" s="1377" t="s">
        <v>35</v>
      </c>
      <c r="BT140" s="1377" t="s">
        <v>35</v>
      </c>
      <c r="BU140" s="1377" t="s">
        <v>35</v>
      </c>
      <c r="BV140" s="1377" t="s">
        <v>35</v>
      </c>
      <c r="BW140" s="1377" t="s">
        <v>35</v>
      </c>
      <c r="BX140" s="1377" t="s">
        <v>35</v>
      </c>
      <c r="BY140" s="1435" t="s">
        <v>35</v>
      </c>
      <c r="BZ140" s="1435" t="s">
        <v>35</v>
      </c>
      <c r="CA140" s="1435" t="s">
        <v>35</v>
      </c>
      <c r="CB140" s="1435" t="s">
        <v>35</v>
      </c>
      <c r="CC140" s="1435" t="s">
        <v>35</v>
      </c>
      <c r="CD140" s="1435" t="s">
        <v>35</v>
      </c>
      <c r="CE140" s="1545"/>
      <c r="CF140" s="1545"/>
      <c r="CG140" s="1545"/>
      <c r="CH140" s="1545"/>
      <c r="CI140" s="1545"/>
      <c r="CJ140" s="1545"/>
      <c r="CK140" s="1545"/>
      <c r="CL140" s="1545"/>
      <c r="CM140" s="1545"/>
      <c r="CN140" s="1545"/>
      <c r="CO140" s="1545"/>
      <c r="CP140" s="1545"/>
      <c r="CQ140" s="1545"/>
      <c r="CR140" s="1545"/>
      <c r="CS140" s="1545"/>
      <c r="CT140" s="1545"/>
      <c r="CU140" s="1545"/>
      <c r="CV140" s="1545"/>
      <c r="CW140" s="1545"/>
      <c r="CX140" s="1545"/>
      <c r="CY140" s="1545"/>
      <c r="CZ140" s="1545"/>
    </row>
    <row r="141" s="133" customFormat="true" ht="15" customHeight="true" x14ac:dyDescent="0.2">
      <c r="A141" s="1864"/>
      <c r="B141" s="303" t="s">
        <v>65</v>
      </c>
      <c r="C141" s="1312" t="s">
        <v>35</v>
      </c>
      <c r="D141" s="1319" t="s">
        <v>35</v>
      </c>
      <c r="E141" s="1319" t="s">
        <v>35</v>
      </c>
      <c r="F141" s="1319" t="s">
        <v>35</v>
      </c>
      <c r="G141" s="1326" t="s">
        <v>35</v>
      </c>
      <c r="H141" s="1333" t="s">
        <v>35</v>
      </c>
      <c r="I141" s="1319" t="s">
        <v>35</v>
      </c>
      <c r="J141" s="1319" t="s">
        <v>35</v>
      </c>
      <c r="K141" s="1319" t="s">
        <v>35</v>
      </c>
      <c r="L141" s="1340" t="s">
        <v>35</v>
      </c>
      <c r="M141" s="1346" t="s">
        <v>35</v>
      </c>
      <c r="N141" s="1319" t="s">
        <v>35</v>
      </c>
      <c r="O141" s="1319" t="s">
        <v>35</v>
      </c>
      <c r="P141" s="1319" t="s">
        <v>35</v>
      </c>
      <c r="Q141" s="1326" t="s">
        <v>35</v>
      </c>
      <c r="R141" s="1333" t="s">
        <v>35</v>
      </c>
      <c r="S141" s="1319" t="s">
        <v>35</v>
      </c>
      <c r="T141" s="1319" t="s">
        <v>35</v>
      </c>
      <c r="U141" s="1319" t="s">
        <v>35</v>
      </c>
      <c r="V141" s="1319" t="s">
        <v>35</v>
      </c>
      <c r="W141" s="1319" t="s">
        <v>35</v>
      </c>
      <c r="X141" s="1319" t="s">
        <v>35</v>
      </c>
      <c r="Y141" s="1348" t="s">
        <v>35</v>
      </c>
      <c r="Z141" s="1348" t="s">
        <v>35</v>
      </c>
      <c r="AA141" s="1348" t="s">
        <v>35</v>
      </c>
      <c r="AB141" s="1348" t="s">
        <v>35</v>
      </c>
      <c r="AC141" s="1348" t="s">
        <v>35</v>
      </c>
      <c r="AD141" s="1510" t="s">
        <v>35</v>
      </c>
      <c r="AE141" s="1523"/>
      <c r="AF141" s="1523"/>
      <c r="AG141" s="1523"/>
      <c r="AH141" s="1523"/>
      <c r="AI141" s="1523"/>
      <c r="AJ141" s="1523"/>
      <c r="AK141" s="1523"/>
      <c r="AL141" s="1523"/>
      <c r="AM141" s="1523"/>
      <c r="AN141" s="1523"/>
      <c r="AO141" s="1523"/>
      <c r="AP141" s="1523"/>
      <c r="AQ141" s="1523"/>
      <c r="AR141" s="1523"/>
      <c r="AS141" s="1523"/>
      <c r="AT141" s="1523"/>
      <c r="AU141" s="1523"/>
      <c r="AV141" s="1523"/>
      <c r="AW141" s="1523"/>
      <c r="AX141" s="1523"/>
      <c r="AY141" s="1523"/>
      <c r="AZ141" s="242"/>
      <c r="BA141" s="1921"/>
      <c r="BB141" s="176" t="s">
        <v>65</v>
      </c>
      <c r="BC141" s="1358" t="s">
        <v>35</v>
      </c>
      <c r="BD141" s="1377" t="s">
        <v>35</v>
      </c>
      <c r="BE141" s="1377" t="s">
        <v>35</v>
      </c>
      <c r="BF141" s="1377" t="s">
        <v>35</v>
      </c>
      <c r="BG141" s="1397" t="s">
        <v>35</v>
      </c>
      <c r="BH141" s="1417" t="s">
        <v>35</v>
      </c>
      <c r="BI141" s="1377" t="s">
        <v>35</v>
      </c>
      <c r="BJ141" s="1377" t="s">
        <v>35</v>
      </c>
      <c r="BK141" s="1377" t="s">
        <v>35</v>
      </c>
      <c r="BL141" s="1397" t="s">
        <v>35</v>
      </c>
      <c r="BM141" s="1417" t="s">
        <v>35</v>
      </c>
      <c r="BN141" s="1377" t="s">
        <v>35</v>
      </c>
      <c r="BO141" s="1377" t="s">
        <v>35</v>
      </c>
      <c r="BP141" s="1377" t="s">
        <v>35</v>
      </c>
      <c r="BQ141" s="1397" t="s">
        <v>35</v>
      </c>
      <c r="BR141" s="1417" t="s">
        <v>35</v>
      </c>
      <c r="BS141" s="1377" t="s">
        <v>35</v>
      </c>
      <c r="BT141" s="1377" t="s">
        <v>35</v>
      </c>
      <c r="BU141" s="1377" t="s">
        <v>35</v>
      </c>
      <c r="BV141" s="1377" t="s">
        <v>35</v>
      </c>
      <c r="BW141" s="1377" t="s">
        <v>35</v>
      </c>
      <c r="BX141" s="1377" t="s">
        <v>35</v>
      </c>
      <c r="BY141" s="1435" t="s">
        <v>35</v>
      </c>
      <c r="BZ141" s="1435" t="s">
        <v>35</v>
      </c>
      <c r="CA141" s="1435" t="s">
        <v>35</v>
      </c>
      <c r="CB141" s="1435" t="s">
        <v>35</v>
      </c>
      <c r="CC141" s="1435" t="s">
        <v>35</v>
      </c>
      <c r="CD141" s="1435" t="s">
        <v>35</v>
      </c>
      <c r="CE141" s="1545"/>
      <c r="CF141" s="1545"/>
      <c r="CG141" s="1545"/>
      <c r="CH141" s="1545"/>
      <c r="CI141" s="1545"/>
      <c r="CJ141" s="1545"/>
      <c r="CK141" s="1545"/>
      <c r="CL141" s="1545"/>
      <c r="CM141" s="1545"/>
      <c r="CN141" s="1545"/>
      <c r="CO141" s="1545"/>
      <c r="CP141" s="1545"/>
      <c r="CQ141" s="1545"/>
      <c r="CR141" s="1545"/>
      <c r="CS141" s="1545"/>
      <c r="CT141" s="1545"/>
      <c r="CU141" s="1545"/>
      <c r="CV141" s="1545"/>
      <c r="CW141" s="1545"/>
      <c r="CX141" s="1545"/>
      <c r="CY141" s="1545"/>
      <c r="CZ141" s="1545"/>
    </row>
    <row r="142" s="133" customFormat="true" ht="15" customHeight="true" x14ac:dyDescent="0.2">
      <c r="A142" s="1864"/>
      <c r="B142" s="303" t="s">
        <v>66</v>
      </c>
      <c r="C142" s="1312" t="s">
        <v>35</v>
      </c>
      <c r="D142" s="1319" t="s">
        <v>35</v>
      </c>
      <c r="E142" s="1319" t="s">
        <v>35</v>
      </c>
      <c r="F142" s="1319" t="s">
        <v>35</v>
      </c>
      <c r="G142" s="1326" t="s">
        <v>35</v>
      </c>
      <c r="H142" s="1333" t="s">
        <v>35</v>
      </c>
      <c r="I142" s="1319" t="s">
        <v>35</v>
      </c>
      <c r="J142" s="1319" t="s">
        <v>35</v>
      </c>
      <c r="K142" s="1319" t="s">
        <v>35</v>
      </c>
      <c r="L142" s="1340" t="s">
        <v>35</v>
      </c>
      <c r="M142" s="1346" t="s">
        <v>35</v>
      </c>
      <c r="N142" s="1319" t="s">
        <v>35</v>
      </c>
      <c r="O142" s="1319" t="s">
        <v>35</v>
      </c>
      <c r="P142" s="1319" t="s">
        <v>35</v>
      </c>
      <c r="Q142" s="1326" t="s">
        <v>35</v>
      </c>
      <c r="R142" s="1333" t="s">
        <v>35</v>
      </c>
      <c r="S142" s="1319" t="s">
        <v>35</v>
      </c>
      <c r="T142" s="1319" t="s">
        <v>35</v>
      </c>
      <c r="U142" s="1319" t="s">
        <v>35</v>
      </c>
      <c r="V142" s="1319" t="s">
        <v>35</v>
      </c>
      <c r="W142" s="1319" t="s">
        <v>35</v>
      </c>
      <c r="X142" s="1319" t="s">
        <v>35</v>
      </c>
      <c r="Y142" s="1348" t="s">
        <v>35</v>
      </c>
      <c r="Z142" s="1348" t="s">
        <v>35</v>
      </c>
      <c r="AA142" s="1348" t="s">
        <v>35</v>
      </c>
      <c r="AB142" s="1348" t="s">
        <v>35</v>
      </c>
      <c r="AC142" s="1348" t="s">
        <v>35</v>
      </c>
      <c r="AD142" s="1510" t="s">
        <v>35</v>
      </c>
      <c r="AE142" s="1523"/>
      <c r="AF142" s="1523"/>
      <c r="AG142" s="1523"/>
      <c r="AH142" s="1523"/>
      <c r="AI142" s="1523"/>
      <c r="AJ142" s="1523"/>
      <c r="AK142" s="1523"/>
      <c r="AL142" s="1523"/>
      <c r="AM142" s="1523"/>
      <c r="AN142" s="1523"/>
      <c r="AO142" s="1523"/>
      <c r="AP142" s="1523"/>
      <c r="AQ142" s="1523"/>
      <c r="AR142" s="1523"/>
      <c r="AS142" s="1523"/>
      <c r="AT142" s="1523"/>
      <c r="AU142" s="1523"/>
      <c r="AV142" s="1523"/>
      <c r="AW142" s="1523"/>
      <c r="AX142" s="1523"/>
      <c r="AY142" s="1523"/>
      <c r="AZ142" s="242"/>
      <c r="BA142" s="1921"/>
      <c r="BB142" s="176" t="s">
        <v>66</v>
      </c>
      <c r="BC142" s="1358" t="s">
        <v>35</v>
      </c>
      <c r="BD142" s="1377" t="s">
        <v>35</v>
      </c>
      <c r="BE142" s="1377" t="s">
        <v>35</v>
      </c>
      <c r="BF142" s="1377" t="s">
        <v>35</v>
      </c>
      <c r="BG142" s="1397" t="s">
        <v>35</v>
      </c>
      <c r="BH142" s="1417" t="s">
        <v>35</v>
      </c>
      <c r="BI142" s="1377" t="s">
        <v>35</v>
      </c>
      <c r="BJ142" s="1377" t="s">
        <v>35</v>
      </c>
      <c r="BK142" s="1377" t="s">
        <v>35</v>
      </c>
      <c r="BL142" s="1397" t="s">
        <v>35</v>
      </c>
      <c r="BM142" s="1417" t="s">
        <v>35</v>
      </c>
      <c r="BN142" s="1377" t="s">
        <v>35</v>
      </c>
      <c r="BO142" s="1377" t="s">
        <v>35</v>
      </c>
      <c r="BP142" s="1377" t="s">
        <v>35</v>
      </c>
      <c r="BQ142" s="1397" t="s">
        <v>35</v>
      </c>
      <c r="BR142" s="1417" t="s">
        <v>35</v>
      </c>
      <c r="BS142" s="1377" t="s">
        <v>35</v>
      </c>
      <c r="BT142" s="1377" t="s">
        <v>35</v>
      </c>
      <c r="BU142" s="1377" t="s">
        <v>35</v>
      </c>
      <c r="BV142" s="1377" t="s">
        <v>35</v>
      </c>
      <c r="BW142" s="1377" t="s">
        <v>35</v>
      </c>
      <c r="BX142" s="1377" t="s">
        <v>35</v>
      </c>
      <c r="BY142" s="1435" t="s">
        <v>35</v>
      </c>
      <c r="BZ142" s="1435" t="s">
        <v>35</v>
      </c>
      <c r="CA142" s="1435" t="s">
        <v>35</v>
      </c>
      <c r="CB142" s="1435" t="s">
        <v>35</v>
      </c>
      <c r="CC142" s="1435" t="s">
        <v>35</v>
      </c>
      <c r="CD142" s="1435" t="s">
        <v>35</v>
      </c>
      <c r="CE142" s="1545"/>
      <c r="CF142" s="1545"/>
      <c r="CG142" s="1545"/>
      <c r="CH142" s="1545"/>
      <c r="CI142" s="1545"/>
      <c r="CJ142" s="1545"/>
      <c r="CK142" s="1545"/>
      <c r="CL142" s="1545"/>
      <c r="CM142" s="1545"/>
      <c r="CN142" s="1545"/>
      <c r="CO142" s="1545"/>
      <c r="CP142" s="1545"/>
      <c r="CQ142" s="1545"/>
      <c r="CR142" s="1545"/>
      <c r="CS142" s="1545"/>
      <c r="CT142" s="1545"/>
      <c r="CU142" s="1545"/>
      <c r="CV142" s="1545"/>
      <c r="CW142" s="1545"/>
      <c r="CX142" s="1545"/>
      <c r="CY142" s="1545"/>
      <c r="CZ142" s="1545"/>
    </row>
    <row r="143" s="133" customFormat="true" ht="15" customHeight="true" x14ac:dyDescent="0.2">
      <c r="A143" s="1864"/>
      <c r="B143" s="303" t="s">
        <v>67</v>
      </c>
      <c r="C143" s="1312" t="s">
        <v>35</v>
      </c>
      <c r="D143" s="1319" t="s">
        <v>35</v>
      </c>
      <c r="E143" s="1319" t="s">
        <v>35</v>
      </c>
      <c r="F143" s="1319" t="s">
        <v>35</v>
      </c>
      <c r="G143" s="1326" t="s">
        <v>35</v>
      </c>
      <c r="H143" s="1333" t="s">
        <v>35</v>
      </c>
      <c r="I143" s="1319" t="s">
        <v>35</v>
      </c>
      <c r="J143" s="1319" t="s">
        <v>35</v>
      </c>
      <c r="K143" s="1319" t="s">
        <v>35</v>
      </c>
      <c r="L143" s="1340" t="s">
        <v>35</v>
      </c>
      <c r="M143" s="1346" t="s">
        <v>35</v>
      </c>
      <c r="N143" s="1319" t="s">
        <v>35</v>
      </c>
      <c r="O143" s="1319" t="s">
        <v>35</v>
      </c>
      <c r="P143" s="1319" t="s">
        <v>35</v>
      </c>
      <c r="Q143" s="1326" t="s">
        <v>35</v>
      </c>
      <c r="R143" s="1333" t="s">
        <v>35</v>
      </c>
      <c r="S143" s="1319" t="s">
        <v>35</v>
      </c>
      <c r="T143" s="1319" t="s">
        <v>35</v>
      </c>
      <c r="U143" s="1319" t="s">
        <v>35</v>
      </c>
      <c r="V143" s="1319" t="s">
        <v>35</v>
      </c>
      <c r="W143" s="1319" t="s">
        <v>35</v>
      </c>
      <c r="X143" s="1319" t="s">
        <v>35</v>
      </c>
      <c r="Y143" s="1348" t="s">
        <v>35</v>
      </c>
      <c r="Z143" s="1348" t="s">
        <v>35</v>
      </c>
      <c r="AA143" s="1348" t="s">
        <v>35</v>
      </c>
      <c r="AB143" s="1348" t="s">
        <v>35</v>
      </c>
      <c r="AC143" s="1348" t="s">
        <v>35</v>
      </c>
      <c r="AD143" s="1510" t="s">
        <v>35</v>
      </c>
      <c r="AE143" s="1523"/>
      <c r="AF143" s="1523"/>
      <c r="AG143" s="1523"/>
      <c r="AH143" s="1523"/>
      <c r="AI143" s="1523"/>
      <c r="AJ143" s="1523"/>
      <c r="AK143" s="1523"/>
      <c r="AL143" s="1523"/>
      <c r="AM143" s="1523"/>
      <c r="AN143" s="1523"/>
      <c r="AO143" s="1523"/>
      <c r="AP143" s="1523"/>
      <c r="AQ143" s="1523"/>
      <c r="AR143" s="1523"/>
      <c r="AS143" s="1523"/>
      <c r="AT143" s="1523"/>
      <c r="AU143" s="1523"/>
      <c r="AV143" s="1523"/>
      <c r="AW143" s="1523"/>
      <c r="AX143" s="1523"/>
      <c r="AY143" s="1523"/>
      <c r="AZ143" s="242"/>
      <c r="BA143" s="1921"/>
      <c r="BB143" s="176" t="s">
        <v>67</v>
      </c>
      <c r="BC143" s="1358" t="s">
        <v>35</v>
      </c>
      <c r="BD143" s="1377" t="s">
        <v>35</v>
      </c>
      <c r="BE143" s="1377" t="s">
        <v>35</v>
      </c>
      <c r="BF143" s="1377" t="s">
        <v>35</v>
      </c>
      <c r="BG143" s="1397" t="s">
        <v>35</v>
      </c>
      <c r="BH143" s="1417" t="s">
        <v>35</v>
      </c>
      <c r="BI143" s="1377" t="s">
        <v>35</v>
      </c>
      <c r="BJ143" s="1377" t="s">
        <v>35</v>
      </c>
      <c r="BK143" s="1377" t="s">
        <v>35</v>
      </c>
      <c r="BL143" s="1397" t="s">
        <v>35</v>
      </c>
      <c r="BM143" s="1417" t="s">
        <v>35</v>
      </c>
      <c r="BN143" s="1377" t="s">
        <v>35</v>
      </c>
      <c r="BO143" s="1377" t="s">
        <v>35</v>
      </c>
      <c r="BP143" s="1377" t="s">
        <v>35</v>
      </c>
      <c r="BQ143" s="1397" t="s">
        <v>35</v>
      </c>
      <c r="BR143" s="1417" t="s">
        <v>35</v>
      </c>
      <c r="BS143" s="1377" t="s">
        <v>35</v>
      </c>
      <c r="BT143" s="1377" t="s">
        <v>35</v>
      </c>
      <c r="BU143" s="1377" t="s">
        <v>35</v>
      </c>
      <c r="BV143" s="1377" t="s">
        <v>35</v>
      </c>
      <c r="BW143" s="1377" t="s">
        <v>35</v>
      </c>
      <c r="BX143" s="1377" t="s">
        <v>35</v>
      </c>
      <c r="BY143" s="1435" t="s">
        <v>35</v>
      </c>
      <c r="BZ143" s="1435" t="s">
        <v>35</v>
      </c>
      <c r="CA143" s="1435" t="s">
        <v>35</v>
      </c>
      <c r="CB143" s="1435" t="s">
        <v>35</v>
      </c>
      <c r="CC143" s="1435" t="s">
        <v>35</v>
      </c>
      <c r="CD143" s="1435" t="s">
        <v>35</v>
      </c>
      <c r="CE143" s="1545"/>
      <c r="CF143" s="1545"/>
      <c r="CG143" s="1545"/>
      <c r="CH143" s="1545"/>
      <c r="CI143" s="1545"/>
      <c r="CJ143" s="1545"/>
      <c r="CK143" s="1545"/>
      <c r="CL143" s="1545"/>
      <c r="CM143" s="1545"/>
      <c r="CN143" s="1545"/>
      <c r="CO143" s="1545"/>
      <c r="CP143" s="1545"/>
      <c r="CQ143" s="1545"/>
      <c r="CR143" s="1545"/>
      <c r="CS143" s="1545"/>
      <c r="CT143" s="1545"/>
      <c r="CU143" s="1545"/>
      <c r="CV143" s="1545"/>
      <c r="CW143" s="1545"/>
      <c r="CX143" s="1545"/>
      <c r="CY143" s="1545"/>
      <c r="CZ143" s="1545"/>
    </row>
    <row r="144" s="133" customFormat="true" ht="15" customHeight="true" x14ac:dyDescent="0.2">
      <c r="A144" s="1864" t="s">
        <v>108</v>
      </c>
      <c r="B144" s="303" t="s">
        <v>64</v>
      </c>
      <c r="C144" s="1312" t="s">
        <v>35</v>
      </c>
      <c r="D144" s="1319" t="s">
        <v>35</v>
      </c>
      <c r="E144" s="1319" t="s">
        <v>35</v>
      </c>
      <c r="F144" s="1319" t="s">
        <v>35</v>
      </c>
      <c r="G144" s="1326" t="s">
        <v>35</v>
      </c>
      <c r="H144" s="1333" t="s">
        <v>35</v>
      </c>
      <c r="I144" s="1319" t="s">
        <v>35</v>
      </c>
      <c r="J144" s="1319" t="s">
        <v>35</v>
      </c>
      <c r="K144" s="1319" t="s">
        <v>35</v>
      </c>
      <c r="L144" s="1340" t="s">
        <v>35</v>
      </c>
      <c r="M144" s="1346" t="s">
        <v>35</v>
      </c>
      <c r="N144" s="1319" t="s">
        <v>35</v>
      </c>
      <c r="O144" s="1319" t="s">
        <v>35</v>
      </c>
      <c r="P144" s="1319" t="s">
        <v>35</v>
      </c>
      <c r="Q144" s="1326" t="s">
        <v>35</v>
      </c>
      <c r="R144" s="1333" t="s">
        <v>35</v>
      </c>
      <c r="S144" s="1319" t="s">
        <v>35</v>
      </c>
      <c r="T144" s="1319" t="s">
        <v>35</v>
      </c>
      <c r="U144" s="1319" t="s">
        <v>35</v>
      </c>
      <c r="V144" s="1319" t="s">
        <v>35</v>
      </c>
      <c r="W144" s="1319" t="s">
        <v>35</v>
      </c>
      <c r="X144" s="1319" t="s">
        <v>35</v>
      </c>
      <c r="Y144" s="1348" t="s">
        <v>35</v>
      </c>
      <c r="Z144" s="1348" t="s">
        <v>35</v>
      </c>
      <c r="AA144" s="1348" t="s">
        <v>35</v>
      </c>
      <c r="AB144" s="1348" t="s">
        <v>35</v>
      </c>
      <c r="AC144" s="1348" t="s">
        <v>35</v>
      </c>
      <c r="AD144" s="1510" t="s">
        <v>35</v>
      </c>
      <c r="AE144" s="1523"/>
      <c r="AF144" s="1523"/>
      <c r="AG144" s="1523"/>
      <c r="AH144" s="1523"/>
      <c r="AI144" s="1523"/>
      <c r="AJ144" s="1523"/>
      <c r="AK144" s="1523"/>
      <c r="AL144" s="1523"/>
      <c r="AM144" s="1523"/>
      <c r="AN144" s="1523"/>
      <c r="AO144" s="1523"/>
      <c r="AP144" s="1523"/>
      <c r="AQ144" s="1523"/>
      <c r="AR144" s="1523"/>
      <c r="AS144" s="1523"/>
      <c r="AT144" s="1523"/>
      <c r="AU144" s="1523"/>
      <c r="AV144" s="1523"/>
      <c r="AW144" s="1523"/>
      <c r="AX144" s="1523"/>
      <c r="AY144" s="1523"/>
      <c r="AZ144" s="242"/>
      <c r="BA144" s="1921" t="s">
        <v>108</v>
      </c>
      <c r="BB144" s="176" t="s">
        <v>64</v>
      </c>
      <c r="BC144" s="1358" t="s">
        <v>35</v>
      </c>
      <c r="BD144" s="1377" t="s">
        <v>35</v>
      </c>
      <c r="BE144" s="1377" t="s">
        <v>35</v>
      </c>
      <c r="BF144" s="1377" t="s">
        <v>35</v>
      </c>
      <c r="BG144" s="1397" t="s">
        <v>35</v>
      </c>
      <c r="BH144" s="1417" t="s">
        <v>35</v>
      </c>
      <c r="BI144" s="1377" t="s">
        <v>35</v>
      </c>
      <c r="BJ144" s="1377" t="s">
        <v>35</v>
      </c>
      <c r="BK144" s="1377" t="s">
        <v>35</v>
      </c>
      <c r="BL144" s="1397" t="s">
        <v>35</v>
      </c>
      <c r="BM144" s="1417" t="s">
        <v>35</v>
      </c>
      <c r="BN144" s="1377" t="s">
        <v>35</v>
      </c>
      <c r="BO144" s="1377" t="s">
        <v>35</v>
      </c>
      <c r="BP144" s="1377" t="s">
        <v>35</v>
      </c>
      <c r="BQ144" s="1397" t="s">
        <v>35</v>
      </c>
      <c r="BR144" s="1417" t="s">
        <v>35</v>
      </c>
      <c r="BS144" s="1377" t="s">
        <v>35</v>
      </c>
      <c r="BT144" s="1377" t="s">
        <v>35</v>
      </c>
      <c r="BU144" s="1377" t="s">
        <v>35</v>
      </c>
      <c r="BV144" s="1377" t="s">
        <v>35</v>
      </c>
      <c r="BW144" s="1377" t="s">
        <v>35</v>
      </c>
      <c r="BX144" s="1377" t="s">
        <v>35</v>
      </c>
      <c r="BY144" s="1435" t="s">
        <v>35</v>
      </c>
      <c r="BZ144" s="1435" t="s">
        <v>35</v>
      </c>
      <c r="CA144" s="1435" t="s">
        <v>35</v>
      </c>
      <c r="CB144" s="1435" t="s">
        <v>35</v>
      </c>
      <c r="CC144" s="1435" t="s">
        <v>35</v>
      </c>
      <c r="CD144" s="1435" t="s">
        <v>35</v>
      </c>
      <c r="CE144" s="1545"/>
      <c r="CF144" s="1545"/>
      <c r="CG144" s="1545"/>
      <c r="CH144" s="1545"/>
      <c r="CI144" s="1545"/>
      <c r="CJ144" s="1545"/>
      <c r="CK144" s="1545"/>
      <c r="CL144" s="1545"/>
      <c r="CM144" s="1545"/>
      <c r="CN144" s="1545"/>
      <c r="CO144" s="1545"/>
      <c r="CP144" s="1545"/>
      <c r="CQ144" s="1545"/>
      <c r="CR144" s="1545"/>
      <c r="CS144" s="1545"/>
      <c r="CT144" s="1545"/>
      <c r="CU144" s="1545"/>
      <c r="CV144" s="1545"/>
      <c r="CW144" s="1545"/>
      <c r="CX144" s="1545"/>
      <c r="CY144" s="1545"/>
      <c r="CZ144" s="1545"/>
    </row>
    <row r="145" s="133" customFormat="true" ht="15" customHeight="true" x14ac:dyDescent="0.2">
      <c r="A145" s="1864"/>
      <c r="B145" s="303" t="s">
        <v>65</v>
      </c>
      <c r="C145" s="1312" t="s">
        <v>35</v>
      </c>
      <c r="D145" s="1319" t="s">
        <v>35</v>
      </c>
      <c r="E145" s="1319" t="s">
        <v>35</v>
      </c>
      <c r="F145" s="1319" t="s">
        <v>35</v>
      </c>
      <c r="G145" s="1326" t="s">
        <v>35</v>
      </c>
      <c r="H145" s="1333" t="s">
        <v>35</v>
      </c>
      <c r="I145" s="1319" t="s">
        <v>35</v>
      </c>
      <c r="J145" s="1319" t="s">
        <v>35</v>
      </c>
      <c r="K145" s="1319" t="s">
        <v>35</v>
      </c>
      <c r="L145" s="1340" t="s">
        <v>35</v>
      </c>
      <c r="M145" s="1346" t="s">
        <v>35</v>
      </c>
      <c r="N145" s="1319" t="s">
        <v>35</v>
      </c>
      <c r="O145" s="1319" t="s">
        <v>35</v>
      </c>
      <c r="P145" s="1319" t="s">
        <v>35</v>
      </c>
      <c r="Q145" s="1326" t="s">
        <v>35</v>
      </c>
      <c r="R145" s="1333" t="s">
        <v>35</v>
      </c>
      <c r="S145" s="1319" t="s">
        <v>35</v>
      </c>
      <c r="T145" s="1319" t="s">
        <v>35</v>
      </c>
      <c r="U145" s="1319" t="s">
        <v>35</v>
      </c>
      <c r="V145" s="1319" t="s">
        <v>35</v>
      </c>
      <c r="W145" s="1319" t="s">
        <v>35</v>
      </c>
      <c r="X145" s="1319" t="s">
        <v>35</v>
      </c>
      <c r="Y145" s="1348" t="s">
        <v>35</v>
      </c>
      <c r="Z145" s="1348" t="s">
        <v>35</v>
      </c>
      <c r="AA145" s="1348" t="s">
        <v>35</v>
      </c>
      <c r="AB145" s="1348" t="s">
        <v>35</v>
      </c>
      <c r="AC145" s="1348" t="s">
        <v>35</v>
      </c>
      <c r="AD145" s="1510" t="s">
        <v>35</v>
      </c>
      <c r="AE145" s="1523"/>
      <c r="AF145" s="1523"/>
      <c r="AG145" s="1523"/>
      <c r="AH145" s="1523"/>
      <c r="AI145" s="1523"/>
      <c r="AJ145" s="1523"/>
      <c r="AK145" s="1523"/>
      <c r="AL145" s="1523"/>
      <c r="AM145" s="1523"/>
      <c r="AN145" s="1523"/>
      <c r="AO145" s="1523"/>
      <c r="AP145" s="1523"/>
      <c r="AQ145" s="1523"/>
      <c r="AR145" s="1523"/>
      <c r="AS145" s="1523"/>
      <c r="AT145" s="1523"/>
      <c r="AU145" s="1523"/>
      <c r="AV145" s="1523"/>
      <c r="AW145" s="1523"/>
      <c r="AX145" s="1523"/>
      <c r="AY145" s="1523"/>
      <c r="AZ145" s="242"/>
      <c r="BA145" s="1921"/>
      <c r="BB145" s="176" t="s">
        <v>65</v>
      </c>
      <c r="BC145" s="1358" t="s">
        <v>35</v>
      </c>
      <c r="BD145" s="1377" t="s">
        <v>35</v>
      </c>
      <c r="BE145" s="1377" t="s">
        <v>35</v>
      </c>
      <c r="BF145" s="1377" t="s">
        <v>35</v>
      </c>
      <c r="BG145" s="1397" t="s">
        <v>35</v>
      </c>
      <c r="BH145" s="1417" t="s">
        <v>35</v>
      </c>
      <c r="BI145" s="1377" t="s">
        <v>35</v>
      </c>
      <c r="BJ145" s="1377" t="s">
        <v>35</v>
      </c>
      <c r="BK145" s="1377" t="s">
        <v>35</v>
      </c>
      <c r="BL145" s="1397" t="s">
        <v>35</v>
      </c>
      <c r="BM145" s="1417" t="s">
        <v>35</v>
      </c>
      <c r="BN145" s="1377" t="s">
        <v>35</v>
      </c>
      <c r="BO145" s="1377" t="s">
        <v>35</v>
      </c>
      <c r="BP145" s="1377" t="s">
        <v>35</v>
      </c>
      <c r="BQ145" s="1397" t="s">
        <v>35</v>
      </c>
      <c r="BR145" s="1417" t="s">
        <v>35</v>
      </c>
      <c r="BS145" s="1377" t="s">
        <v>35</v>
      </c>
      <c r="BT145" s="1377" t="s">
        <v>35</v>
      </c>
      <c r="BU145" s="1377" t="s">
        <v>35</v>
      </c>
      <c r="BV145" s="1377" t="s">
        <v>35</v>
      </c>
      <c r="BW145" s="1377" t="s">
        <v>35</v>
      </c>
      <c r="BX145" s="1377" t="s">
        <v>35</v>
      </c>
      <c r="BY145" s="1435" t="s">
        <v>35</v>
      </c>
      <c r="BZ145" s="1435" t="s">
        <v>35</v>
      </c>
      <c r="CA145" s="1435" t="s">
        <v>35</v>
      </c>
      <c r="CB145" s="1435" t="s">
        <v>35</v>
      </c>
      <c r="CC145" s="1435" t="s">
        <v>35</v>
      </c>
      <c r="CD145" s="1435" t="s">
        <v>35</v>
      </c>
      <c r="CE145" s="1545"/>
      <c r="CF145" s="1545"/>
      <c r="CG145" s="1545"/>
      <c r="CH145" s="1545"/>
      <c r="CI145" s="1545"/>
      <c r="CJ145" s="1545"/>
      <c r="CK145" s="1545"/>
      <c r="CL145" s="1545"/>
      <c r="CM145" s="1545"/>
      <c r="CN145" s="1545"/>
      <c r="CO145" s="1545"/>
      <c r="CP145" s="1545"/>
      <c r="CQ145" s="1545"/>
      <c r="CR145" s="1545"/>
      <c r="CS145" s="1545"/>
      <c r="CT145" s="1545"/>
      <c r="CU145" s="1545"/>
      <c r="CV145" s="1545"/>
      <c r="CW145" s="1545"/>
      <c r="CX145" s="1545"/>
      <c r="CY145" s="1545"/>
      <c r="CZ145" s="1545"/>
    </row>
    <row r="146" s="133" customFormat="true" ht="15" customHeight="true" x14ac:dyDescent="0.2">
      <c r="A146" s="1864"/>
      <c r="B146" s="303" t="s">
        <v>66</v>
      </c>
      <c r="C146" s="1312" t="s">
        <v>35</v>
      </c>
      <c r="D146" s="1319" t="s">
        <v>35</v>
      </c>
      <c r="E146" s="1319" t="s">
        <v>35</v>
      </c>
      <c r="F146" s="1319" t="s">
        <v>35</v>
      </c>
      <c r="G146" s="1326" t="s">
        <v>35</v>
      </c>
      <c r="H146" s="1333" t="s">
        <v>35</v>
      </c>
      <c r="I146" s="1319" t="s">
        <v>35</v>
      </c>
      <c r="J146" s="1319" t="s">
        <v>35</v>
      </c>
      <c r="K146" s="1319" t="s">
        <v>35</v>
      </c>
      <c r="L146" s="1340" t="s">
        <v>35</v>
      </c>
      <c r="M146" s="1346" t="s">
        <v>35</v>
      </c>
      <c r="N146" s="1319" t="s">
        <v>35</v>
      </c>
      <c r="O146" s="1319" t="s">
        <v>35</v>
      </c>
      <c r="P146" s="1319" t="s">
        <v>35</v>
      </c>
      <c r="Q146" s="1326" t="s">
        <v>35</v>
      </c>
      <c r="R146" s="1333" t="s">
        <v>35</v>
      </c>
      <c r="S146" s="1319" t="s">
        <v>35</v>
      </c>
      <c r="T146" s="1319" t="s">
        <v>35</v>
      </c>
      <c r="U146" s="1319" t="s">
        <v>35</v>
      </c>
      <c r="V146" s="1319" t="s">
        <v>35</v>
      </c>
      <c r="W146" s="1319" t="s">
        <v>35</v>
      </c>
      <c r="X146" s="1319" t="s">
        <v>35</v>
      </c>
      <c r="Y146" s="1348" t="s">
        <v>35</v>
      </c>
      <c r="Z146" s="1348" t="s">
        <v>35</v>
      </c>
      <c r="AA146" s="1348" t="s">
        <v>35</v>
      </c>
      <c r="AB146" s="1348" t="s">
        <v>35</v>
      </c>
      <c r="AC146" s="1348" t="s">
        <v>35</v>
      </c>
      <c r="AD146" s="1510" t="s">
        <v>35</v>
      </c>
      <c r="AE146" s="1523"/>
      <c r="AF146" s="1523"/>
      <c r="AG146" s="1523"/>
      <c r="AH146" s="1523"/>
      <c r="AI146" s="1523"/>
      <c r="AJ146" s="1523"/>
      <c r="AK146" s="1523"/>
      <c r="AL146" s="1523"/>
      <c r="AM146" s="1523"/>
      <c r="AN146" s="1523"/>
      <c r="AO146" s="1523"/>
      <c r="AP146" s="1523"/>
      <c r="AQ146" s="1523"/>
      <c r="AR146" s="1523"/>
      <c r="AS146" s="1523"/>
      <c r="AT146" s="1523"/>
      <c r="AU146" s="1523"/>
      <c r="AV146" s="1523"/>
      <c r="AW146" s="1523"/>
      <c r="AX146" s="1523"/>
      <c r="AY146" s="1523"/>
      <c r="AZ146" s="242"/>
      <c r="BA146" s="1921"/>
      <c r="BB146" s="176" t="s">
        <v>66</v>
      </c>
      <c r="BC146" s="1358" t="s">
        <v>35</v>
      </c>
      <c r="BD146" s="1377" t="s">
        <v>35</v>
      </c>
      <c r="BE146" s="1377" t="s">
        <v>35</v>
      </c>
      <c r="BF146" s="1377" t="s">
        <v>35</v>
      </c>
      <c r="BG146" s="1397" t="s">
        <v>35</v>
      </c>
      <c r="BH146" s="1417" t="s">
        <v>35</v>
      </c>
      <c r="BI146" s="1377" t="s">
        <v>35</v>
      </c>
      <c r="BJ146" s="1377" t="s">
        <v>35</v>
      </c>
      <c r="BK146" s="1377" t="s">
        <v>35</v>
      </c>
      <c r="BL146" s="1397" t="s">
        <v>35</v>
      </c>
      <c r="BM146" s="1417" t="s">
        <v>35</v>
      </c>
      <c r="BN146" s="1377" t="s">
        <v>35</v>
      </c>
      <c r="BO146" s="1377" t="s">
        <v>35</v>
      </c>
      <c r="BP146" s="1377" t="s">
        <v>35</v>
      </c>
      <c r="BQ146" s="1397" t="s">
        <v>35</v>
      </c>
      <c r="BR146" s="1417" t="s">
        <v>35</v>
      </c>
      <c r="BS146" s="1377" t="s">
        <v>35</v>
      </c>
      <c r="BT146" s="1377" t="s">
        <v>35</v>
      </c>
      <c r="BU146" s="1377" t="s">
        <v>35</v>
      </c>
      <c r="BV146" s="1377" t="s">
        <v>35</v>
      </c>
      <c r="BW146" s="1377" t="s">
        <v>35</v>
      </c>
      <c r="BX146" s="1377" t="s">
        <v>35</v>
      </c>
      <c r="BY146" s="1435" t="s">
        <v>35</v>
      </c>
      <c r="BZ146" s="1435" t="s">
        <v>35</v>
      </c>
      <c r="CA146" s="1435" t="s">
        <v>35</v>
      </c>
      <c r="CB146" s="1435" t="s">
        <v>35</v>
      </c>
      <c r="CC146" s="1435" t="s">
        <v>35</v>
      </c>
      <c r="CD146" s="1435" t="s">
        <v>35</v>
      </c>
      <c r="CE146" s="1545"/>
      <c r="CF146" s="1545"/>
      <c r="CG146" s="1545"/>
      <c r="CH146" s="1545"/>
      <c r="CI146" s="1545"/>
      <c r="CJ146" s="1545"/>
      <c r="CK146" s="1545"/>
      <c r="CL146" s="1545"/>
      <c r="CM146" s="1545"/>
      <c r="CN146" s="1545"/>
      <c r="CO146" s="1545"/>
      <c r="CP146" s="1545"/>
      <c r="CQ146" s="1545"/>
      <c r="CR146" s="1545"/>
      <c r="CS146" s="1545"/>
      <c r="CT146" s="1545"/>
      <c r="CU146" s="1545"/>
      <c r="CV146" s="1545"/>
      <c r="CW146" s="1545"/>
      <c r="CX146" s="1545"/>
      <c r="CY146" s="1545"/>
      <c r="CZ146" s="1545"/>
    </row>
    <row r="147" s="133" customFormat="true" ht="15" customHeight="true" x14ac:dyDescent="0.2">
      <c r="A147" s="1864"/>
      <c r="B147" s="303" t="s">
        <v>67</v>
      </c>
      <c r="C147" s="1312" t="s">
        <v>35</v>
      </c>
      <c r="D147" s="1319" t="s">
        <v>35</v>
      </c>
      <c r="E147" s="1319" t="s">
        <v>35</v>
      </c>
      <c r="F147" s="1319" t="s">
        <v>35</v>
      </c>
      <c r="G147" s="1326" t="s">
        <v>35</v>
      </c>
      <c r="H147" s="1333" t="s">
        <v>35</v>
      </c>
      <c r="I147" s="1319" t="s">
        <v>35</v>
      </c>
      <c r="J147" s="1319" t="s">
        <v>35</v>
      </c>
      <c r="K147" s="1319" t="s">
        <v>35</v>
      </c>
      <c r="L147" s="1340" t="s">
        <v>35</v>
      </c>
      <c r="M147" s="1346" t="s">
        <v>35</v>
      </c>
      <c r="N147" s="1319" t="s">
        <v>35</v>
      </c>
      <c r="O147" s="1319" t="s">
        <v>35</v>
      </c>
      <c r="P147" s="1319" t="s">
        <v>35</v>
      </c>
      <c r="Q147" s="1326" t="s">
        <v>35</v>
      </c>
      <c r="R147" s="1333" t="s">
        <v>35</v>
      </c>
      <c r="S147" s="1319" t="s">
        <v>35</v>
      </c>
      <c r="T147" s="1319" t="s">
        <v>35</v>
      </c>
      <c r="U147" s="1319" t="s">
        <v>35</v>
      </c>
      <c r="V147" s="1319" t="s">
        <v>35</v>
      </c>
      <c r="W147" s="1319" t="s">
        <v>35</v>
      </c>
      <c r="X147" s="1319" t="s">
        <v>35</v>
      </c>
      <c r="Y147" s="1348" t="s">
        <v>35</v>
      </c>
      <c r="Z147" s="1348" t="s">
        <v>35</v>
      </c>
      <c r="AA147" s="1348" t="s">
        <v>35</v>
      </c>
      <c r="AB147" s="1348" t="s">
        <v>35</v>
      </c>
      <c r="AC147" s="1348" t="s">
        <v>35</v>
      </c>
      <c r="AD147" s="1510" t="s">
        <v>35</v>
      </c>
      <c r="AE147" s="1523"/>
      <c r="AF147" s="1523"/>
      <c r="AG147" s="1523"/>
      <c r="AH147" s="1523"/>
      <c r="AI147" s="1523"/>
      <c r="AJ147" s="1523"/>
      <c r="AK147" s="1523"/>
      <c r="AL147" s="1523"/>
      <c r="AM147" s="1523"/>
      <c r="AN147" s="1523"/>
      <c r="AO147" s="1523"/>
      <c r="AP147" s="1523"/>
      <c r="AQ147" s="1523"/>
      <c r="AR147" s="1523"/>
      <c r="AS147" s="1523"/>
      <c r="AT147" s="1523"/>
      <c r="AU147" s="1523"/>
      <c r="AV147" s="1523"/>
      <c r="AW147" s="1523"/>
      <c r="AX147" s="1523"/>
      <c r="AY147" s="1523"/>
      <c r="AZ147" s="242"/>
      <c r="BA147" s="1921"/>
      <c r="BB147" s="176" t="s">
        <v>67</v>
      </c>
      <c r="BC147" s="1358" t="s">
        <v>35</v>
      </c>
      <c r="BD147" s="1377" t="s">
        <v>35</v>
      </c>
      <c r="BE147" s="1377" t="s">
        <v>35</v>
      </c>
      <c r="BF147" s="1377" t="s">
        <v>35</v>
      </c>
      <c r="BG147" s="1397" t="s">
        <v>35</v>
      </c>
      <c r="BH147" s="1417" t="s">
        <v>35</v>
      </c>
      <c r="BI147" s="1377" t="s">
        <v>35</v>
      </c>
      <c r="BJ147" s="1377" t="s">
        <v>35</v>
      </c>
      <c r="BK147" s="1377" t="s">
        <v>35</v>
      </c>
      <c r="BL147" s="1397" t="s">
        <v>35</v>
      </c>
      <c r="BM147" s="1417" t="s">
        <v>35</v>
      </c>
      <c r="BN147" s="1377" t="s">
        <v>35</v>
      </c>
      <c r="BO147" s="1377" t="s">
        <v>35</v>
      </c>
      <c r="BP147" s="1377" t="s">
        <v>35</v>
      </c>
      <c r="BQ147" s="1397" t="s">
        <v>35</v>
      </c>
      <c r="BR147" s="1417" t="s">
        <v>35</v>
      </c>
      <c r="BS147" s="1377" t="s">
        <v>35</v>
      </c>
      <c r="BT147" s="1377" t="s">
        <v>35</v>
      </c>
      <c r="BU147" s="1377" t="s">
        <v>35</v>
      </c>
      <c r="BV147" s="1377" t="s">
        <v>35</v>
      </c>
      <c r="BW147" s="1377" t="s">
        <v>35</v>
      </c>
      <c r="BX147" s="1377" t="s">
        <v>35</v>
      </c>
      <c r="BY147" s="1435" t="s">
        <v>35</v>
      </c>
      <c r="BZ147" s="1435" t="s">
        <v>35</v>
      </c>
      <c r="CA147" s="1435" t="s">
        <v>35</v>
      </c>
      <c r="CB147" s="1435" t="s">
        <v>35</v>
      </c>
      <c r="CC147" s="1435" t="s">
        <v>35</v>
      </c>
      <c r="CD147" s="1435" t="s">
        <v>35</v>
      </c>
      <c r="CE147" s="1545"/>
      <c r="CF147" s="1545"/>
      <c r="CG147" s="1545"/>
      <c r="CH147" s="1545"/>
      <c r="CI147" s="1545"/>
      <c r="CJ147" s="1545"/>
      <c r="CK147" s="1545"/>
      <c r="CL147" s="1545"/>
      <c r="CM147" s="1545"/>
      <c r="CN147" s="1545"/>
      <c r="CO147" s="1545"/>
      <c r="CP147" s="1545"/>
      <c r="CQ147" s="1545"/>
      <c r="CR147" s="1545"/>
      <c r="CS147" s="1545"/>
      <c r="CT147" s="1545"/>
      <c r="CU147" s="1545"/>
      <c r="CV147" s="1545"/>
      <c r="CW147" s="1545"/>
      <c r="CX147" s="1545"/>
      <c r="CY147" s="1545"/>
      <c r="CZ147" s="1545"/>
    </row>
    <row r="148" s="133" customFormat="true" ht="15" customHeight="true" x14ac:dyDescent="0.2">
      <c r="A148" s="1864" t="s">
        <v>109</v>
      </c>
      <c r="B148" s="303" t="s">
        <v>49</v>
      </c>
      <c r="C148" s="940">
        <v>2.4387654187783947</v>
      </c>
      <c r="D148" s="941">
        <v>4.8970816614460944</v>
      </c>
      <c r="E148" s="941">
        <v>8.6356727155501183</v>
      </c>
      <c r="F148" s="941">
        <v>13.070754446501178</v>
      </c>
      <c r="G148" s="1012">
        <v>14.805057114879821</v>
      </c>
      <c r="H148" s="997">
        <v>12.644006300211959</v>
      </c>
      <c r="I148" s="941">
        <v>23.698373107969697</v>
      </c>
      <c r="J148" s="941">
        <v>21.115301501311308</v>
      </c>
      <c r="K148" s="941">
        <v>16.459866455599538</v>
      </c>
      <c r="L148" s="967">
        <v>11.136385541454738</v>
      </c>
      <c r="M148" s="981">
        <v>1.6384809990039315</v>
      </c>
      <c r="N148" s="941">
        <v>4.3894439409912742</v>
      </c>
      <c r="O148" s="941">
        <v>5.8425778588865613</v>
      </c>
      <c r="P148" s="941">
        <v>8.1992973518916745</v>
      </c>
      <c r="Q148" s="1012">
        <v>10.987285776438656</v>
      </c>
      <c r="R148" s="997">
        <v>3.7908222564188998</v>
      </c>
      <c r="S148" s="941">
        <v>3.8545992861122231</v>
      </c>
      <c r="T148" s="941">
        <v>4.6197288656431139</v>
      </c>
      <c r="U148" s="941">
        <v>4.6786031460986335</v>
      </c>
      <c r="V148" s="941">
        <v>5.8203335844488082</v>
      </c>
      <c r="W148" s="941">
        <v>19.508350955723213</v>
      </c>
      <c r="X148" s="941">
        <v>9.3364391926647397</v>
      </c>
      <c r="Y148" s="942">
        <v>8.3953823724014995</v>
      </c>
      <c r="Z148" s="942">
        <v>7.7189710569665335</v>
      </c>
      <c r="AA148" s="942">
        <v>16.185489326783223</v>
      </c>
      <c r="AB148" s="942">
        <v>7.2396984067652532</v>
      </c>
      <c r="AC148" s="942">
        <v>3.8420245433400133</v>
      </c>
      <c r="AD148" s="1511">
        <v>6.3372287961155624</v>
      </c>
      <c r="AE148" s="1524"/>
      <c r="AF148" s="1524"/>
      <c r="AG148" s="1524"/>
      <c r="AH148" s="1524"/>
      <c r="AI148" s="1524"/>
      <c r="AJ148" s="1524"/>
      <c r="AK148" s="1524"/>
      <c r="AL148" s="1524"/>
      <c r="AM148" s="1524"/>
      <c r="AN148" s="1524"/>
      <c r="AO148" s="1524"/>
      <c r="AP148" s="1524"/>
      <c r="AQ148" s="1524"/>
      <c r="AR148" s="1524"/>
      <c r="AS148" s="1524"/>
      <c r="AT148" s="1524"/>
      <c r="AU148" s="1524"/>
      <c r="AV148" s="1524"/>
      <c r="AW148" s="1524"/>
      <c r="AX148" s="1524"/>
      <c r="AY148" s="1524"/>
      <c r="AZ148" s="242"/>
      <c r="BA148" s="1921" t="s">
        <v>109</v>
      </c>
      <c r="BB148" s="176" t="s">
        <v>49</v>
      </c>
      <c r="BC148" s="1358" t="s">
        <v>35</v>
      </c>
      <c r="BD148" s="1377" t="s">
        <v>35</v>
      </c>
      <c r="BE148" s="1377" t="s">
        <v>35</v>
      </c>
      <c r="BF148" s="1377" t="s">
        <v>35</v>
      </c>
      <c r="BG148" s="1397" t="s">
        <v>35</v>
      </c>
      <c r="BH148" s="1417" t="s">
        <v>35</v>
      </c>
      <c r="BI148" s="1377" t="s">
        <v>35</v>
      </c>
      <c r="BJ148" s="1377" t="s">
        <v>35</v>
      </c>
      <c r="BK148" s="1377" t="s">
        <v>35</v>
      </c>
      <c r="BL148" s="1397" t="s">
        <v>35</v>
      </c>
      <c r="BM148" s="1417" t="s">
        <v>35</v>
      </c>
      <c r="BN148" s="1377" t="s">
        <v>35</v>
      </c>
      <c r="BO148" s="1377" t="s">
        <v>35</v>
      </c>
      <c r="BP148" s="1377" t="s">
        <v>35</v>
      </c>
      <c r="BQ148" s="1397" t="s">
        <v>35</v>
      </c>
      <c r="BR148" s="1417" t="s">
        <v>35</v>
      </c>
      <c r="BS148" s="1377" t="s">
        <v>35</v>
      </c>
      <c r="BT148" s="1377" t="s">
        <v>35</v>
      </c>
      <c r="BU148" s="1377" t="s">
        <v>35</v>
      </c>
      <c r="BV148" s="1377" t="s">
        <v>35</v>
      </c>
      <c r="BW148" s="1377" t="s">
        <v>35</v>
      </c>
      <c r="BX148" s="1377" t="s">
        <v>35</v>
      </c>
      <c r="BY148" s="1435" t="s">
        <v>35</v>
      </c>
      <c r="BZ148" s="1435" t="s">
        <v>35</v>
      </c>
      <c r="CA148" s="1435" t="s">
        <v>35</v>
      </c>
      <c r="CB148" s="1435" t="s">
        <v>35</v>
      </c>
      <c r="CC148" s="1435" t="s">
        <v>35</v>
      </c>
      <c r="CD148" s="1435" t="s">
        <v>35</v>
      </c>
      <c r="CE148" s="1545"/>
      <c r="CF148" s="1545"/>
      <c r="CG148" s="1545"/>
      <c r="CH148" s="1545"/>
      <c r="CI148" s="1545"/>
      <c r="CJ148" s="1545"/>
      <c r="CK148" s="1545"/>
      <c r="CL148" s="1545"/>
      <c r="CM148" s="1545"/>
      <c r="CN148" s="1545"/>
      <c r="CO148" s="1545"/>
      <c r="CP148" s="1545"/>
      <c r="CQ148" s="1545"/>
      <c r="CR148" s="1545"/>
      <c r="CS148" s="1545"/>
      <c r="CT148" s="1545"/>
      <c r="CU148" s="1545"/>
      <c r="CV148" s="1545"/>
      <c r="CW148" s="1545"/>
      <c r="CX148" s="1545"/>
      <c r="CY148" s="1545"/>
      <c r="CZ148" s="1545"/>
    </row>
    <row r="149" s="133" customFormat="true" ht="15" customHeight="true" x14ac:dyDescent="0.2">
      <c r="A149" s="1864"/>
      <c r="B149" s="303" t="s">
        <v>48</v>
      </c>
      <c r="C149" s="940">
        <v>13.922645323223854</v>
      </c>
      <c r="D149" s="941">
        <v>28.199493919321771</v>
      </c>
      <c r="E149" s="941">
        <v>37.992882999588474</v>
      </c>
      <c r="F149" s="941">
        <v>54.90646560447049</v>
      </c>
      <c r="G149" s="1012">
        <v>79.541729692435339</v>
      </c>
      <c r="H149" s="997">
        <v>33.236217187139097</v>
      </c>
      <c r="I149" s="941">
        <v>55.535156759646497</v>
      </c>
      <c r="J149" s="941">
        <v>72.482248067277737</v>
      </c>
      <c r="K149" s="941">
        <v>82.166975440607303</v>
      </c>
      <c r="L149" s="967">
        <v>86.157850300257493</v>
      </c>
      <c r="M149" s="981">
        <v>12.177024907255214</v>
      </c>
      <c r="N149" s="941">
        <v>22.349901882852858</v>
      </c>
      <c r="O149" s="941">
        <v>35.698049260462511</v>
      </c>
      <c r="P149" s="941">
        <v>43.125255529428536</v>
      </c>
      <c r="Q149" s="1012">
        <v>65.521286076712812</v>
      </c>
      <c r="R149" s="997">
        <v>49.403909009500012</v>
      </c>
      <c r="S149" s="941">
        <v>19.721690269372274</v>
      </c>
      <c r="T149" s="941">
        <v>26.703172338054017</v>
      </c>
      <c r="U149" s="941">
        <v>41.821590166085961</v>
      </c>
      <c r="V149" s="941">
        <v>40.395877307078081</v>
      </c>
      <c r="W149" s="941">
        <v>73.563164518367103</v>
      </c>
      <c r="X149" s="941">
        <v>48.891197977180582</v>
      </c>
      <c r="Y149" s="942">
        <v>31.73496421568688</v>
      </c>
      <c r="Z149" s="942">
        <v>56.943720986374466</v>
      </c>
      <c r="AA149" s="942">
        <v>46.189923324407182</v>
      </c>
      <c r="AB149" s="942">
        <v>35.60953277500527</v>
      </c>
      <c r="AC149" s="942">
        <v>25.071058138071205</v>
      </c>
      <c r="AD149" s="1511">
        <v>23.30647070800233</v>
      </c>
      <c r="AE149" s="1524"/>
      <c r="AF149" s="1524"/>
      <c r="AG149" s="1524"/>
      <c r="AH149" s="1524"/>
      <c r="AI149" s="1524"/>
      <c r="AJ149" s="1524"/>
      <c r="AK149" s="1524"/>
      <c r="AL149" s="1524"/>
      <c r="AM149" s="1524"/>
      <c r="AN149" s="1524"/>
      <c r="AO149" s="1524"/>
      <c r="AP149" s="1524"/>
      <c r="AQ149" s="1524"/>
      <c r="AR149" s="1524"/>
      <c r="AS149" s="1524"/>
      <c r="AT149" s="1524"/>
      <c r="AU149" s="1524"/>
      <c r="AV149" s="1524"/>
      <c r="AW149" s="1524"/>
      <c r="AX149" s="1524"/>
      <c r="AY149" s="1524"/>
      <c r="AZ149" s="242"/>
      <c r="BA149" s="1921"/>
      <c r="BB149" s="176" t="s">
        <v>48</v>
      </c>
      <c r="BC149" s="1358" t="s">
        <v>35</v>
      </c>
      <c r="BD149" s="1377" t="s">
        <v>35</v>
      </c>
      <c r="BE149" s="1377" t="s">
        <v>35</v>
      </c>
      <c r="BF149" s="1377" t="s">
        <v>35</v>
      </c>
      <c r="BG149" s="1397" t="s">
        <v>35</v>
      </c>
      <c r="BH149" s="1417" t="s">
        <v>35</v>
      </c>
      <c r="BI149" s="1377" t="s">
        <v>35</v>
      </c>
      <c r="BJ149" s="1377" t="s">
        <v>35</v>
      </c>
      <c r="BK149" s="1377" t="s">
        <v>35</v>
      </c>
      <c r="BL149" s="1397" t="s">
        <v>35</v>
      </c>
      <c r="BM149" s="1417" t="s">
        <v>35</v>
      </c>
      <c r="BN149" s="1377" t="s">
        <v>35</v>
      </c>
      <c r="BO149" s="1377" t="s">
        <v>35</v>
      </c>
      <c r="BP149" s="1377" t="s">
        <v>35</v>
      </c>
      <c r="BQ149" s="1397" t="s">
        <v>35</v>
      </c>
      <c r="BR149" s="1417" t="s">
        <v>35</v>
      </c>
      <c r="BS149" s="1377" t="s">
        <v>35</v>
      </c>
      <c r="BT149" s="1377" t="s">
        <v>35</v>
      </c>
      <c r="BU149" s="1377" t="s">
        <v>35</v>
      </c>
      <c r="BV149" s="1377" t="s">
        <v>35</v>
      </c>
      <c r="BW149" s="1377" t="s">
        <v>35</v>
      </c>
      <c r="BX149" s="1377" t="s">
        <v>35</v>
      </c>
      <c r="BY149" s="1435" t="s">
        <v>35</v>
      </c>
      <c r="BZ149" s="1435" t="s">
        <v>35</v>
      </c>
      <c r="CA149" s="1435" t="s">
        <v>35</v>
      </c>
      <c r="CB149" s="1435" t="s">
        <v>35</v>
      </c>
      <c r="CC149" s="1435" t="s">
        <v>35</v>
      </c>
      <c r="CD149" s="1435" t="s">
        <v>35</v>
      </c>
      <c r="CE149" s="1545"/>
      <c r="CF149" s="1545"/>
      <c r="CG149" s="1545"/>
      <c r="CH149" s="1545"/>
      <c r="CI149" s="1545"/>
      <c r="CJ149" s="1545"/>
      <c r="CK149" s="1545"/>
      <c r="CL149" s="1545"/>
      <c r="CM149" s="1545"/>
      <c r="CN149" s="1545"/>
      <c r="CO149" s="1545"/>
      <c r="CP149" s="1545"/>
      <c r="CQ149" s="1545"/>
      <c r="CR149" s="1545"/>
      <c r="CS149" s="1545"/>
      <c r="CT149" s="1545"/>
      <c r="CU149" s="1545"/>
      <c r="CV149" s="1545"/>
      <c r="CW149" s="1545"/>
      <c r="CX149" s="1545"/>
      <c r="CY149" s="1545"/>
      <c r="CZ149" s="1545"/>
    </row>
    <row r="150" s="133" customFormat="true" ht="15" customHeight="true" x14ac:dyDescent="0.2">
      <c r="A150" s="1864"/>
      <c r="B150" s="303" t="s">
        <v>111</v>
      </c>
      <c r="C150" s="940">
        <v>83.638589257997936</v>
      </c>
      <c r="D150" s="941">
        <v>66.903424419232067</v>
      </c>
      <c r="E150" s="941">
        <v>53.371444284861411</v>
      </c>
      <c r="F150" s="941">
        <v>32.022779949027942</v>
      </c>
      <c r="G150" s="1012">
        <v>5.6532131926845892</v>
      </c>
      <c r="H150" s="997">
        <v>54.119776512648485</v>
      </c>
      <c r="I150" s="941">
        <v>20.766470132383517</v>
      </c>
      <c r="J150" s="941">
        <v>6.4024504314107986</v>
      </c>
      <c r="K150" s="941">
        <v>1.3731581037929885</v>
      </c>
      <c r="L150" s="967">
        <v>2.705764158287673</v>
      </c>
      <c r="M150" s="981">
        <v>86.184494093740767</v>
      </c>
      <c r="N150" s="941">
        <v>73.260654176155811</v>
      </c>
      <c r="O150" s="941">
        <v>58.459372880650854</v>
      </c>
      <c r="P150" s="941">
        <v>48.675447118679507</v>
      </c>
      <c r="Q150" s="1012">
        <v>23.491428146848481</v>
      </c>
      <c r="R150" s="997">
        <v>46.805268734081807</v>
      </c>
      <c r="S150" s="941">
        <v>76.423710444515763</v>
      </c>
      <c r="T150" s="941">
        <v>68.677098796303071</v>
      </c>
      <c r="U150" s="941">
        <v>53.499806687816111</v>
      </c>
      <c r="V150" s="941">
        <v>53.783789108472099</v>
      </c>
      <c r="W150" s="941">
        <v>6.9284845259093579</v>
      </c>
      <c r="X150" s="941">
        <v>41.772362830154805</v>
      </c>
      <c r="Y150" s="942">
        <v>59.869653411911486</v>
      </c>
      <c r="Z150" s="942">
        <v>35.337307956659153</v>
      </c>
      <c r="AA150" s="942">
        <v>37.624587348809619</v>
      </c>
      <c r="AB150" s="942">
        <v>57.150768818229459</v>
      </c>
      <c r="AC150" s="942">
        <v>71.086917318589101</v>
      </c>
      <c r="AD150" s="1511">
        <v>70.35630049588238</v>
      </c>
      <c r="AE150" s="1524"/>
      <c r="AF150" s="1524"/>
      <c r="AG150" s="1524"/>
      <c r="AH150" s="1524"/>
      <c r="AI150" s="1524"/>
      <c r="AJ150" s="1524"/>
      <c r="AK150" s="1524"/>
      <c r="AL150" s="1524"/>
      <c r="AM150" s="1524"/>
      <c r="AN150" s="1524"/>
      <c r="AO150" s="1524"/>
      <c r="AP150" s="1524"/>
      <c r="AQ150" s="1524"/>
      <c r="AR150" s="1524"/>
      <c r="AS150" s="1524"/>
      <c r="AT150" s="1524"/>
      <c r="AU150" s="1524"/>
      <c r="AV150" s="1524"/>
      <c r="AW150" s="1524"/>
      <c r="AX150" s="1524"/>
      <c r="AY150" s="1524"/>
      <c r="AZ150" s="242"/>
      <c r="BA150" s="1921"/>
      <c r="BB150" s="176" t="s">
        <v>111</v>
      </c>
      <c r="BC150" s="1358" t="s">
        <v>35</v>
      </c>
      <c r="BD150" s="1377" t="s">
        <v>35</v>
      </c>
      <c r="BE150" s="1377" t="s">
        <v>35</v>
      </c>
      <c r="BF150" s="1377" t="s">
        <v>35</v>
      </c>
      <c r="BG150" s="1397" t="s">
        <v>35</v>
      </c>
      <c r="BH150" s="1417" t="s">
        <v>35</v>
      </c>
      <c r="BI150" s="1377" t="s">
        <v>35</v>
      </c>
      <c r="BJ150" s="1377" t="s">
        <v>35</v>
      </c>
      <c r="BK150" s="1377" t="s">
        <v>35</v>
      </c>
      <c r="BL150" s="1397" t="s">
        <v>35</v>
      </c>
      <c r="BM150" s="1417" t="s">
        <v>35</v>
      </c>
      <c r="BN150" s="1377" t="s">
        <v>35</v>
      </c>
      <c r="BO150" s="1377" t="s">
        <v>35</v>
      </c>
      <c r="BP150" s="1377" t="s">
        <v>35</v>
      </c>
      <c r="BQ150" s="1397" t="s">
        <v>35</v>
      </c>
      <c r="BR150" s="1417" t="s">
        <v>35</v>
      </c>
      <c r="BS150" s="1377" t="s">
        <v>35</v>
      </c>
      <c r="BT150" s="1377" t="s">
        <v>35</v>
      </c>
      <c r="BU150" s="1377" t="s">
        <v>35</v>
      </c>
      <c r="BV150" s="1377" t="s">
        <v>35</v>
      </c>
      <c r="BW150" s="1377" t="s">
        <v>35</v>
      </c>
      <c r="BX150" s="1377" t="s">
        <v>35</v>
      </c>
      <c r="BY150" s="1435" t="s">
        <v>35</v>
      </c>
      <c r="BZ150" s="1435" t="s">
        <v>35</v>
      </c>
      <c r="CA150" s="1435" t="s">
        <v>35</v>
      </c>
      <c r="CB150" s="1435" t="s">
        <v>35</v>
      </c>
      <c r="CC150" s="1435" t="s">
        <v>35</v>
      </c>
      <c r="CD150" s="1435" t="s">
        <v>35</v>
      </c>
      <c r="CE150" s="1545"/>
      <c r="CF150" s="1545"/>
      <c r="CG150" s="1545"/>
      <c r="CH150" s="1545"/>
      <c r="CI150" s="1545"/>
      <c r="CJ150" s="1545"/>
      <c r="CK150" s="1545"/>
      <c r="CL150" s="1545"/>
      <c r="CM150" s="1545"/>
      <c r="CN150" s="1545"/>
      <c r="CO150" s="1545"/>
      <c r="CP150" s="1545"/>
      <c r="CQ150" s="1545"/>
      <c r="CR150" s="1545"/>
      <c r="CS150" s="1545"/>
      <c r="CT150" s="1545"/>
      <c r="CU150" s="1545"/>
      <c r="CV150" s="1545"/>
      <c r="CW150" s="1545"/>
      <c r="CX150" s="1545"/>
      <c r="CY150" s="1545"/>
      <c r="CZ150" s="1545"/>
    </row>
    <row r="151" s="133" customFormat="true" ht="15" customHeight="true" x14ac:dyDescent="0.2">
      <c r="A151" s="1864" t="s">
        <v>110</v>
      </c>
      <c r="B151" s="303" t="s">
        <v>49</v>
      </c>
      <c r="C151" s="940">
        <v>7.5976991787120403</v>
      </c>
      <c r="D151" s="941">
        <v>12.127774956313059</v>
      </c>
      <c r="E151" s="941">
        <v>16.30366774407878</v>
      </c>
      <c r="F151" s="941">
        <v>17.918068334748789</v>
      </c>
      <c r="G151" s="1012">
        <v>15.58228602231261</v>
      </c>
      <c r="H151" s="997">
        <v>22.81776916351458</v>
      </c>
      <c r="I151" s="941">
        <v>29.054441398724766</v>
      </c>
      <c r="J151" s="941">
        <v>23.154899675825163</v>
      </c>
      <c r="K151" s="941">
        <v>16.580339742989768</v>
      </c>
      <c r="L151" s="967">
        <v>11.136385541454738</v>
      </c>
      <c r="M151" s="981">
        <v>5.6254260636710045</v>
      </c>
      <c r="N151" s="941">
        <v>11.705833807327178</v>
      </c>
      <c r="O151" s="941">
        <v>13.069987033974842</v>
      </c>
      <c r="P151" s="941">
        <v>13.985944870471817</v>
      </c>
      <c r="Q151" s="1012">
        <v>13.71291588211826</v>
      </c>
      <c r="R151" s="997">
        <v>5.7644574571575058</v>
      </c>
      <c r="S151" s="941">
        <v>7.04327474452022</v>
      </c>
      <c r="T151" s="941">
        <v>6.7965351648540615</v>
      </c>
      <c r="U151" s="941">
        <v>9.7960287231179617</v>
      </c>
      <c r="V151" s="941">
        <v>13.230549915151691</v>
      </c>
      <c r="W151" s="941">
        <v>20.926734172189562</v>
      </c>
      <c r="X151" s="941">
        <v>16.941213474720296</v>
      </c>
      <c r="Y151" s="942">
        <v>21.215170902543132</v>
      </c>
      <c r="Z151" s="942">
        <v>10.862706041269442</v>
      </c>
      <c r="AA151" s="942">
        <v>25.851956117102098</v>
      </c>
      <c r="AB151" s="942">
        <v>16.622272924496396</v>
      </c>
      <c r="AC151" s="942">
        <v>12.627459922682489</v>
      </c>
      <c r="AD151" s="1511">
        <v>20.684738525103306</v>
      </c>
      <c r="AE151" s="1524"/>
      <c r="AF151" s="1524"/>
      <c r="AG151" s="1524"/>
      <c r="AH151" s="1524"/>
      <c r="AI151" s="1524"/>
      <c r="AJ151" s="1524"/>
      <c r="AK151" s="1524"/>
      <c r="AL151" s="1524"/>
      <c r="AM151" s="1524"/>
      <c r="AN151" s="1524"/>
      <c r="AO151" s="1524"/>
      <c r="AP151" s="1524"/>
      <c r="AQ151" s="1524"/>
      <c r="AR151" s="1524"/>
      <c r="AS151" s="1524"/>
      <c r="AT151" s="1524"/>
      <c r="AU151" s="1524"/>
      <c r="AV151" s="1524"/>
      <c r="AW151" s="1524"/>
      <c r="AX151" s="1524"/>
      <c r="AY151" s="1524"/>
      <c r="AZ151" s="242"/>
      <c r="BA151" s="1921" t="s">
        <v>110</v>
      </c>
      <c r="BB151" s="176" t="s">
        <v>49</v>
      </c>
      <c r="BC151" s="1358" t="s">
        <v>35</v>
      </c>
      <c r="BD151" s="1377" t="s">
        <v>35</v>
      </c>
      <c r="BE151" s="1377" t="s">
        <v>35</v>
      </c>
      <c r="BF151" s="1377" t="s">
        <v>35</v>
      </c>
      <c r="BG151" s="1397" t="s">
        <v>35</v>
      </c>
      <c r="BH151" s="1417" t="s">
        <v>35</v>
      </c>
      <c r="BI151" s="1377" t="s">
        <v>35</v>
      </c>
      <c r="BJ151" s="1377" t="s">
        <v>35</v>
      </c>
      <c r="BK151" s="1377" t="s">
        <v>35</v>
      </c>
      <c r="BL151" s="1397" t="s">
        <v>35</v>
      </c>
      <c r="BM151" s="1417" t="s">
        <v>35</v>
      </c>
      <c r="BN151" s="1377" t="s">
        <v>35</v>
      </c>
      <c r="BO151" s="1377" t="s">
        <v>35</v>
      </c>
      <c r="BP151" s="1377" t="s">
        <v>35</v>
      </c>
      <c r="BQ151" s="1397" t="s">
        <v>35</v>
      </c>
      <c r="BR151" s="1417" t="s">
        <v>35</v>
      </c>
      <c r="BS151" s="1377" t="s">
        <v>35</v>
      </c>
      <c r="BT151" s="1377" t="s">
        <v>35</v>
      </c>
      <c r="BU151" s="1377" t="s">
        <v>35</v>
      </c>
      <c r="BV151" s="1377" t="s">
        <v>35</v>
      </c>
      <c r="BW151" s="1377" t="s">
        <v>35</v>
      </c>
      <c r="BX151" s="1377" t="s">
        <v>35</v>
      </c>
      <c r="BY151" s="1435" t="s">
        <v>35</v>
      </c>
      <c r="BZ151" s="1435" t="s">
        <v>35</v>
      </c>
      <c r="CA151" s="1435" t="s">
        <v>35</v>
      </c>
      <c r="CB151" s="1435" t="s">
        <v>35</v>
      </c>
      <c r="CC151" s="1435" t="s">
        <v>35</v>
      </c>
      <c r="CD151" s="1435" t="s">
        <v>35</v>
      </c>
      <c r="CE151" s="1545"/>
      <c r="CF151" s="1545"/>
      <c r="CG151" s="1545"/>
      <c r="CH151" s="1545"/>
      <c r="CI151" s="1545"/>
      <c r="CJ151" s="1545"/>
      <c r="CK151" s="1545"/>
      <c r="CL151" s="1545"/>
      <c r="CM151" s="1545"/>
      <c r="CN151" s="1545"/>
      <c r="CO151" s="1545"/>
      <c r="CP151" s="1545"/>
      <c r="CQ151" s="1545"/>
      <c r="CR151" s="1545"/>
      <c r="CS151" s="1545"/>
      <c r="CT151" s="1545"/>
      <c r="CU151" s="1545"/>
      <c r="CV151" s="1545"/>
      <c r="CW151" s="1545"/>
      <c r="CX151" s="1545"/>
      <c r="CY151" s="1545"/>
      <c r="CZ151" s="1545"/>
    </row>
    <row r="152" s="133" customFormat="true" ht="15" customHeight="true" x14ac:dyDescent="0.2">
      <c r="A152" s="1922"/>
      <c r="B152" s="1056" t="s">
        <v>48</v>
      </c>
      <c r="C152" s="943">
        <v>92.40230082128798</v>
      </c>
      <c r="D152" s="944">
        <v>87.872225043686981</v>
      </c>
      <c r="E152" s="944">
        <v>83.696332255921163</v>
      </c>
      <c r="F152" s="944">
        <v>82.081931665250963</v>
      </c>
      <c r="G152" s="1013">
        <v>84.4177139776871</v>
      </c>
      <c r="H152" s="998">
        <v>77.182230836485388</v>
      </c>
      <c r="I152" s="944">
        <v>70.945558601275096</v>
      </c>
      <c r="J152" s="944">
        <v>76.84510032417468</v>
      </c>
      <c r="K152" s="944">
        <v>83.419660257010094</v>
      </c>
      <c r="L152" s="968">
        <v>88.863614458545158</v>
      </c>
      <c r="M152" s="982">
        <v>94.374573936328972</v>
      </c>
      <c r="N152" s="944">
        <v>88.294166192672932</v>
      </c>
      <c r="O152" s="944">
        <v>86.930012966025046</v>
      </c>
      <c r="P152" s="944">
        <v>86.014055129528202</v>
      </c>
      <c r="Q152" s="1013">
        <v>86.287084117881847</v>
      </c>
      <c r="R152" s="998">
        <v>94.235542542842637</v>
      </c>
      <c r="S152" s="944">
        <v>92.956725255479896</v>
      </c>
      <c r="T152" s="944">
        <v>93.203464835145994</v>
      </c>
      <c r="U152" s="944">
        <v>90.203971276881958</v>
      </c>
      <c r="V152" s="944">
        <v>86.76945008484816</v>
      </c>
      <c r="W152" s="944">
        <v>79.073265827810232</v>
      </c>
      <c r="X152" s="944">
        <v>83.058786525279743</v>
      </c>
      <c r="Y152" s="945">
        <v>78.78482909745685</v>
      </c>
      <c r="Z152" s="945">
        <v>89.137293958730609</v>
      </c>
      <c r="AA152" s="945">
        <v>74.148043882898378</v>
      </c>
      <c r="AB152" s="945">
        <v>83.377727075503572</v>
      </c>
      <c r="AC152" s="945">
        <v>87.372540077317453</v>
      </c>
      <c r="AD152" s="1512">
        <v>79.315261474896701</v>
      </c>
      <c r="AE152" s="1525"/>
      <c r="AF152" s="1525"/>
      <c r="AG152" s="1525"/>
      <c r="AH152" s="1525"/>
      <c r="AI152" s="1525"/>
      <c r="AJ152" s="1525"/>
      <c r="AK152" s="1525"/>
      <c r="AL152" s="1525"/>
      <c r="AM152" s="1525"/>
      <c r="AN152" s="1525"/>
      <c r="AO152" s="1525"/>
      <c r="AP152" s="1525"/>
      <c r="AQ152" s="1525"/>
      <c r="AR152" s="1525"/>
      <c r="AS152" s="1525"/>
      <c r="AT152" s="1525"/>
      <c r="AU152" s="1525"/>
      <c r="AV152" s="1525"/>
      <c r="AW152" s="1525"/>
      <c r="AX152" s="1525"/>
      <c r="AY152" s="1525"/>
      <c r="AZ152" s="242"/>
      <c r="BA152" s="1923"/>
      <c r="BB152" s="268" t="s">
        <v>48</v>
      </c>
      <c r="BC152" s="1359" t="s">
        <v>35</v>
      </c>
      <c r="BD152" s="1378" t="s">
        <v>35</v>
      </c>
      <c r="BE152" s="1378" t="s">
        <v>35</v>
      </c>
      <c r="BF152" s="1378" t="s">
        <v>35</v>
      </c>
      <c r="BG152" s="1398" t="s">
        <v>35</v>
      </c>
      <c r="BH152" s="1418" t="s">
        <v>35</v>
      </c>
      <c r="BI152" s="1378" t="s">
        <v>35</v>
      </c>
      <c r="BJ152" s="1378" t="s">
        <v>35</v>
      </c>
      <c r="BK152" s="1378" t="s">
        <v>35</v>
      </c>
      <c r="BL152" s="1398" t="s">
        <v>35</v>
      </c>
      <c r="BM152" s="1418" t="s">
        <v>35</v>
      </c>
      <c r="BN152" s="1378" t="s">
        <v>35</v>
      </c>
      <c r="BO152" s="1378" t="s">
        <v>35</v>
      </c>
      <c r="BP152" s="1378" t="s">
        <v>35</v>
      </c>
      <c r="BQ152" s="1398" t="s">
        <v>35</v>
      </c>
      <c r="BR152" s="1418" t="s">
        <v>35</v>
      </c>
      <c r="BS152" s="1378" t="s">
        <v>35</v>
      </c>
      <c r="BT152" s="1378" t="s">
        <v>35</v>
      </c>
      <c r="BU152" s="1378" t="s">
        <v>35</v>
      </c>
      <c r="BV152" s="1378" t="s">
        <v>35</v>
      </c>
      <c r="BW152" s="1378" t="s">
        <v>35</v>
      </c>
      <c r="BX152" s="1378" t="s">
        <v>35</v>
      </c>
      <c r="BY152" s="1436" t="s">
        <v>35</v>
      </c>
      <c r="BZ152" s="1436" t="s">
        <v>35</v>
      </c>
      <c r="CA152" s="1436" t="s">
        <v>35</v>
      </c>
      <c r="CB152" s="1436" t="s">
        <v>35</v>
      </c>
      <c r="CC152" s="1436" t="s">
        <v>35</v>
      </c>
      <c r="CD152" s="1436" t="s">
        <v>35</v>
      </c>
      <c r="CE152" s="1546"/>
      <c r="CF152" s="1546"/>
      <c r="CG152" s="1546"/>
      <c r="CH152" s="1546"/>
      <c r="CI152" s="1546"/>
      <c r="CJ152" s="1546"/>
      <c r="CK152" s="1546"/>
      <c r="CL152" s="1546"/>
      <c r="CM152" s="1546"/>
      <c r="CN152" s="1546"/>
      <c r="CO152" s="1546"/>
      <c r="CP152" s="1546"/>
      <c r="CQ152" s="1546"/>
      <c r="CR152" s="1546"/>
      <c r="CS152" s="1546"/>
      <c r="CT152" s="1546"/>
      <c r="CU152" s="1546"/>
      <c r="CV152" s="1546"/>
      <c r="CW152" s="1546"/>
      <c r="CX152" s="1546"/>
      <c r="CY152" s="1546"/>
      <c r="CZ152" s="1546"/>
    </row>
    <row r="153" s="758" customFormat="true" ht="15" customHeight="true" x14ac:dyDescent="0.2">
      <c r="A153" s="1992" t="s">
        <v>62</v>
      </c>
      <c r="B153" s="1291" t="s">
        <v>185</v>
      </c>
      <c r="C153" s="1200">
        <v>1.7396506310481383</v>
      </c>
      <c r="D153" s="1201">
        <v>5.2325037197425539</v>
      </c>
      <c r="E153" s="1201">
        <v>9.4072019040327444</v>
      </c>
      <c r="F153" s="1201">
        <v>16.289656704954432</v>
      </c>
      <c r="G153" s="1202">
        <v>24.357505098391428</v>
      </c>
      <c r="H153" s="1203">
        <v>9.697518457591471</v>
      </c>
      <c r="I153" s="1201">
        <v>18.58795751044816</v>
      </c>
      <c r="J153" s="1201">
        <v>17.669802476246119</v>
      </c>
      <c r="K153" s="1201">
        <v>25.376148117311924</v>
      </c>
      <c r="L153" s="1204">
        <v>27.931839905260315</v>
      </c>
      <c r="M153" s="1205">
        <v>1.2428645422863769</v>
      </c>
      <c r="N153" s="1201">
        <v>4.1386846592832889</v>
      </c>
      <c r="O153" s="1201">
        <v>7.1518679064278832</v>
      </c>
      <c r="P153" s="1201">
        <v>11.404461260230979</v>
      </c>
      <c r="Q153" s="1202">
        <v>19.98230584815802</v>
      </c>
      <c r="R153" s="1203">
        <v>17.329273200337273</v>
      </c>
      <c r="S153" s="1201">
        <v>3.5325584561141898</v>
      </c>
      <c r="T153" s="1201">
        <v>2.0896896588777465</v>
      </c>
      <c r="U153" s="1201">
        <v>4.6205967916978254</v>
      </c>
      <c r="V153" s="1201">
        <v>8.3213991019100586</v>
      </c>
      <c r="W153" s="1201">
        <v>17.69730890100346</v>
      </c>
      <c r="X153" s="1201">
        <v>22.153857458106653</v>
      </c>
      <c r="Y153" s="1201">
        <v>9.1936765391422242</v>
      </c>
      <c r="Z153" s="1201">
        <v>9.5069232302525872</v>
      </c>
      <c r="AA153" s="1201">
        <v>11.176173510495634</v>
      </c>
      <c r="AB153" s="1201">
        <v>6.4623726951780771</v>
      </c>
      <c r="AC153" s="1201">
        <v>6.134065616615354</v>
      </c>
      <c r="AD153" s="1509">
        <v>19.503762249136887</v>
      </c>
      <c r="AE153" s="845"/>
      <c r="AF153" s="845"/>
      <c r="AG153" s="845"/>
      <c r="AH153" s="845"/>
      <c r="AI153" s="845"/>
      <c r="AJ153" s="845"/>
      <c r="AK153" s="845"/>
      <c r="AL153" s="845"/>
      <c r="AM153" s="845"/>
      <c r="AN153" s="845"/>
      <c r="AO153" s="845"/>
      <c r="AP153" s="845"/>
      <c r="AQ153" s="845"/>
      <c r="AR153" s="845"/>
      <c r="AS153" s="845"/>
      <c r="AT153" s="845"/>
      <c r="AU153" s="845"/>
      <c r="AV153" s="845"/>
      <c r="AW153" s="845"/>
      <c r="AX153" s="845"/>
      <c r="AY153" s="845"/>
      <c r="AZ153" s="852"/>
      <c r="BA153" s="1984" t="s">
        <v>62</v>
      </c>
      <c r="BB153" s="267" t="s">
        <v>185</v>
      </c>
      <c r="BC153" s="514">
        <v>234.67309000000003</v>
      </c>
      <c r="BD153" s="446">
        <v>706.03605800000014</v>
      </c>
      <c r="BE153" s="446">
        <v>1269.2872039999984</v>
      </c>
      <c r="BF153" s="446">
        <v>2197.2105619999961</v>
      </c>
      <c r="BG153" s="515">
        <v>3286.7169779999981</v>
      </c>
      <c r="BH153" s="526">
        <v>310.2360789999999</v>
      </c>
      <c r="BI153" s="446">
        <v>593.58861099999956</v>
      </c>
      <c r="BJ153" s="446">
        <v>564.84765599999935</v>
      </c>
      <c r="BK153" s="446">
        <v>811.56628499999988</v>
      </c>
      <c r="BL153" s="515">
        <v>892.24037299999952</v>
      </c>
      <c r="BM153" s="526">
        <v>127.95488</v>
      </c>
      <c r="BN153" s="446">
        <v>426.02813700000007</v>
      </c>
      <c r="BO153" s="446">
        <v>736.54402800000003</v>
      </c>
      <c r="BP153" s="446">
        <v>1174.1267349999998</v>
      </c>
      <c r="BQ153" s="515">
        <v>2056.7911079999967</v>
      </c>
      <c r="BR153" s="526">
        <v>484.64417200000071</v>
      </c>
      <c r="BS153" s="446">
        <v>135.81744000000003</v>
      </c>
      <c r="BT153" s="446">
        <v>158.95880999999997</v>
      </c>
      <c r="BU153" s="446">
        <v>297.08457199999998</v>
      </c>
      <c r="BV153" s="446">
        <v>333.66525900000011</v>
      </c>
      <c r="BW153" s="446">
        <v>1945.4457499999987</v>
      </c>
      <c r="BX153" s="446">
        <v>1809.3829670000005</v>
      </c>
      <c r="BY153" s="447">
        <v>425.35415599999976</v>
      </c>
      <c r="BZ153" s="447">
        <v>389.9464309999999</v>
      </c>
      <c r="CA153" s="447">
        <v>345.19851</v>
      </c>
      <c r="CB153" s="447">
        <v>175.10313300000001</v>
      </c>
      <c r="CC153" s="447">
        <v>265.31273499999998</v>
      </c>
      <c r="CD153" s="447">
        <v>928.00995700000021</v>
      </c>
      <c r="CE153" s="1547"/>
      <c r="CF153" s="1547"/>
      <c r="CG153" s="1547"/>
      <c r="CH153" s="1547"/>
      <c r="CI153" s="1547"/>
      <c r="CJ153" s="1547"/>
      <c r="CK153" s="1547"/>
      <c r="CL153" s="1547"/>
      <c r="CM153" s="1547"/>
      <c r="CN153" s="1547"/>
      <c r="CO153" s="1547"/>
      <c r="CP153" s="1547"/>
      <c r="CQ153" s="1547"/>
      <c r="CR153" s="1547"/>
      <c r="CS153" s="1547"/>
      <c r="CT153" s="1547"/>
      <c r="CU153" s="1547"/>
      <c r="CV153" s="1547"/>
      <c r="CW153" s="1547"/>
      <c r="CX153" s="1547"/>
      <c r="CY153" s="1547"/>
      <c r="CZ153" s="1547"/>
    </row>
    <row r="154" s="758" customFormat="true" ht="15" customHeight="true" x14ac:dyDescent="0.2">
      <c r="A154" s="1883"/>
      <c r="B154" s="1290" t="s">
        <v>186</v>
      </c>
      <c r="C154" s="1200">
        <v>1.547153287921212</v>
      </c>
      <c r="D154" s="1201">
        <v>3.5000197727402789</v>
      </c>
      <c r="E154" s="1201">
        <v>6.6068698795086647</v>
      </c>
      <c r="F154" s="1201">
        <v>12.482121130313633</v>
      </c>
      <c r="G154" s="1202">
        <v>44.374290803233549</v>
      </c>
      <c r="H154" s="1203">
        <v>8.710716871689705</v>
      </c>
      <c r="I154" s="1201">
        <v>23.770706513769284</v>
      </c>
      <c r="J154" s="1201">
        <v>47.001393953462447</v>
      </c>
      <c r="K154" s="1201">
        <v>55.23969898717008</v>
      </c>
      <c r="L154" s="1204">
        <v>57.720029070751977</v>
      </c>
      <c r="M154" s="1205">
        <v>1.1798538297787142</v>
      </c>
      <c r="N154" s="1201">
        <v>3.5552925143325682</v>
      </c>
      <c r="O154" s="1201">
        <v>3.8862817153935554</v>
      </c>
      <c r="P154" s="1201">
        <v>6.7584343143969088</v>
      </c>
      <c r="Q154" s="1202">
        <v>14.666339638612586</v>
      </c>
      <c r="R154" s="1203">
        <v>6.2624579740003545</v>
      </c>
      <c r="S154" s="1201">
        <v>8.7106665597360386</v>
      </c>
      <c r="T154" s="1201">
        <v>1.5921379777765718</v>
      </c>
      <c r="U154" s="1201">
        <v>4.1822149301329832</v>
      </c>
      <c r="V154" s="1201">
        <v>0.52612619426495499</v>
      </c>
      <c r="W154" s="1201">
        <v>55.323874732605624</v>
      </c>
      <c r="X154" s="1201">
        <v>7.7970264375987558E-2</v>
      </c>
      <c r="Y154" s="1201">
        <v>18.304530868692215</v>
      </c>
      <c r="Z154" s="1201">
        <v>8.8015630208456646</v>
      </c>
      <c r="AA154" s="1201">
        <v>18.131067474510225</v>
      </c>
      <c r="AB154" s="1201">
        <v>4.1048649210163903</v>
      </c>
      <c r="AC154" s="1201">
        <v>5.8189235047216323</v>
      </c>
      <c r="AD154" s="1509">
        <v>2.1804063262665228</v>
      </c>
      <c r="AE154" s="845"/>
      <c r="AF154" s="845"/>
      <c r="AG154" s="845"/>
      <c r="AH154" s="845"/>
      <c r="AI154" s="845"/>
      <c r="AJ154" s="845"/>
      <c r="AK154" s="845"/>
      <c r="AL154" s="845"/>
      <c r="AM154" s="845"/>
      <c r="AN154" s="845"/>
      <c r="AO154" s="845"/>
      <c r="AP154" s="845"/>
      <c r="AQ154" s="845"/>
      <c r="AR154" s="845"/>
      <c r="AS154" s="845"/>
      <c r="AT154" s="845"/>
      <c r="AU154" s="845"/>
      <c r="AV154" s="845"/>
      <c r="AW154" s="845"/>
      <c r="AX154" s="845"/>
      <c r="AY154" s="845"/>
      <c r="AZ154" s="852"/>
      <c r="BA154" s="1984"/>
      <c r="BB154" s="176" t="s">
        <v>186</v>
      </c>
      <c r="BC154" s="516">
        <v>208.705838</v>
      </c>
      <c r="BD154" s="448">
        <v>472.26725400000021</v>
      </c>
      <c r="BE154" s="448">
        <v>891.44630699999993</v>
      </c>
      <c r="BF154" s="448">
        <v>1683.6357499999972</v>
      </c>
      <c r="BG154" s="517">
        <v>5987.7123860000147</v>
      </c>
      <c r="BH154" s="527">
        <v>278.66702800000002</v>
      </c>
      <c r="BI154" s="448">
        <v>759.09473400000013</v>
      </c>
      <c r="BJ154" s="448">
        <v>1502.4857939999995</v>
      </c>
      <c r="BK154" s="448">
        <v>1766.6462649999992</v>
      </c>
      <c r="BL154" s="517">
        <v>1843.7790150000001</v>
      </c>
      <c r="BM154" s="527">
        <v>121.46782700000001</v>
      </c>
      <c r="BN154" s="448">
        <v>365.97488599999991</v>
      </c>
      <c r="BO154" s="448">
        <v>400.23356500000011</v>
      </c>
      <c r="BP154" s="448">
        <v>695.80300500000033</v>
      </c>
      <c r="BQ154" s="517">
        <v>1509.6154159999974</v>
      </c>
      <c r="BR154" s="527">
        <v>175.14085700000007</v>
      </c>
      <c r="BS154" s="448">
        <v>334.90187000000032</v>
      </c>
      <c r="BT154" s="448">
        <v>121.11097799999999</v>
      </c>
      <c r="BU154" s="448">
        <v>268.89849699999991</v>
      </c>
      <c r="BV154" s="448">
        <v>21.096215999999998</v>
      </c>
      <c r="BW154" s="448">
        <v>6081.6928480000252</v>
      </c>
      <c r="BX154" s="448">
        <v>6.3681039999999998</v>
      </c>
      <c r="BY154" s="449">
        <v>846.87646399999937</v>
      </c>
      <c r="BZ154" s="449">
        <v>361.01459999999997</v>
      </c>
      <c r="CA154" s="449">
        <v>560.01434400000028</v>
      </c>
      <c r="CB154" s="449">
        <v>111.224583</v>
      </c>
      <c r="CC154" s="449">
        <v>251.68209900000002</v>
      </c>
      <c r="CD154" s="449">
        <v>103.746075</v>
      </c>
      <c r="CE154" s="1547"/>
      <c r="CF154" s="1547"/>
      <c r="CG154" s="1547"/>
      <c r="CH154" s="1547"/>
      <c r="CI154" s="1547"/>
      <c r="CJ154" s="1547"/>
      <c r="CK154" s="1547"/>
      <c r="CL154" s="1547"/>
      <c r="CM154" s="1547"/>
      <c r="CN154" s="1547"/>
      <c r="CO154" s="1547"/>
      <c r="CP154" s="1547"/>
      <c r="CQ154" s="1547"/>
      <c r="CR154" s="1547"/>
      <c r="CS154" s="1547"/>
      <c r="CT154" s="1547"/>
      <c r="CU154" s="1547"/>
      <c r="CV154" s="1547"/>
      <c r="CW154" s="1547"/>
      <c r="CX154" s="1547"/>
      <c r="CY154" s="1547"/>
      <c r="CZ154" s="1547"/>
    </row>
    <row r="155" s="758" customFormat="true" ht="15" customHeight="true" x14ac:dyDescent="0.2">
      <c r="A155" s="1883"/>
      <c r="B155" s="1290" t="s">
        <v>187</v>
      </c>
      <c r="C155" s="1200">
        <v>3.5374641030947362</v>
      </c>
      <c r="D155" s="1201">
        <v>6.7828508687546858</v>
      </c>
      <c r="E155" s="1201">
        <v>10.480313009964926</v>
      </c>
      <c r="F155" s="1201">
        <v>19.606914061790683</v>
      </c>
      <c r="G155" s="1202">
        <v>15.183786742230627</v>
      </c>
      <c r="H155" s="1203">
        <v>9.3988456493155574</v>
      </c>
      <c r="I155" s="1201">
        <v>21.3604672579099</v>
      </c>
      <c r="J155" s="1201">
        <v>19.701832030866935</v>
      </c>
      <c r="K155" s="1201">
        <v>11.831302921333849</v>
      </c>
      <c r="L155" s="1204">
        <v>6.7435944624441637</v>
      </c>
      <c r="M155" s="1205">
        <v>2.927315720371185</v>
      </c>
      <c r="N155" s="1201">
        <v>5.5473670470878069</v>
      </c>
      <c r="O155" s="1201">
        <v>8.1212687712951723</v>
      </c>
      <c r="P155" s="1201">
        <v>13.788033345549255</v>
      </c>
      <c r="Q155" s="1202">
        <v>21.036345386241472</v>
      </c>
      <c r="R155" s="1203">
        <v>6.1888883264639656</v>
      </c>
      <c r="S155" s="1201">
        <v>2.1164294223626583</v>
      </c>
      <c r="T155" s="1201">
        <v>14.191342704455904</v>
      </c>
      <c r="U155" s="1201">
        <v>29.040786892122263</v>
      </c>
      <c r="V155" s="1201">
        <v>5.0521457308537991</v>
      </c>
      <c r="W155" s="1201">
        <v>14.521563204394933</v>
      </c>
      <c r="X155" s="1201">
        <v>1.3803488017574079</v>
      </c>
      <c r="Y155" s="1201">
        <v>12.223193313445721</v>
      </c>
      <c r="Z155" s="1201">
        <v>12.469951792231852</v>
      </c>
      <c r="AA155" s="1201">
        <v>31.532041330780515</v>
      </c>
      <c r="AB155" s="1201">
        <v>2.7015398136233109</v>
      </c>
      <c r="AC155" s="1201">
        <v>5.9273092991945422</v>
      </c>
      <c r="AD155" s="1509">
        <v>0.14052223757165655</v>
      </c>
      <c r="AE155" s="845"/>
      <c r="AF155" s="845"/>
      <c r="AG155" s="845"/>
      <c r="AH155" s="845"/>
      <c r="AI155" s="845"/>
      <c r="AJ155" s="845"/>
      <c r="AK155" s="845"/>
      <c r="AL155" s="845"/>
      <c r="AM155" s="845"/>
      <c r="AN155" s="845"/>
      <c r="AO155" s="845"/>
      <c r="AP155" s="845"/>
      <c r="AQ155" s="845"/>
      <c r="AR155" s="845"/>
      <c r="AS155" s="845"/>
      <c r="AT155" s="845"/>
      <c r="AU155" s="845"/>
      <c r="AV155" s="845"/>
      <c r="AW155" s="845"/>
      <c r="AX155" s="845"/>
      <c r="AY155" s="845"/>
      <c r="AZ155" s="852"/>
      <c r="BA155" s="1984"/>
      <c r="BB155" s="176" t="s">
        <v>187</v>
      </c>
      <c r="BC155" s="516">
        <v>477.19215400000002</v>
      </c>
      <c r="BD155" s="448">
        <v>915.22864499999957</v>
      </c>
      <c r="BE155" s="448">
        <v>1414.0790569999956</v>
      </c>
      <c r="BF155" s="448">
        <v>2644.6547920000039</v>
      </c>
      <c r="BG155" s="517">
        <v>2048.8473459999973</v>
      </c>
      <c r="BH155" s="527">
        <v>300.681152</v>
      </c>
      <c r="BI155" s="448">
        <v>682.12605299999984</v>
      </c>
      <c r="BJ155" s="448">
        <v>629.80520899999942</v>
      </c>
      <c r="BK155" s="448">
        <v>378.38234999999986</v>
      </c>
      <c r="BL155" s="517">
        <v>215.41392399999998</v>
      </c>
      <c r="BM155" s="527">
        <v>301.37180599999982</v>
      </c>
      <c r="BN155" s="448">
        <v>571.03515800000025</v>
      </c>
      <c r="BO155" s="448">
        <v>836.3789839999996</v>
      </c>
      <c r="BP155" s="448">
        <v>1419.5233079999953</v>
      </c>
      <c r="BQ155" s="517">
        <v>2165.2840499999966</v>
      </c>
      <c r="BR155" s="527">
        <v>173.08335000000014</v>
      </c>
      <c r="BS155" s="448">
        <v>81.37106</v>
      </c>
      <c r="BT155" s="448">
        <v>1079.5090739999998</v>
      </c>
      <c r="BU155" s="448">
        <v>1867.1981420000022</v>
      </c>
      <c r="BV155" s="448">
        <v>202.57717400000004</v>
      </c>
      <c r="BW155" s="448">
        <v>1596.3395099999989</v>
      </c>
      <c r="BX155" s="448">
        <v>112.737911</v>
      </c>
      <c r="BY155" s="449">
        <v>565.51761999999974</v>
      </c>
      <c r="BZ155" s="449">
        <v>511.48127299999982</v>
      </c>
      <c r="CA155" s="449">
        <v>973.93026999999904</v>
      </c>
      <c r="CB155" s="449">
        <v>73.200372000000002</v>
      </c>
      <c r="CC155" s="449">
        <v>256.37003899999996</v>
      </c>
      <c r="CD155" s="449">
        <v>6.6861990000000002</v>
      </c>
      <c r="CE155" s="1547"/>
      <c r="CF155" s="1547"/>
      <c r="CG155" s="1547"/>
      <c r="CH155" s="1547"/>
      <c r="CI155" s="1547"/>
      <c r="CJ155" s="1547"/>
      <c r="CK155" s="1547"/>
      <c r="CL155" s="1547"/>
      <c r="CM155" s="1547"/>
      <c r="CN155" s="1547"/>
      <c r="CO155" s="1547"/>
      <c r="CP155" s="1547"/>
      <c r="CQ155" s="1547"/>
      <c r="CR155" s="1547"/>
      <c r="CS155" s="1547"/>
      <c r="CT155" s="1547"/>
      <c r="CU155" s="1547"/>
      <c r="CV155" s="1547"/>
      <c r="CW155" s="1547"/>
      <c r="CX155" s="1547"/>
      <c r="CY155" s="1547"/>
      <c r="CZ155" s="1547"/>
    </row>
    <row r="156" s="758" customFormat="true" ht="15" customHeight="true" x14ac:dyDescent="0.2">
      <c r="A156" s="1883"/>
      <c r="B156" s="1290" t="s">
        <v>188</v>
      </c>
      <c r="C156" s="1200">
        <v>6.4144722950137747E-2</v>
      </c>
      <c r="D156" s="1201">
        <v>0.2579000196246371</v>
      </c>
      <c r="E156" s="1201">
        <v>0.47288590805514535</v>
      </c>
      <c r="F156" s="1201">
        <v>1.0005083963925661</v>
      </c>
      <c r="G156" s="1202">
        <v>0.64457616730015999</v>
      </c>
      <c r="H156" s="1203">
        <v>0.48240784604451248</v>
      </c>
      <c r="I156" s="1201">
        <v>1.2279641681209845</v>
      </c>
      <c r="J156" s="1201">
        <v>8.9219186741902989E-2</v>
      </c>
      <c r="K156" s="1201">
        <v>0.3362549035537713</v>
      </c>
      <c r="L156" s="1204">
        <v>0.68044064202108456</v>
      </c>
      <c r="M156" s="1205">
        <v>0</v>
      </c>
      <c r="N156" s="1201">
        <v>0.14654406893455182</v>
      </c>
      <c r="O156" s="1201">
        <v>0.53864390753383973</v>
      </c>
      <c r="P156" s="1201">
        <v>0.45340162397044498</v>
      </c>
      <c r="Q156" s="1202">
        <v>1.1848861038957561</v>
      </c>
      <c r="R156" s="1203">
        <v>0.15003365639912633</v>
      </c>
      <c r="S156" s="1201">
        <v>0</v>
      </c>
      <c r="T156" s="1201">
        <v>0.10976533362196336</v>
      </c>
      <c r="U156" s="1201">
        <v>0.4881045534480109</v>
      </c>
      <c r="V156" s="1201">
        <v>2.3018020999091786</v>
      </c>
      <c r="W156" s="1201">
        <v>0.46065286480781314</v>
      </c>
      <c r="X156" s="1201">
        <v>0</v>
      </c>
      <c r="Y156" s="1201">
        <v>0.97814592492202579</v>
      </c>
      <c r="Z156" s="1201">
        <v>0</v>
      </c>
      <c r="AA156" s="1201">
        <v>0.257637229449245</v>
      </c>
      <c r="AB156" s="1201">
        <v>0</v>
      </c>
      <c r="AC156" s="1201">
        <v>2.0602423460577373</v>
      </c>
      <c r="AD156" s="1509">
        <v>0</v>
      </c>
      <c r="AE156" s="845"/>
      <c r="AF156" s="845"/>
      <c r="AG156" s="845"/>
      <c r="AH156" s="845"/>
      <c r="AI156" s="845"/>
      <c r="AJ156" s="845"/>
      <c r="AK156" s="845"/>
      <c r="AL156" s="845"/>
      <c r="AM156" s="845"/>
      <c r="AN156" s="845"/>
      <c r="AO156" s="845"/>
      <c r="AP156" s="845"/>
      <c r="AQ156" s="845"/>
      <c r="AR156" s="845"/>
      <c r="AS156" s="845"/>
      <c r="AT156" s="845"/>
      <c r="AU156" s="845"/>
      <c r="AV156" s="845"/>
      <c r="AW156" s="845"/>
      <c r="AX156" s="845"/>
      <c r="AY156" s="845"/>
      <c r="AZ156" s="852"/>
      <c r="BA156" s="1984"/>
      <c r="BB156" s="176" t="s">
        <v>188</v>
      </c>
      <c r="BC156" s="516">
        <v>8.6529099999999985</v>
      </c>
      <c r="BD156" s="448">
        <v>34.799156000000004</v>
      </c>
      <c r="BE156" s="448">
        <v>63.805160999999998</v>
      </c>
      <c r="BF156" s="448">
        <v>134.95236000000003</v>
      </c>
      <c r="BG156" s="517">
        <v>86.976865000000004</v>
      </c>
      <c r="BH156" s="527">
        <v>15.432846999999999</v>
      </c>
      <c r="BI156" s="448">
        <v>39.213858999999999</v>
      </c>
      <c r="BJ156" s="448">
        <v>2.852055</v>
      </c>
      <c r="BK156" s="448">
        <v>10.753923</v>
      </c>
      <c r="BL156" s="517">
        <v>21.735647</v>
      </c>
      <c r="BM156" s="527">
        <v>0</v>
      </c>
      <c r="BN156" s="448">
        <v>15.084961</v>
      </c>
      <c r="BO156" s="448">
        <v>55.472913999999989</v>
      </c>
      <c r="BP156" s="448">
        <v>46.679186000000001</v>
      </c>
      <c r="BQ156" s="517">
        <v>121.96106000000002</v>
      </c>
      <c r="BR156" s="527">
        <v>4.1959600000000004</v>
      </c>
      <c r="BS156" s="448">
        <v>0</v>
      </c>
      <c r="BT156" s="448">
        <v>8.3496450000000006</v>
      </c>
      <c r="BU156" s="448">
        <v>31.383031000000003</v>
      </c>
      <c r="BV156" s="448">
        <v>92.295945000000003</v>
      </c>
      <c r="BW156" s="448">
        <v>50.639064000000005</v>
      </c>
      <c r="BX156" s="448">
        <v>0</v>
      </c>
      <c r="BY156" s="449">
        <v>45.254848000000003</v>
      </c>
      <c r="BZ156" s="449">
        <v>0</v>
      </c>
      <c r="CA156" s="449">
        <v>7.9576419999999999</v>
      </c>
      <c r="CB156" s="449">
        <v>0</v>
      </c>
      <c r="CC156" s="449">
        <v>89.110317000000009</v>
      </c>
      <c r="CD156" s="449">
        <v>0</v>
      </c>
      <c r="CE156" s="1547"/>
      <c r="CF156" s="1547"/>
      <c r="CG156" s="1547"/>
      <c r="CH156" s="1547"/>
      <c r="CI156" s="1547"/>
      <c r="CJ156" s="1547"/>
      <c r="CK156" s="1547"/>
      <c r="CL156" s="1547"/>
      <c r="CM156" s="1547"/>
      <c r="CN156" s="1547"/>
      <c r="CO156" s="1547"/>
      <c r="CP156" s="1547"/>
      <c r="CQ156" s="1547"/>
      <c r="CR156" s="1547"/>
      <c r="CS156" s="1547"/>
      <c r="CT156" s="1547"/>
      <c r="CU156" s="1547"/>
      <c r="CV156" s="1547"/>
      <c r="CW156" s="1547"/>
      <c r="CX156" s="1547"/>
      <c r="CY156" s="1547"/>
      <c r="CZ156" s="1547"/>
    </row>
    <row r="157" s="758" customFormat="true" ht="15" customHeight="true" x14ac:dyDescent="0.2">
      <c r="A157" s="1883"/>
      <c r="B157" s="1290" t="s">
        <v>189</v>
      </c>
      <c r="C157" s="1200">
        <v>4.8288839462803747E-2</v>
      </c>
      <c r="D157" s="1201">
        <v>6.0282167757963544E-2</v>
      </c>
      <c r="E157" s="1201">
        <v>0</v>
      </c>
      <c r="F157" s="1201">
        <v>0.18180694511478851</v>
      </c>
      <c r="G157" s="1202">
        <v>0</v>
      </c>
      <c r="H157" s="1203">
        <v>4.9636767906745101E-2</v>
      </c>
      <c r="I157" s="1201">
        <v>0.25490083799207747</v>
      </c>
      <c r="J157" s="1201">
        <v>0</v>
      </c>
      <c r="K157" s="1201">
        <v>0</v>
      </c>
      <c r="L157" s="1204">
        <v>0</v>
      </c>
      <c r="M157" s="1205">
        <v>4.7848314243077159E-2</v>
      </c>
      <c r="N157" s="1201">
        <v>7.9018767459078224E-2</v>
      </c>
      <c r="O157" s="1201">
        <v>0</v>
      </c>
      <c r="P157" s="1201">
        <v>0</v>
      </c>
      <c r="Q157" s="1202">
        <v>0.15916347511634346</v>
      </c>
      <c r="R157" s="1203">
        <v>0</v>
      </c>
      <c r="S157" s="1201">
        <v>0.36302052893150738</v>
      </c>
      <c r="T157" s="1201">
        <v>6.364320021238286E-3</v>
      </c>
      <c r="U157" s="1201">
        <v>0.10596877344257676</v>
      </c>
      <c r="V157" s="1201">
        <v>0</v>
      </c>
      <c r="W157" s="1201">
        <v>0</v>
      </c>
      <c r="X157" s="1201">
        <v>0</v>
      </c>
      <c r="Y157" s="1201">
        <v>0</v>
      </c>
      <c r="Z157" s="1201">
        <v>0</v>
      </c>
      <c r="AA157" s="1201">
        <v>0.23923457020287037</v>
      </c>
      <c r="AB157" s="1201">
        <v>0.19904500964336314</v>
      </c>
      <c r="AC157" s="1201">
        <v>0.11869180166550478</v>
      </c>
      <c r="AD157" s="1509">
        <v>0</v>
      </c>
      <c r="AE157" s="845"/>
      <c r="AF157" s="845"/>
      <c r="AG157" s="845"/>
      <c r="AH157" s="845"/>
      <c r="AI157" s="845"/>
      <c r="AJ157" s="845"/>
      <c r="AK157" s="845"/>
      <c r="AL157" s="845"/>
      <c r="AM157" s="845"/>
      <c r="AN157" s="845"/>
      <c r="AO157" s="845"/>
      <c r="AP157" s="845"/>
      <c r="AQ157" s="845"/>
      <c r="AR157" s="845"/>
      <c r="AS157" s="845"/>
      <c r="AT157" s="845"/>
      <c r="AU157" s="845"/>
      <c r="AV157" s="845"/>
      <c r="AW157" s="845"/>
      <c r="AX157" s="845"/>
      <c r="AY157" s="845"/>
      <c r="AZ157" s="852"/>
      <c r="BA157" s="1984"/>
      <c r="BB157" s="176" t="s">
        <v>189</v>
      </c>
      <c r="BC157" s="516">
        <v>6.5140039999999999</v>
      </c>
      <c r="BD157" s="448">
        <v>8.1340380000000003</v>
      </c>
      <c r="BE157" s="448">
        <v>0</v>
      </c>
      <c r="BF157" s="448">
        <v>24.522808999999999</v>
      </c>
      <c r="BG157" s="517">
        <v>0</v>
      </c>
      <c r="BH157" s="527">
        <v>1.587944</v>
      </c>
      <c r="BI157" s="448">
        <v>8.1400140000000007</v>
      </c>
      <c r="BJ157" s="448">
        <v>0</v>
      </c>
      <c r="BK157" s="448">
        <v>0</v>
      </c>
      <c r="BL157" s="517">
        <v>0</v>
      </c>
      <c r="BM157" s="527">
        <v>4.9260599999999997</v>
      </c>
      <c r="BN157" s="448">
        <v>8.1340380000000003</v>
      </c>
      <c r="BO157" s="448">
        <v>0</v>
      </c>
      <c r="BP157" s="448">
        <v>0</v>
      </c>
      <c r="BQ157" s="517">
        <v>16.382795000000002</v>
      </c>
      <c r="BR157" s="527">
        <v>0</v>
      </c>
      <c r="BS157" s="448">
        <v>13.95717</v>
      </c>
      <c r="BT157" s="448">
        <v>0.484122</v>
      </c>
      <c r="BU157" s="448">
        <v>6.8133379999999999</v>
      </c>
      <c r="BV157" s="448">
        <v>0</v>
      </c>
      <c r="BW157" s="448">
        <v>0</v>
      </c>
      <c r="BX157" s="448">
        <v>0</v>
      </c>
      <c r="BY157" s="449">
        <v>0</v>
      </c>
      <c r="BZ157" s="449">
        <v>0</v>
      </c>
      <c r="CA157" s="449">
        <v>7.3892389999999999</v>
      </c>
      <c r="CB157" s="449">
        <v>5.3932830000000003</v>
      </c>
      <c r="CC157" s="449">
        <v>5.133699</v>
      </c>
      <c r="CD157" s="449">
        <v>0</v>
      </c>
      <c r="CE157" s="1547"/>
      <c r="CF157" s="1547"/>
      <c r="CG157" s="1547"/>
      <c r="CH157" s="1547"/>
      <c r="CI157" s="1547"/>
      <c r="CJ157" s="1547"/>
      <c r="CK157" s="1547"/>
      <c r="CL157" s="1547"/>
      <c r="CM157" s="1547"/>
      <c r="CN157" s="1547"/>
      <c r="CO157" s="1547"/>
      <c r="CP157" s="1547"/>
      <c r="CQ157" s="1547"/>
      <c r="CR157" s="1547"/>
      <c r="CS157" s="1547"/>
      <c r="CT157" s="1547"/>
      <c r="CU157" s="1547"/>
      <c r="CV157" s="1547"/>
      <c r="CW157" s="1547"/>
      <c r="CX157" s="1547"/>
      <c r="CY157" s="1547"/>
      <c r="CZ157" s="1547"/>
    </row>
    <row r="158" s="758" customFormat="true" ht="15" customHeight="true" x14ac:dyDescent="0.2">
      <c r="A158" s="1883"/>
      <c r="B158" s="1290" t="s">
        <v>190</v>
      </c>
      <c r="C158" s="1200">
        <v>1.3467210273413723</v>
      </c>
      <c r="D158" s="1201">
        <v>1.9834084022979579</v>
      </c>
      <c r="E158" s="1201">
        <v>4.1325341717676807</v>
      </c>
      <c r="F158" s="1201">
        <v>6.299321948960598</v>
      </c>
      <c r="G158" s="1202">
        <v>6.5541809354930942</v>
      </c>
      <c r="H158" s="1203">
        <v>4.4311345099403914</v>
      </c>
      <c r="I158" s="1201">
        <v>8.0271845351448849</v>
      </c>
      <c r="J158" s="1201">
        <v>7.5962472613600589</v>
      </c>
      <c r="K158" s="1201">
        <v>5.8366650122446186</v>
      </c>
      <c r="L158" s="1204">
        <v>4.112415304171372</v>
      </c>
      <c r="M158" s="1205">
        <v>1.1261044215970426</v>
      </c>
      <c r="N158" s="1201">
        <v>1.5836275867480942</v>
      </c>
      <c r="O158" s="1201">
        <v>3.1538431822320128</v>
      </c>
      <c r="P158" s="1201">
        <v>4.4990235238601697</v>
      </c>
      <c r="Q158" s="1202">
        <v>6.9470415279898692</v>
      </c>
      <c r="R158" s="1203">
        <v>3.7551119749307258</v>
      </c>
      <c r="S158" s="1201">
        <v>0.89338453876191581</v>
      </c>
      <c r="T158" s="1201">
        <v>0.24148373396831938</v>
      </c>
      <c r="U158" s="1201">
        <v>4.3243004808622283</v>
      </c>
      <c r="V158" s="1201">
        <v>31.68080404642787</v>
      </c>
      <c r="W158" s="1201">
        <v>4.3268465515876713</v>
      </c>
      <c r="X158" s="1201">
        <v>1.9051987299287754</v>
      </c>
      <c r="Y158" s="1201">
        <v>0.1150375230324715</v>
      </c>
      <c r="Z158" s="1201">
        <v>1.6820092644348412</v>
      </c>
      <c r="AA158" s="1201">
        <v>0.29444254794199426</v>
      </c>
      <c r="AB158" s="1201">
        <v>4.7517197660402255</v>
      </c>
      <c r="AC158" s="1201">
        <v>0.61987077733860618</v>
      </c>
      <c r="AD158" s="1509">
        <v>3.460568179258372</v>
      </c>
      <c r="AE158" s="845"/>
      <c r="AF158" s="845"/>
      <c r="AG158" s="845"/>
      <c r="AH158" s="845"/>
      <c r="AI158" s="845"/>
      <c r="AJ158" s="845"/>
      <c r="AK158" s="845"/>
      <c r="AL158" s="845"/>
      <c r="AM158" s="845"/>
      <c r="AN158" s="845"/>
      <c r="AO158" s="845"/>
      <c r="AP158" s="845"/>
      <c r="AQ158" s="845"/>
      <c r="AR158" s="845"/>
      <c r="AS158" s="845"/>
      <c r="AT158" s="845"/>
      <c r="AU158" s="845"/>
      <c r="AV158" s="845"/>
      <c r="AW158" s="845"/>
      <c r="AX158" s="845"/>
      <c r="AY158" s="845"/>
      <c r="AZ158" s="852"/>
      <c r="BA158" s="1984"/>
      <c r="BB158" s="176" t="s">
        <v>190</v>
      </c>
      <c r="BC158" s="516">
        <v>181.668192</v>
      </c>
      <c r="BD158" s="448">
        <v>267.62672799999996</v>
      </c>
      <c r="BE158" s="448">
        <v>557.59117299999969</v>
      </c>
      <c r="BF158" s="448">
        <v>849.67639099999951</v>
      </c>
      <c r="BG158" s="517">
        <v>884.39836800000012</v>
      </c>
      <c r="BH158" s="527">
        <v>141.75768800000003</v>
      </c>
      <c r="BI158" s="448">
        <v>256.34044599999993</v>
      </c>
      <c r="BJ158" s="448">
        <v>242.82798099999988</v>
      </c>
      <c r="BK158" s="448">
        <v>186.66507300000001</v>
      </c>
      <c r="BL158" s="517">
        <v>131.36488599999998</v>
      </c>
      <c r="BM158" s="527">
        <v>115.93424000000003</v>
      </c>
      <c r="BN158" s="448">
        <v>163.01553899999999</v>
      </c>
      <c r="BO158" s="448">
        <v>324.80246999999991</v>
      </c>
      <c r="BP158" s="448">
        <v>463.18924499999997</v>
      </c>
      <c r="BQ158" s="517">
        <v>715.06328399999973</v>
      </c>
      <c r="BR158" s="527">
        <v>105.01843400000001</v>
      </c>
      <c r="BS158" s="448">
        <v>34.34825</v>
      </c>
      <c r="BT158" s="448">
        <v>18.369219000000001</v>
      </c>
      <c r="BU158" s="448">
        <v>278.03398900000013</v>
      </c>
      <c r="BV158" s="448">
        <v>1270.3132679999972</v>
      </c>
      <c r="BW158" s="448">
        <v>475.64549399999976</v>
      </c>
      <c r="BX158" s="448">
        <v>155.60423900000001</v>
      </c>
      <c r="BY158" s="449">
        <v>5.3223199999999995</v>
      </c>
      <c r="BZ158" s="449">
        <v>68.991144000000006</v>
      </c>
      <c r="CA158" s="449">
        <v>9.0944479999999999</v>
      </c>
      <c r="CB158" s="449">
        <v>128.75163000000001</v>
      </c>
      <c r="CC158" s="449">
        <v>26.810866000000001</v>
      </c>
      <c r="CD158" s="449">
        <v>164.65755099999996</v>
      </c>
      <c r="CE158" s="1547"/>
      <c r="CF158" s="1547"/>
      <c r="CG158" s="1547"/>
      <c r="CH158" s="1547"/>
      <c r="CI158" s="1547"/>
      <c r="CJ158" s="1547"/>
      <c r="CK158" s="1547"/>
      <c r="CL158" s="1547"/>
      <c r="CM158" s="1547"/>
      <c r="CN158" s="1547"/>
      <c r="CO158" s="1547"/>
      <c r="CP158" s="1547"/>
      <c r="CQ158" s="1547"/>
      <c r="CR158" s="1547"/>
      <c r="CS158" s="1547"/>
      <c r="CT158" s="1547"/>
      <c r="CU158" s="1547"/>
      <c r="CV158" s="1547"/>
      <c r="CW158" s="1547"/>
      <c r="CX158" s="1547"/>
      <c r="CY158" s="1547"/>
      <c r="CZ158" s="1547"/>
    </row>
    <row r="159" s="758" customFormat="true" ht="15" customHeight="true" x14ac:dyDescent="0.2">
      <c r="A159" s="1883"/>
      <c r="B159" s="1290" t="s">
        <v>191</v>
      </c>
      <c r="C159" s="1200">
        <v>8.0858576049574644</v>
      </c>
      <c r="D159" s="1201">
        <v>15.488210471799215</v>
      </c>
      <c r="E159" s="1201">
        <v>15.92514581477257</v>
      </c>
      <c r="F159" s="1201">
        <v>11.815807824973049</v>
      </c>
      <c r="G159" s="1202">
        <v>1.8424729768247894</v>
      </c>
      <c r="H159" s="1203">
        <v>13.592371230907169</v>
      </c>
      <c r="I159" s="1201">
        <v>7.1565129106015686</v>
      </c>
      <c r="J159" s="1201">
        <v>1.1739385923487642</v>
      </c>
      <c r="K159" s="1201">
        <v>0.22192619828973825</v>
      </c>
      <c r="L159" s="1204">
        <v>0.4529343921860815</v>
      </c>
      <c r="M159" s="1205">
        <v>7.2177820521975775</v>
      </c>
      <c r="N159" s="1201">
        <v>11.800572659524919</v>
      </c>
      <c r="O159" s="1201">
        <v>19.197538687332528</v>
      </c>
      <c r="P159" s="1201">
        <v>14.491929767603825</v>
      </c>
      <c r="Q159" s="1202">
        <v>9.9327462025004838</v>
      </c>
      <c r="R159" s="1203">
        <v>19.658999790186719</v>
      </c>
      <c r="S159" s="1201">
        <v>7.9602300495781781</v>
      </c>
      <c r="T159" s="1201">
        <v>9.6269603989042878</v>
      </c>
      <c r="U159" s="1201">
        <v>4.2263254439266102</v>
      </c>
      <c r="V159" s="1201">
        <v>0.635735818070154</v>
      </c>
      <c r="W159" s="1201">
        <v>1.1109695711435692</v>
      </c>
      <c r="X159" s="1201">
        <v>32.710261915676512</v>
      </c>
      <c r="Y159" s="1201">
        <v>0.2939083437757124</v>
      </c>
      <c r="Z159" s="1201">
        <v>30.105334769822718</v>
      </c>
      <c r="AA159" s="1201">
        <v>0.83682928404190893</v>
      </c>
      <c r="AB159" s="1201">
        <v>21.788668263717344</v>
      </c>
      <c r="AC159" s="1201">
        <v>9.8221931936421338</v>
      </c>
      <c r="AD159" s="1509">
        <v>4.270041918984341</v>
      </c>
      <c r="AE159" s="845"/>
      <c r="AF159" s="845"/>
      <c r="AG159" s="845"/>
      <c r="AH159" s="845"/>
      <c r="AI159" s="845"/>
      <c r="AJ159" s="845"/>
      <c r="AK159" s="845"/>
      <c r="AL159" s="845"/>
      <c r="AM159" s="845"/>
      <c r="AN159" s="845"/>
      <c r="AO159" s="845"/>
      <c r="AP159" s="845"/>
      <c r="AQ159" s="845"/>
      <c r="AR159" s="845"/>
      <c r="AS159" s="845"/>
      <c r="AT159" s="845"/>
      <c r="AU159" s="845"/>
      <c r="AV159" s="845"/>
      <c r="AW159" s="845"/>
      <c r="AX159" s="845"/>
      <c r="AY159" s="845"/>
      <c r="AZ159" s="852"/>
      <c r="BA159" s="1984"/>
      <c r="BB159" s="176" t="s">
        <v>191</v>
      </c>
      <c r="BC159" s="516">
        <v>1090.7553250000003</v>
      </c>
      <c r="BD159" s="448">
        <v>2089.8666589999993</v>
      </c>
      <c r="BE159" s="448">
        <v>2148.7349809999987</v>
      </c>
      <c r="BF159" s="448">
        <v>1593.7608889999999</v>
      </c>
      <c r="BG159" s="517">
        <v>248.61689200000006</v>
      </c>
      <c r="BH159" s="527">
        <v>434.83742499999954</v>
      </c>
      <c r="BI159" s="448">
        <v>228.536382</v>
      </c>
      <c r="BJ159" s="448">
        <v>37.527101000000002</v>
      </c>
      <c r="BK159" s="448">
        <v>7.0975239999999999</v>
      </c>
      <c r="BL159" s="517">
        <v>14.468304</v>
      </c>
      <c r="BM159" s="527">
        <v>743.08213400000045</v>
      </c>
      <c r="BN159" s="448">
        <v>1214.7279629999998</v>
      </c>
      <c r="BO159" s="448">
        <v>1977.082443</v>
      </c>
      <c r="BP159" s="448">
        <v>1491.9917559999997</v>
      </c>
      <c r="BQ159" s="517">
        <v>1022.3837140000007</v>
      </c>
      <c r="BR159" s="527">
        <v>549.79915000000108</v>
      </c>
      <c r="BS159" s="448">
        <v>306.04959000000019</v>
      </c>
      <c r="BT159" s="448">
        <v>732.30499199999974</v>
      </c>
      <c r="BU159" s="448">
        <v>271.73461399999997</v>
      </c>
      <c r="BV159" s="448">
        <v>25.491261000000002</v>
      </c>
      <c r="BW159" s="448">
        <v>122.12766600000002</v>
      </c>
      <c r="BX159" s="448">
        <v>2671.5614140000016</v>
      </c>
      <c r="BY159" s="449">
        <v>13.597947999999999</v>
      </c>
      <c r="BZ159" s="449">
        <v>1234.8335589999995</v>
      </c>
      <c r="CA159" s="449">
        <v>25.847149000000002</v>
      </c>
      <c r="CB159" s="449">
        <v>590.38131299999941</v>
      </c>
      <c r="CC159" s="449">
        <v>424.83290899999992</v>
      </c>
      <c r="CD159" s="449">
        <v>203.17318100000003</v>
      </c>
      <c r="CE159" s="1547"/>
      <c r="CF159" s="1547"/>
      <c r="CG159" s="1547"/>
      <c r="CH159" s="1547"/>
      <c r="CI159" s="1547"/>
      <c r="CJ159" s="1547"/>
      <c r="CK159" s="1547"/>
      <c r="CL159" s="1547"/>
      <c r="CM159" s="1547"/>
      <c r="CN159" s="1547"/>
      <c r="CO159" s="1547"/>
      <c r="CP159" s="1547"/>
      <c r="CQ159" s="1547"/>
      <c r="CR159" s="1547"/>
      <c r="CS159" s="1547"/>
      <c r="CT159" s="1547"/>
      <c r="CU159" s="1547"/>
      <c r="CV159" s="1547"/>
      <c r="CW159" s="1547"/>
      <c r="CX159" s="1547"/>
      <c r="CY159" s="1547"/>
      <c r="CZ159" s="1547"/>
    </row>
    <row r="160" s="758" customFormat="true" ht="15" customHeight="true" x14ac:dyDescent="0.2">
      <c r="A160" s="1883"/>
      <c r="B160" s="1290" t="s">
        <v>192</v>
      </c>
      <c r="C160" s="1200">
        <v>2.1504554563401794</v>
      </c>
      <c r="D160" s="1201">
        <v>3.5419187443891507</v>
      </c>
      <c r="E160" s="1201">
        <v>3.2161396765525319</v>
      </c>
      <c r="F160" s="1201">
        <v>1.8999046246889739</v>
      </c>
      <c r="G160" s="1202">
        <v>0.3863284375076797</v>
      </c>
      <c r="H160" s="1203">
        <v>3.3136051033233063</v>
      </c>
      <c r="I160" s="1201">
        <v>1.0692160509463877</v>
      </c>
      <c r="J160" s="1201">
        <v>0.6766177246633337</v>
      </c>
      <c r="K160" s="1201">
        <v>9.9488701434626986E-2</v>
      </c>
      <c r="L160" s="1204">
        <v>0</v>
      </c>
      <c r="M160" s="1205">
        <v>1.8431787518891418</v>
      </c>
      <c r="N160" s="1201">
        <v>3.0783137683014918</v>
      </c>
      <c r="O160" s="1201">
        <v>3.9795477617586577</v>
      </c>
      <c r="P160" s="1201">
        <v>2.5213452917390198</v>
      </c>
      <c r="Q160" s="1202">
        <v>1.6451433383929626</v>
      </c>
      <c r="R160" s="1203">
        <v>2.5131972601795547</v>
      </c>
      <c r="S160" s="1201">
        <v>1.0539728041139622</v>
      </c>
      <c r="T160" s="1201">
        <v>1.3709586702941445</v>
      </c>
      <c r="U160" s="1201">
        <v>0.84775018754061404</v>
      </c>
      <c r="V160" s="1201">
        <v>1.3289016277682106</v>
      </c>
      <c r="W160" s="1201">
        <v>0.47626328168900461</v>
      </c>
      <c r="X160" s="1201">
        <v>8.5267487909535156</v>
      </c>
      <c r="Y160" s="1201">
        <v>0.20547085957884456</v>
      </c>
      <c r="Z160" s="1201">
        <v>5.0384335706053518</v>
      </c>
      <c r="AA160" s="1201">
        <v>0.27603988869561963</v>
      </c>
      <c r="AB160" s="1201">
        <v>7.2965917710780328</v>
      </c>
      <c r="AC160" s="1201">
        <v>0</v>
      </c>
      <c r="AD160" s="1509">
        <v>0.34253884143768526</v>
      </c>
      <c r="AE160" s="845"/>
      <c r="AF160" s="845"/>
      <c r="AG160" s="845"/>
      <c r="AH160" s="845"/>
      <c r="AI160" s="845"/>
      <c r="AJ160" s="845"/>
      <c r="AK160" s="845"/>
      <c r="AL160" s="845"/>
      <c r="AM160" s="845"/>
      <c r="AN160" s="845"/>
      <c r="AO160" s="845"/>
      <c r="AP160" s="845"/>
      <c r="AQ160" s="845"/>
      <c r="AR160" s="845"/>
      <c r="AS160" s="845"/>
      <c r="AT160" s="845"/>
      <c r="AU160" s="845"/>
      <c r="AV160" s="845"/>
      <c r="AW160" s="845"/>
      <c r="AX160" s="845"/>
      <c r="AY160" s="845"/>
      <c r="AZ160" s="852"/>
      <c r="BA160" s="1984"/>
      <c r="BB160" s="176" t="s">
        <v>192</v>
      </c>
      <c r="BC160" s="516">
        <v>290.08929599999993</v>
      </c>
      <c r="BD160" s="448">
        <v>477.92079699999999</v>
      </c>
      <c r="BE160" s="448">
        <v>433.94464999999991</v>
      </c>
      <c r="BF160" s="448">
        <v>256.26632799999999</v>
      </c>
      <c r="BG160" s="517">
        <v>52.129815000000008</v>
      </c>
      <c r="BH160" s="527">
        <v>106.00648600000002</v>
      </c>
      <c r="BI160" s="448">
        <v>34.144390000000001</v>
      </c>
      <c r="BJ160" s="448">
        <v>21.629326999999996</v>
      </c>
      <c r="BK160" s="448">
        <v>3.181794</v>
      </c>
      <c r="BL160" s="517">
        <v>0</v>
      </c>
      <c r="BM160" s="527">
        <v>189.75818199999995</v>
      </c>
      <c r="BN160" s="448">
        <v>316.87562299999991</v>
      </c>
      <c r="BO160" s="448">
        <v>409.83868499999994</v>
      </c>
      <c r="BP160" s="448">
        <v>259.58077700000007</v>
      </c>
      <c r="BQ160" s="517">
        <v>169.33562199999997</v>
      </c>
      <c r="BR160" s="527">
        <v>70.28606400000001</v>
      </c>
      <c r="BS160" s="448">
        <v>40.522439999999996</v>
      </c>
      <c r="BT160" s="448">
        <v>104.28627900000001</v>
      </c>
      <c r="BU160" s="448">
        <v>54.506703999999999</v>
      </c>
      <c r="BV160" s="448">
        <v>53.285306999999996</v>
      </c>
      <c r="BW160" s="448">
        <v>52.3551</v>
      </c>
      <c r="BX160" s="448">
        <v>696.40937499999984</v>
      </c>
      <c r="BY160" s="449">
        <v>9.5063040000000001</v>
      </c>
      <c r="BZ160" s="449">
        <v>206.66193899999999</v>
      </c>
      <c r="CA160" s="449">
        <v>8.5260449999999999</v>
      </c>
      <c r="CB160" s="449">
        <v>197.70696300000003</v>
      </c>
      <c r="CC160" s="449">
        <v>0</v>
      </c>
      <c r="CD160" s="449">
        <v>16.298366000000001</v>
      </c>
      <c r="CE160" s="1547"/>
      <c r="CF160" s="1547"/>
      <c r="CG160" s="1547"/>
      <c r="CH160" s="1547"/>
      <c r="CI160" s="1547"/>
      <c r="CJ160" s="1547"/>
      <c r="CK160" s="1547"/>
      <c r="CL160" s="1547"/>
      <c r="CM160" s="1547"/>
      <c r="CN160" s="1547"/>
      <c r="CO160" s="1547"/>
      <c r="CP160" s="1547"/>
      <c r="CQ160" s="1547"/>
      <c r="CR160" s="1547"/>
      <c r="CS160" s="1547"/>
      <c r="CT160" s="1547"/>
      <c r="CU160" s="1547"/>
      <c r="CV160" s="1547"/>
      <c r="CW160" s="1547"/>
      <c r="CX160" s="1547"/>
      <c r="CY160" s="1547"/>
      <c r="CZ160" s="1547"/>
    </row>
    <row r="161" s="758" customFormat="true" ht="15" customHeight="true" x14ac:dyDescent="0.2">
      <c r="A161" s="1883"/>
      <c r="B161" s="1290" t="s">
        <v>193</v>
      </c>
      <c r="C161" s="1200">
        <v>59.586285998533292</v>
      </c>
      <c r="D161" s="1201">
        <v>51.021031687075926</v>
      </c>
      <c r="E161" s="1201">
        <v>41.688146059949062</v>
      </c>
      <c r="F161" s="1201">
        <v>24.443550846880218</v>
      </c>
      <c r="G161" s="1202">
        <v>2.5608194621045368</v>
      </c>
      <c r="H161" s="1203">
        <v>41.400614588562249</v>
      </c>
      <c r="I161" s="1201">
        <v>17.192443551932232</v>
      </c>
      <c r="J161" s="1201">
        <v>4.1661362158584829</v>
      </c>
      <c r="K161" s="1201">
        <v>0.49982429273497014</v>
      </c>
      <c r="L161" s="1204">
        <v>0</v>
      </c>
      <c r="M161" s="1205">
        <v>61.315911076545824</v>
      </c>
      <c r="N161" s="1201">
        <v>55.149873271236928</v>
      </c>
      <c r="O161" s="1201">
        <v>44.173535826809136</v>
      </c>
      <c r="P161" s="1201">
        <v>38.849546116443683</v>
      </c>
      <c r="Q161" s="1202">
        <v>15.82287002065231</v>
      </c>
      <c r="R161" s="1203">
        <v>26.104451905060589</v>
      </c>
      <c r="S161" s="1201">
        <v>41.269404097862903</v>
      </c>
      <c r="T161" s="1201">
        <v>11.856741845226864</v>
      </c>
      <c r="U161" s="1201">
        <v>51.786548208490899</v>
      </c>
      <c r="V161" s="1201">
        <v>50.043475756989487</v>
      </c>
      <c r="W161" s="1201">
        <v>5.284137194171973</v>
      </c>
      <c r="X161" s="1201">
        <v>32.918535554434705</v>
      </c>
      <c r="Y161" s="1201">
        <v>58.499847681385852</v>
      </c>
      <c r="Z161" s="1201">
        <v>25.143971053437568</v>
      </c>
      <c r="AA161" s="1201">
        <v>37.035702252925653</v>
      </c>
      <c r="AB161" s="1201">
        <v>46.632251010604342</v>
      </c>
      <c r="AC161" s="1201">
        <v>67.704995205477729</v>
      </c>
      <c r="AD161" s="1509">
        <v>69.181285512598294</v>
      </c>
      <c r="AE161" s="845"/>
      <c r="AF161" s="845"/>
      <c r="AG161" s="845"/>
      <c r="AH161" s="845"/>
      <c r="AI161" s="845"/>
      <c r="AJ161" s="845"/>
      <c r="AK161" s="845"/>
      <c r="AL161" s="845"/>
      <c r="AM161" s="845"/>
      <c r="AN161" s="845"/>
      <c r="AO161" s="845"/>
      <c r="AP161" s="845"/>
      <c r="AQ161" s="845"/>
      <c r="AR161" s="845"/>
      <c r="AS161" s="845"/>
      <c r="AT161" s="845"/>
      <c r="AU161" s="845"/>
      <c r="AV161" s="845"/>
      <c r="AW161" s="845"/>
      <c r="AX161" s="845"/>
      <c r="AY161" s="845"/>
      <c r="AZ161" s="852"/>
      <c r="BA161" s="1984"/>
      <c r="BB161" s="176" t="s">
        <v>193</v>
      </c>
      <c r="BC161" s="516">
        <v>8037.9920010000033</v>
      </c>
      <c r="BD161" s="448">
        <v>6884.4075449999964</v>
      </c>
      <c r="BE161" s="448">
        <v>5624.8638960000053</v>
      </c>
      <c r="BF161" s="448">
        <v>3297.0386709999971</v>
      </c>
      <c r="BG161" s="517">
        <v>345.54806700000006</v>
      </c>
      <c r="BH161" s="527">
        <v>1324.4588700000002</v>
      </c>
      <c r="BI161" s="448">
        <v>549.02420999999924</v>
      </c>
      <c r="BJ161" s="448">
        <v>133.17818800000001</v>
      </c>
      <c r="BK161" s="448">
        <v>15.985111</v>
      </c>
      <c r="BL161" s="517">
        <v>0</v>
      </c>
      <c r="BM161" s="527">
        <v>6312.5704989999776</v>
      </c>
      <c r="BN161" s="448">
        <v>5677.0205269999851</v>
      </c>
      <c r="BO161" s="448">
        <v>4549.2666299999973</v>
      </c>
      <c r="BP161" s="448">
        <v>3999.6883409999946</v>
      </c>
      <c r="BQ161" s="517">
        <v>1628.6578039999999</v>
      </c>
      <c r="BR161" s="527">
        <v>730.05776600000172</v>
      </c>
      <c r="BS161" s="448">
        <v>1586.6983899999946</v>
      </c>
      <c r="BT161" s="448">
        <v>901.92032399999982</v>
      </c>
      <c r="BU161" s="448">
        <v>3329.6531170000039</v>
      </c>
      <c r="BV161" s="448">
        <v>2006.6059919999977</v>
      </c>
      <c r="BW161" s="448">
        <v>580.87940399999979</v>
      </c>
      <c r="BX161" s="448">
        <v>2688.5718499999989</v>
      </c>
      <c r="BY161" s="449">
        <v>2706.5508810000001</v>
      </c>
      <c r="BZ161" s="449">
        <v>1031.3328019999997</v>
      </c>
      <c r="CA161" s="449">
        <v>1143.921863999999</v>
      </c>
      <c r="CB161" s="449">
        <v>1263.5379659999987</v>
      </c>
      <c r="CC161" s="449">
        <v>2928.3999509999994</v>
      </c>
      <c r="CD161" s="449">
        <v>3291.7198730000005</v>
      </c>
      <c r="CE161" s="1547"/>
      <c r="CF161" s="1547"/>
      <c r="CG161" s="1547"/>
      <c r="CH161" s="1547"/>
      <c r="CI161" s="1547"/>
      <c r="CJ161" s="1547"/>
      <c r="CK161" s="1547"/>
      <c r="CL161" s="1547"/>
      <c r="CM161" s="1547"/>
      <c r="CN161" s="1547"/>
      <c r="CO161" s="1547"/>
      <c r="CP161" s="1547"/>
      <c r="CQ161" s="1547"/>
      <c r="CR161" s="1547"/>
      <c r="CS161" s="1547"/>
      <c r="CT161" s="1547"/>
      <c r="CU161" s="1547"/>
      <c r="CV161" s="1547"/>
      <c r="CW161" s="1547"/>
      <c r="CX161" s="1547"/>
      <c r="CY161" s="1547"/>
      <c r="CZ161" s="1547"/>
    </row>
    <row r="162" s="758" customFormat="true" ht="15" customHeight="true" x14ac:dyDescent="0.2">
      <c r="A162" s="1883"/>
      <c r="B162" s="1290" t="s">
        <v>194</v>
      </c>
      <c r="C162" s="1200">
        <v>5.6275248176531428E-2</v>
      </c>
      <c r="D162" s="1201">
        <v>4.9300177675204754E-2</v>
      </c>
      <c r="E162" s="1201">
        <v>7.6490935091915027E-2</v>
      </c>
      <c r="F162" s="1201">
        <v>1.3015914348644062</v>
      </c>
      <c r="G162" s="1202">
        <v>2.0345502511412352</v>
      </c>
      <c r="H162" s="1203">
        <v>0</v>
      </c>
      <c r="I162" s="1201">
        <v>7.5800301750341276E-2</v>
      </c>
      <c r="J162" s="1201">
        <v>0.45433525430467042</v>
      </c>
      <c r="K162" s="1201">
        <v>0.12110065985650734</v>
      </c>
      <c r="L162" s="1204">
        <v>0.33342270689819786</v>
      </c>
      <c r="M162" s="1205">
        <v>7.3737025785170773E-2</v>
      </c>
      <c r="N162" s="1201">
        <v>3.4782589408408414E-2</v>
      </c>
      <c r="O162" s="1201">
        <v>2.9826856667931993E-2</v>
      </c>
      <c r="P162" s="1201">
        <v>0.38267066967902275</v>
      </c>
      <c r="Q162" s="1202">
        <v>3.7846297745325179</v>
      </c>
      <c r="R162" s="1203">
        <v>0</v>
      </c>
      <c r="S162" s="1201">
        <v>0</v>
      </c>
      <c r="T162" s="1201">
        <v>3.574922409693035</v>
      </c>
      <c r="U162" s="1201">
        <v>0</v>
      </c>
      <c r="V162" s="1201">
        <v>0</v>
      </c>
      <c r="W162" s="1201">
        <v>9.0952513354840156E-2</v>
      </c>
      <c r="X162" s="1201">
        <v>0</v>
      </c>
      <c r="Y162" s="1201">
        <v>0</v>
      </c>
      <c r="Z162" s="1201">
        <v>2.0969099657534693</v>
      </c>
      <c r="AA162" s="1201">
        <v>0.16562393321737179</v>
      </c>
      <c r="AB162" s="1201">
        <v>2.8410207125517748</v>
      </c>
      <c r="AC162" s="1201">
        <v>0.4720284882334379</v>
      </c>
      <c r="AD162" s="1509">
        <v>8.8398592900113301E-2</v>
      </c>
      <c r="AE162" s="845"/>
      <c r="AF162" s="845"/>
      <c r="AG162" s="845"/>
      <c r="AH162" s="845"/>
      <c r="AI162" s="845"/>
      <c r="AJ162" s="845"/>
      <c r="AK162" s="845"/>
      <c r="AL162" s="845"/>
      <c r="AM162" s="845"/>
      <c r="AN162" s="845"/>
      <c r="AO162" s="845"/>
      <c r="AP162" s="845"/>
      <c r="AQ162" s="845"/>
      <c r="AR162" s="845"/>
      <c r="AS162" s="845"/>
      <c r="AT162" s="845"/>
      <c r="AU162" s="845"/>
      <c r="AV162" s="845"/>
      <c r="AW162" s="845"/>
      <c r="AX162" s="845"/>
      <c r="AY162" s="845"/>
      <c r="AZ162" s="852"/>
      <c r="BA162" s="1984"/>
      <c r="BB162" s="176" t="s">
        <v>194</v>
      </c>
      <c r="BC162" s="516">
        <v>7.5913439999999994</v>
      </c>
      <c r="BD162" s="448">
        <v>6.6522079999999999</v>
      </c>
      <c r="BE162" s="448">
        <v>10.320706000000001</v>
      </c>
      <c r="BF162" s="448">
        <v>175.56357999999994</v>
      </c>
      <c r="BG162" s="517">
        <v>274.53513099999998</v>
      </c>
      <c r="BH162" s="527">
        <v>0</v>
      </c>
      <c r="BI162" s="448">
        <v>2.4206099999999999</v>
      </c>
      <c r="BJ162" s="448">
        <v>14.52366</v>
      </c>
      <c r="BK162" s="448">
        <v>3.872976</v>
      </c>
      <c r="BL162" s="517">
        <v>10.650684</v>
      </c>
      <c r="BM162" s="527">
        <v>7.5913439999999994</v>
      </c>
      <c r="BN162" s="448">
        <v>3.5804520000000002</v>
      </c>
      <c r="BO162" s="448">
        <v>3.0717560000000002</v>
      </c>
      <c r="BP162" s="448">
        <v>39.397202</v>
      </c>
      <c r="BQ162" s="517">
        <v>389.55428499999994</v>
      </c>
      <c r="BR162" s="527">
        <v>0</v>
      </c>
      <c r="BS162" s="448">
        <v>0</v>
      </c>
      <c r="BT162" s="448">
        <v>271.93770600000011</v>
      </c>
      <c r="BU162" s="448">
        <v>0</v>
      </c>
      <c r="BV162" s="448">
        <v>0</v>
      </c>
      <c r="BW162" s="448">
        <v>9.99831</v>
      </c>
      <c r="BX162" s="448">
        <v>0</v>
      </c>
      <c r="BY162" s="449">
        <v>0</v>
      </c>
      <c r="BZ162" s="449">
        <v>86.009167999999988</v>
      </c>
      <c r="CA162" s="449">
        <v>5.1156269999999999</v>
      </c>
      <c r="CB162" s="449">
        <v>76.979717999999991</v>
      </c>
      <c r="CC162" s="449">
        <v>20.416340000000002</v>
      </c>
      <c r="CD162" s="449">
        <v>4.2061000000000002</v>
      </c>
      <c r="CE162" s="1547"/>
      <c r="CF162" s="1547"/>
      <c r="CG162" s="1547"/>
      <c r="CH162" s="1547"/>
      <c r="CI162" s="1547"/>
      <c r="CJ162" s="1547"/>
      <c r="CK162" s="1547"/>
      <c r="CL162" s="1547"/>
      <c r="CM162" s="1547"/>
      <c r="CN162" s="1547"/>
      <c r="CO162" s="1547"/>
      <c r="CP162" s="1547"/>
      <c r="CQ162" s="1547"/>
      <c r="CR162" s="1547"/>
      <c r="CS162" s="1547"/>
      <c r="CT162" s="1547"/>
      <c r="CU162" s="1547"/>
      <c r="CV162" s="1547"/>
      <c r="CW162" s="1547"/>
      <c r="CX162" s="1547"/>
      <c r="CY162" s="1547"/>
      <c r="CZ162" s="1547"/>
    </row>
    <row r="163" s="758" customFormat="true" ht="15" customHeight="true" x14ac:dyDescent="0.2">
      <c r="A163" s="1883"/>
      <c r="B163" s="1290" t="s">
        <v>195</v>
      </c>
      <c r="C163" s="1200">
        <v>0.16869045580084988</v>
      </c>
      <c r="D163" s="1201">
        <v>0.21119420861654051</v>
      </c>
      <c r="E163" s="1201">
        <v>0.26935228016980306</v>
      </c>
      <c r="F163" s="1201">
        <v>0.74828935571073008</v>
      </c>
      <c r="G163" s="1202">
        <v>0.88409932944544734</v>
      </c>
      <c r="H163" s="1203">
        <v>0.20244863416511039</v>
      </c>
      <c r="I163" s="1201">
        <v>0.17081984311328785</v>
      </c>
      <c r="J163" s="1201">
        <v>1.2040779229153793</v>
      </c>
      <c r="K163" s="1201">
        <v>0.24810636581069798</v>
      </c>
      <c r="L163" s="1204">
        <v>1.2900484729762238</v>
      </c>
      <c r="M163" s="1205">
        <v>9.7323159956185193E-2</v>
      </c>
      <c r="N163" s="1201">
        <v>0.35499328248022949</v>
      </c>
      <c r="O163" s="1201">
        <v>0.23861485334345595</v>
      </c>
      <c r="P163" s="1201">
        <v>0.3953323833590992</v>
      </c>
      <c r="Q163" s="1202">
        <v>0.93677517953795075</v>
      </c>
      <c r="R163" s="1203">
        <v>0</v>
      </c>
      <c r="S163" s="1201">
        <v>5.8395732855289657E-2</v>
      </c>
      <c r="T163" s="1201">
        <v>0.13171840034635604</v>
      </c>
      <c r="U163" s="1201">
        <v>0.15540153931506734</v>
      </c>
      <c r="V163" s="1201">
        <v>0</v>
      </c>
      <c r="W163" s="1201">
        <v>0.57581608100976633</v>
      </c>
      <c r="X163" s="1201">
        <v>0.28857647136739684</v>
      </c>
      <c r="Y163" s="1201">
        <v>0</v>
      </c>
      <c r="Z163" s="1201">
        <v>4.6285706704625635</v>
      </c>
      <c r="AA163" s="1201">
        <v>5.5207977739123927E-2</v>
      </c>
      <c r="AB163" s="1201">
        <v>0</v>
      </c>
      <c r="AC163" s="1201">
        <v>0</v>
      </c>
      <c r="AD163" s="1509">
        <v>0.1501668496066664</v>
      </c>
      <c r="AE163" s="845"/>
      <c r="AF163" s="845"/>
      <c r="AG163" s="845"/>
      <c r="AH163" s="845"/>
      <c r="AI163" s="845"/>
      <c r="AJ163" s="845"/>
      <c r="AK163" s="845"/>
      <c r="AL163" s="845"/>
      <c r="AM163" s="845"/>
      <c r="AN163" s="845"/>
      <c r="AO163" s="845"/>
      <c r="AP163" s="845"/>
      <c r="AQ163" s="845"/>
      <c r="AR163" s="845"/>
      <c r="AS163" s="845"/>
      <c r="AT163" s="845"/>
      <c r="AU163" s="845"/>
      <c r="AV163" s="845"/>
      <c r="AW163" s="845"/>
      <c r="AX163" s="845"/>
      <c r="AY163" s="845"/>
      <c r="AZ163" s="852"/>
      <c r="BA163" s="1984"/>
      <c r="BB163" s="176" t="s">
        <v>195</v>
      </c>
      <c r="BC163" s="516">
        <v>22.755782</v>
      </c>
      <c r="BD163" s="448">
        <v>28.497012999999999</v>
      </c>
      <c r="BE163" s="448">
        <v>36.342943000000005</v>
      </c>
      <c r="BF163" s="448">
        <v>100.932101</v>
      </c>
      <c r="BG163" s="517">
        <v>119.297287</v>
      </c>
      <c r="BH163" s="527">
        <v>6.4765920000000001</v>
      </c>
      <c r="BI163" s="448">
        <v>5.454968</v>
      </c>
      <c r="BJ163" s="448">
        <v>38.490560000000002</v>
      </c>
      <c r="BK163" s="448">
        <v>7.9348039999999997</v>
      </c>
      <c r="BL163" s="517">
        <v>41.208646999999999</v>
      </c>
      <c r="BM163" s="527">
        <v>10.019574</v>
      </c>
      <c r="BN163" s="448">
        <v>36.542317000000004</v>
      </c>
      <c r="BO163" s="448">
        <v>24.574048000000001</v>
      </c>
      <c r="BP163" s="448">
        <v>40.700766999999999</v>
      </c>
      <c r="BQ163" s="517">
        <v>96.422848999999999</v>
      </c>
      <c r="BR163" s="527">
        <v>0</v>
      </c>
      <c r="BS163" s="448">
        <v>2.2451599999999998</v>
      </c>
      <c r="BT163" s="448">
        <v>10.019574</v>
      </c>
      <c r="BU163" s="448">
        <v>9.9916529999999995</v>
      </c>
      <c r="BV163" s="448">
        <v>0</v>
      </c>
      <c r="BW163" s="448">
        <v>63.298829999999995</v>
      </c>
      <c r="BX163" s="448">
        <v>23.569049</v>
      </c>
      <c r="BY163" s="449">
        <v>0</v>
      </c>
      <c r="BZ163" s="449">
        <v>189.850551</v>
      </c>
      <c r="CA163" s="449">
        <v>1.705209</v>
      </c>
      <c r="CB163" s="449">
        <v>0</v>
      </c>
      <c r="CC163" s="449">
        <v>0</v>
      </c>
      <c r="CD163" s="449">
        <v>7.1451000000000002</v>
      </c>
      <c r="CE163" s="1547"/>
      <c r="CF163" s="1547"/>
      <c r="CG163" s="1547"/>
      <c r="CH163" s="1547"/>
      <c r="CI163" s="1547"/>
      <c r="CJ163" s="1547"/>
      <c r="CK163" s="1547"/>
      <c r="CL163" s="1547"/>
      <c r="CM163" s="1547"/>
      <c r="CN163" s="1547"/>
      <c r="CO163" s="1547"/>
      <c r="CP163" s="1547"/>
      <c r="CQ163" s="1547"/>
      <c r="CR163" s="1547"/>
      <c r="CS163" s="1547"/>
      <c r="CT163" s="1547"/>
      <c r="CU163" s="1547"/>
      <c r="CV163" s="1547"/>
      <c r="CW163" s="1547"/>
      <c r="CX163" s="1547"/>
      <c r="CY163" s="1547"/>
      <c r="CZ163" s="1547"/>
    </row>
    <row r="164" s="758" customFormat="true" ht="15" customHeight="true" x14ac:dyDescent="0.2">
      <c r="A164" s="1883"/>
      <c r="B164" s="1290" t="s">
        <v>196</v>
      </c>
      <c r="C164" s="1200">
        <v>0</v>
      </c>
      <c r="D164" s="1201">
        <v>0</v>
      </c>
      <c r="E164" s="1201">
        <v>1.6639790711116459E-2</v>
      </c>
      <c r="F164" s="1201">
        <v>0.16392375782280549</v>
      </c>
      <c r="G164" s="1202">
        <v>0.32860958578252969</v>
      </c>
      <c r="H164" s="1203">
        <v>7.0180362678726585E-2</v>
      </c>
      <c r="I164" s="1201">
        <v>0.16945449761912865</v>
      </c>
      <c r="J164" s="1201">
        <v>0.13166273832235975</v>
      </c>
      <c r="K164" s="1201">
        <v>0.18948384025892201</v>
      </c>
      <c r="L164" s="1204">
        <v>0.2823406511042828</v>
      </c>
      <c r="M164" s="1205">
        <v>0</v>
      </c>
      <c r="N164" s="1201">
        <v>0</v>
      </c>
      <c r="O164" s="1201">
        <v>0</v>
      </c>
      <c r="P164" s="1201">
        <v>0</v>
      </c>
      <c r="Q164" s="1202">
        <v>0.40564186289955317</v>
      </c>
      <c r="R164" s="1203">
        <v>0</v>
      </c>
      <c r="S164" s="1201">
        <v>5.8395732855289657E-2</v>
      </c>
      <c r="T164" s="1201">
        <v>0.43906133448785345</v>
      </c>
      <c r="U164" s="1201">
        <v>0</v>
      </c>
      <c r="V164" s="1201">
        <v>0</v>
      </c>
      <c r="W164" s="1201">
        <v>0</v>
      </c>
      <c r="X164" s="1201">
        <v>0</v>
      </c>
      <c r="Y164" s="1201">
        <v>0</v>
      </c>
      <c r="Z164" s="1201">
        <v>0.11842484898458028</v>
      </c>
      <c r="AA164" s="1201">
        <v>0</v>
      </c>
      <c r="AB164" s="1201">
        <v>1.0406067005792043</v>
      </c>
      <c r="AC164" s="1201">
        <v>0</v>
      </c>
      <c r="AD164" s="1509">
        <v>0</v>
      </c>
      <c r="AE164" s="845"/>
      <c r="AF164" s="845"/>
      <c r="AG164" s="845"/>
      <c r="AH164" s="845"/>
      <c r="AI164" s="845"/>
      <c r="AJ164" s="845"/>
      <c r="AK164" s="845"/>
      <c r="AL164" s="845"/>
      <c r="AM164" s="845"/>
      <c r="AN164" s="845"/>
      <c r="AO164" s="845"/>
      <c r="AP164" s="845"/>
      <c r="AQ164" s="845"/>
      <c r="AR164" s="845"/>
      <c r="AS164" s="845"/>
      <c r="AT164" s="845"/>
      <c r="AU164" s="845"/>
      <c r="AV164" s="845"/>
      <c r="AW164" s="845"/>
      <c r="AX164" s="845"/>
      <c r="AY164" s="845"/>
      <c r="AZ164" s="852"/>
      <c r="BA164" s="1984"/>
      <c r="BB164" s="176" t="s">
        <v>196</v>
      </c>
      <c r="BC164" s="516">
        <v>0</v>
      </c>
      <c r="BD164" s="448">
        <v>0</v>
      </c>
      <c r="BE164" s="448">
        <v>2.2451599999999998</v>
      </c>
      <c r="BF164" s="448">
        <v>22.110657</v>
      </c>
      <c r="BG164" s="517">
        <v>44.341434</v>
      </c>
      <c r="BH164" s="527">
        <v>2.2451599999999998</v>
      </c>
      <c r="BI164" s="448">
        <v>5.4113669999999994</v>
      </c>
      <c r="BJ164" s="448">
        <v>4.2088409999999996</v>
      </c>
      <c r="BK164" s="448">
        <v>6.0599699999999999</v>
      </c>
      <c r="BL164" s="517">
        <v>9.0189450000000004</v>
      </c>
      <c r="BM164" s="527">
        <v>0</v>
      </c>
      <c r="BN164" s="448">
        <v>0</v>
      </c>
      <c r="BO164" s="448">
        <v>0</v>
      </c>
      <c r="BP164" s="448">
        <v>0</v>
      </c>
      <c r="BQ164" s="517">
        <v>41.752968000000003</v>
      </c>
      <c r="BR164" s="527">
        <v>0</v>
      </c>
      <c r="BS164" s="448">
        <v>2.2451599999999998</v>
      </c>
      <c r="BT164" s="448">
        <v>33.398580000000003</v>
      </c>
      <c r="BU164" s="448">
        <v>0</v>
      </c>
      <c r="BV164" s="448">
        <v>0</v>
      </c>
      <c r="BW164" s="448">
        <v>0</v>
      </c>
      <c r="BX164" s="448">
        <v>0</v>
      </c>
      <c r="BY164" s="449">
        <v>0</v>
      </c>
      <c r="BZ164" s="449">
        <v>4.8574440000000001</v>
      </c>
      <c r="CA164" s="449">
        <v>0</v>
      </c>
      <c r="CB164" s="449">
        <v>28.196066999999999</v>
      </c>
      <c r="CC164" s="449">
        <v>0</v>
      </c>
      <c r="CD164" s="449">
        <v>0</v>
      </c>
      <c r="CE164" s="1547"/>
      <c r="CF164" s="1547"/>
      <c r="CG164" s="1547"/>
      <c r="CH164" s="1547"/>
      <c r="CI164" s="1547"/>
      <c r="CJ164" s="1547"/>
      <c r="CK164" s="1547"/>
      <c r="CL164" s="1547"/>
      <c r="CM164" s="1547"/>
      <c r="CN164" s="1547"/>
      <c r="CO164" s="1547"/>
      <c r="CP164" s="1547"/>
      <c r="CQ164" s="1547"/>
      <c r="CR164" s="1547"/>
      <c r="CS164" s="1547"/>
      <c r="CT164" s="1547"/>
      <c r="CU164" s="1547"/>
      <c r="CV164" s="1547"/>
      <c r="CW164" s="1547"/>
      <c r="CX164" s="1547"/>
      <c r="CY164" s="1547"/>
      <c r="CZ164" s="1547"/>
    </row>
    <row r="165" s="758" customFormat="true" ht="15" customHeight="true" x14ac:dyDescent="0.2">
      <c r="A165" s="1993"/>
      <c r="B165" s="1292" t="s">
        <v>197</v>
      </c>
      <c r="C165" s="1200">
        <v>21.669012624373369</v>
      </c>
      <c r="D165" s="1201">
        <v>11.871379759525929</v>
      </c>
      <c r="E165" s="1201">
        <v>7.7082805694236933</v>
      </c>
      <c r="F165" s="1201">
        <v>3.7666029675326369</v>
      </c>
      <c r="G165" s="1202">
        <v>0.84878021054423569</v>
      </c>
      <c r="H165" s="1203">
        <v>8.6505199778745716</v>
      </c>
      <c r="I165" s="1201">
        <v>0.93657202065146172</v>
      </c>
      <c r="J165" s="1201">
        <v>0.1347366429093399</v>
      </c>
      <c r="K165" s="1201">
        <v>0</v>
      </c>
      <c r="L165" s="1204">
        <v>0.4529343921860815</v>
      </c>
      <c r="M165" s="1205">
        <v>22.928081105349545</v>
      </c>
      <c r="N165" s="1201">
        <v>14.530929785202526</v>
      </c>
      <c r="O165" s="1201">
        <v>9.5290305312056631</v>
      </c>
      <c r="P165" s="1201">
        <v>6.4558217031671932</v>
      </c>
      <c r="Q165" s="1202">
        <v>3.4961116414699753</v>
      </c>
      <c r="R165" s="1203">
        <v>18.037585912442712</v>
      </c>
      <c r="S165" s="1201">
        <v>33.983542076828691</v>
      </c>
      <c r="T165" s="1201">
        <v>54.768853212325993</v>
      </c>
      <c r="U165" s="1201">
        <v>0.22200219902152479</v>
      </c>
      <c r="V165" s="1201">
        <v>0.10960962380519895</v>
      </c>
      <c r="W165" s="1201">
        <v>0.13161510423080372</v>
      </c>
      <c r="X165" s="1201">
        <v>3.8502013399144275E-2</v>
      </c>
      <c r="Y165" s="1201">
        <v>0.18618894602475991</v>
      </c>
      <c r="Z165" s="1201">
        <v>0.4079078131691099</v>
      </c>
      <c r="AA165" s="1201">
        <v>0</v>
      </c>
      <c r="AB165" s="1201">
        <v>2.1813193359679008</v>
      </c>
      <c r="AC165" s="1201">
        <v>1.321679767053626</v>
      </c>
      <c r="AD165" s="1509">
        <v>0.68230929223972669</v>
      </c>
      <c r="AE165" s="845"/>
      <c r="AF165" s="845"/>
      <c r="AG165" s="845"/>
      <c r="AH165" s="845"/>
      <c r="AI165" s="845"/>
      <c r="AJ165" s="845"/>
      <c r="AK165" s="845"/>
      <c r="AL165" s="845"/>
      <c r="AM165" s="845"/>
      <c r="AN165" s="845"/>
      <c r="AO165" s="845"/>
      <c r="AP165" s="845"/>
      <c r="AQ165" s="845"/>
      <c r="AR165" s="845"/>
      <c r="AS165" s="845"/>
      <c r="AT165" s="845"/>
      <c r="AU165" s="845"/>
      <c r="AV165" s="845"/>
      <c r="AW165" s="845"/>
      <c r="AX165" s="845"/>
      <c r="AY165" s="845"/>
      <c r="AZ165" s="852"/>
      <c r="BA165" s="1984"/>
      <c r="BB165" s="176" t="s">
        <v>197</v>
      </c>
      <c r="BC165" s="516">
        <v>2923.0778060000002</v>
      </c>
      <c r="BD165" s="448">
        <v>1601.8377850000006</v>
      </c>
      <c r="BE165" s="448">
        <v>1040.0565430000001</v>
      </c>
      <c r="BF165" s="448">
        <v>508.05366700000002</v>
      </c>
      <c r="BG165" s="517">
        <v>114.531448</v>
      </c>
      <c r="BH165" s="527">
        <v>276.74125200000003</v>
      </c>
      <c r="BI165" s="448">
        <v>29.908529999999999</v>
      </c>
      <c r="BJ165" s="448">
        <v>4.3071039999999998</v>
      </c>
      <c r="BK165" s="448">
        <v>0</v>
      </c>
      <c r="BL165" s="517">
        <v>14.468304</v>
      </c>
      <c r="BM165" s="527">
        <v>2360.4823910000009</v>
      </c>
      <c r="BN165" s="448">
        <v>1495.7856070000003</v>
      </c>
      <c r="BO165" s="448">
        <v>981.35908300000028</v>
      </c>
      <c r="BP165" s="448">
        <v>664.64804300000014</v>
      </c>
      <c r="BQ165" s="517">
        <v>359.85693499999991</v>
      </c>
      <c r="BR165" s="527">
        <v>504.453406000001</v>
      </c>
      <c r="BS165" s="448">
        <v>1306.5764499999998</v>
      </c>
      <c r="BT165" s="448">
        <v>4166.1649109999944</v>
      </c>
      <c r="BU165" s="448">
        <v>14.27379</v>
      </c>
      <c r="BV165" s="448">
        <v>4.3950449999999996</v>
      </c>
      <c r="BW165" s="448">
        <v>14.468304</v>
      </c>
      <c r="BX165" s="448">
        <v>3.1445940000000001</v>
      </c>
      <c r="BY165" s="449">
        <v>8.6142079999999996</v>
      </c>
      <c r="BZ165" s="449">
        <v>16.731196000000001</v>
      </c>
      <c r="CA165" s="449">
        <v>0</v>
      </c>
      <c r="CB165" s="449">
        <v>59.104583999999996</v>
      </c>
      <c r="CC165" s="449">
        <v>57.165751999999998</v>
      </c>
      <c r="CD165" s="449">
        <v>32.465009000000002</v>
      </c>
      <c r="CE165" s="1547"/>
      <c r="CF165" s="1547"/>
      <c r="CG165" s="1547"/>
      <c r="CH165" s="1547"/>
      <c r="CI165" s="1547"/>
      <c r="CJ165" s="1547"/>
      <c r="CK165" s="1547"/>
      <c r="CL165" s="1547"/>
      <c r="CM165" s="1547"/>
      <c r="CN165" s="1547"/>
      <c r="CO165" s="1547"/>
      <c r="CP165" s="1547"/>
      <c r="CQ165" s="1547"/>
      <c r="CR165" s="1547"/>
      <c r="CS165" s="1547"/>
      <c r="CT165" s="1547"/>
      <c r="CU165" s="1547"/>
      <c r="CV165" s="1547"/>
      <c r="CW165" s="1547"/>
      <c r="CX165" s="1547"/>
      <c r="CY165" s="1547"/>
      <c r="CZ165" s="1547"/>
    </row>
    <row r="166" s="862" customFormat="true" ht="15" customHeight="true" x14ac:dyDescent="0.2">
      <c r="A166" s="1047"/>
      <c r="B166" s="1293"/>
      <c r="C166" s="1156"/>
      <c r="D166" s="1116"/>
      <c r="E166" s="1116"/>
      <c r="F166" s="1116"/>
      <c r="G166" s="1117"/>
      <c r="H166" s="1157"/>
      <c r="I166" s="1116"/>
      <c r="J166" s="1116"/>
      <c r="K166" s="1116"/>
      <c r="L166" s="1158"/>
      <c r="M166" s="1156"/>
      <c r="N166" s="1116"/>
      <c r="O166" s="1116"/>
      <c r="P166" s="1116"/>
      <c r="Q166" s="1117"/>
      <c r="R166" s="1157"/>
      <c r="S166" s="1116"/>
      <c r="T166" s="1116"/>
      <c r="U166" s="1116"/>
      <c r="V166" s="1116"/>
      <c r="W166" s="1116"/>
      <c r="X166" s="1116"/>
      <c r="Y166" s="1116"/>
      <c r="Z166" s="1116"/>
      <c r="AA166" s="1116"/>
      <c r="AB166" s="1116"/>
      <c r="AC166" s="1116"/>
      <c r="AD166" s="1158"/>
      <c r="AE166" s="845"/>
      <c r="AF166" s="845"/>
      <c r="AG166" s="845"/>
      <c r="AH166" s="845"/>
      <c r="AI166" s="845"/>
      <c r="AJ166" s="845"/>
      <c r="AK166" s="845"/>
      <c r="AL166" s="845"/>
      <c r="AM166" s="845"/>
      <c r="AN166" s="845"/>
      <c r="AO166" s="845"/>
      <c r="AP166" s="845"/>
      <c r="AQ166" s="845"/>
      <c r="AR166" s="845"/>
      <c r="AS166" s="845"/>
      <c r="AT166" s="845"/>
      <c r="AU166" s="845"/>
      <c r="AV166" s="845"/>
      <c r="AW166" s="845"/>
      <c r="AX166" s="845"/>
      <c r="AY166" s="845"/>
      <c r="AZ166" s="852"/>
      <c r="BA166" s="1985"/>
      <c r="BB166" s="176" t="s">
        <v>198</v>
      </c>
      <c r="BC166" s="516">
        <v>13489.667741999992</v>
      </c>
      <c r="BD166" s="448">
        <v>13493.27388599999</v>
      </c>
      <c r="BE166" s="448">
        <v>13492.717781000018</v>
      </c>
      <c r="BF166" s="448">
        <v>13488.378557000058</v>
      </c>
      <c r="BG166" s="517">
        <v>13493.652017000104</v>
      </c>
      <c r="BH166" s="527">
        <v>3199.1285230000153</v>
      </c>
      <c r="BI166" s="448">
        <v>3193.4041740000084</v>
      </c>
      <c r="BJ166" s="448">
        <v>3196.6834760000047</v>
      </c>
      <c r="BK166" s="448">
        <v>3198.1460750000083</v>
      </c>
      <c r="BL166" s="517">
        <v>3194.3487290000066</v>
      </c>
      <c r="BM166" s="527">
        <v>10295.158936999995</v>
      </c>
      <c r="BN166" s="448">
        <v>10293.805207999996</v>
      </c>
      <c r="BO166" s="448">
        <v>10298.624606000014</v>
      </c>
      <c r="BP166" s="448">
        <v>10295.32836500003</v>
      </c>
      <c r="BQ166" s="517">
        <v>10293.061890000012</v>
      </c>
      <c r="BR166" s="527">
        <v>2796.6791589999762</v>
      </c>
      <c r="BS166" s="448">
        <v>3844.7329799999707</v>
      </c>
      <c r="BT166" s="448">
        <v>7606.8142139999727</v>
      </c>
      <c r="BU166" s="448">
        <v>6429.5714469999675</v>
      </c>
      <c r="BV166" s="448">
        <v>4009.7254670000389</v>
      </c>
      <c r="BW166" s="448">
        <v>10992.890280000081</v>
      </c>
      <c r="BX166" s="448">
        <v>8167.3495029999922</v>
      </c>
      <c r="BY166" s="449">
        <v>4626.5947490000071</v>
      </c>
      <c r="BZ166" s="449">
        <v>4101.7101069999862</v>
      </c>
      <c r="CA166" s="449">
        <v>3088.7003469999936</v>
      </c>
      <c r="CB166" s="449">
        <v>2709.5796119999991</v>
      </c>
      <c r="CC166" s="449">
        <v>4325.234706999986</v>
      </c>
      <c r="CD166" s="449">
        <v>4758.1074109999881</v>
      </c>
      <c r="CE166" s="1547"/>
      <c r="CF166" s="1547"/>
      <c r="CG166" s="1547"/>
      <c r="CH166" s="1547"/>
      <c r="CI166" s="1547"/>
      <c r="CJ166" s="1547"/>
      <c r="CK166" s="1547"/>
      <c r="CL166" s="1547"/>
      <c r="CM166" s="1547"/>
      <c r="CN166" s="1547"/>
      <c r="CO166" s="1547"/>
      <c r="CP166" s="1547"/>
      <c r="CQ166" s="1547"/>
      <c r="CR166" s="1547"/>
      <c r="CS166" s="1547"/>
      <c r="CT166" s="1547"/>
      <c r="CU166" s="1547"/>
      <c r="CV166" s="1547"/>
      <c r="CW166" s="1547"/>
      <c r="CX166" s="1547"/>
      <c r="CY166" s="1547"/>
      <c r="CZ166" s="1547"/>
    </row>
    <row r="167" s="862" customFormat="true" ht="15" customHeight="true" x14ac:dyDescent="0.2">
      <c r="A167" s="935"/>
      <c r="B167" s="1294"/>
      <c r="C167" s="1156"/>
      <c r="D167" s="1116"/>
      <c r="E167" s="1116"/>
      <c r="F167" s="1116"/>
      <c r="G167" s="1117"/>
      <c r="H167" s="1157"/>
      <c r="I167" s="1116"/>
      <c r="J167" s="1116"/>
      <c r="K167" s="1116"/>
      <c r="L167" s="1158"/>
      <c r="M167" s="1156"/>
      <c r="N167" s="1116"/>
      <c r="O167" s="1116"/>
      <c r="P167" s="1116"/>
      <c r="Q167" s="1117"/>
      <c r="R167" s="1157"/>
      <c r="S167" s="1116"/>
      <c r="T167" s="1116"/>
      <c r="U167" s="1116"/>
      <c r="V167" s="1116"/>
      <c r="W167" s="1116"/>
      <c r="X167" s="1116"/>
      <c r="Y167" s="1116"/>
      <c r="Z167" s="1116"/>
      <c r="AA167" s="1116"/>
      <c r="AB167" s="1116"/>
      <c r="AC167" s="1116"/>
      <c r="AD167" s="1158"/>
      <c r="AE167" s="845"/>
      <c r="AF167" s="845"/>
      <c r="AG167" s="845"/>
      <c r="AH167" s="845"/>
      <c r="AI167" s="845"/>
      <c r="AJ167" s="845"/>
      <c r="AK167" s="845"/>
      <c r="AL167" s="845"/>
      <c r="AM167" s="845"/>
      <c r="AN167" s="845"/>
      <c r="AO167" s="845"/>
      <c r="AP167" s="845"/>
      <c r="AQ167" s="845"/>
      <c r="AR167" s="845"/>
      <c r="AS167" s="845"/>
      <c r="AT167" s="845"/>
      <c r="AU167" s="845"/>
      <c r="AV167" s="845"/>
      <c r="AW167" s="845"/>
      <c r="AX167" s="845"/>
      <c r="AY167" s="845"/>
      <c r="AZ167" s="852"/>
      <c r="BA167" s="749"/>
      <c r="BB167" s="176"/>
      <c r="BC167" s="516"/>
      <c r="BD167" s="448"/>
      <c r="BE167" s="448"/>
      <c r="BF167" s="448"/>
      <c r="BG167" s="517"/>
      <c r="BH167" s="527"/>
      <c r="BI167" s="448"/>
      <c r="BJ167" s="448"/>
      <c r="BK167" s="448"/>
      <c r="BL167" s="517"/>
      <c r="BM167" s="527"/>
      <c r="BN167" s="448"/>
      <c r="BO167" s="448"/>
      <c r="BP167" s="448"/>
      <c r="BQ167" s="517"/>
      <c r="BR167" s="527"/>
      <c r="BS167" s="448"/>
      <c r="BT167" s="448"/>
      <c r="BU167" s="448"/>
      <c r="BV167" s="448"/>
      <c r="BW167" s="448"/>
      <c r="BX167" s="448"/>
      <c r="BY167" s="449"/>
      <c r="BZ167" s="449"/>
      <c r="CA167" s="449"/>
      <c r="CB167" s="449"/>
      <c r="CC167" s="449"/>
      <c r="CD167" s="449"/>
      <c r="CE167" s="1547"/>
      <c r="CF167" s="1547"/>
      <c r="CG167" s="1547"/>
      <c r="CH167" s="1547"/>
      <c r="CI167" s="1547"/>
      <c r="CJ167" s="1547"/>
      <c r="CK167" s="1547"/>
      <c r="CL167" s="1547"/>
      <c r="CM167" s="1547"/>
      <c r="CN167" s="1547"/>
      <c r="CO167" s="1547"/>
      <c r="CP167" s="1547"/>
      <c r="CQ167" s="1547"/>
      <c r="CR167" s="1547"/>
      <c r="CS167" s="1547"/>
      <c r="CT167" s="1547"/>
      <c r="CU167" s="1547"/>
      <c r="CV167" s="1547"/>
      <c r="CW167" s="1547"/>
      <c r="CX167" s="1547"/>
      <c r="CY167" s="1547"/>
      <c r="CZ167" s="1547"/>
    </row>
    <row r="168" s="862" customFormat="true" ht="15" customHeight="true" x14ac:dyDescent="0.2">
      <c r="A168" s="935"/>
      <c r="B168" s="1294"/>
      <c r="C168" s="1156"/>
      <c r="D168" s="1116"/>
      <c r="E168" s="1116"/>
      <c r="F168" s="1116"/>
      <c r="G168" s="1117"/>
      <c r="H168" s="1157"/>
      <c r="I168" s="1116"/>
      <c r="J168" s="1116"/>
      <c r="K168" s="1116"/>
      <c r="L168" s="1158"/>
      <c r="M168" s="1156"/>
      <c r="N168" s="1116"/>
      <c r="O168" s="1116"/>
      <c r="P168" s="1116"/>
      <c r="Q168" s="1117"/>
      <c r="R168" s="1157"/>
      <c r="S168" s="1116"/>
      <c r="T168" s="1116"/>
      <c r="U168" s="1116"/>
      <c r="V168" s="1116"/>
      <c r="W168" s="1116"/>
      <c r="X168" s="1116"/>
      <c r="Y168" s="1116"/>
      <c r="Z168" s="1116"/>
      <c r="AA168" s="1116"/>
      <c r="AB168" s="1116"/>
      <c r="AC168" s="1116"/>
      <c r="AD168" s="1158"/>
      <c r="AE168" s="845"/>
      <c r="AF168" s="845"/>
      <c r="AG168" s="845"/>
      <c r="AH168" s="845"/>
      <c r="AI168" s="845"/>
      <c r="AJ168" s="845"/>
      <c r="AK168" s="845"/>
      <c r="AL168" s="845"/>
      <c r="AM168" s="845"/>
      <c r="AN168" s="845"/>
      <c r="AO168" s="845"/>
      <c r="AP168" s="845"/>
      <c r="AQ168" s="845"/>
      <c r="AR168" s="845"/>
      <c r="AS168" s="845"/>
      <c r="AT168" s="845"/>
      <c r="AU168" s="845"/>
      <c r="AV168" s="845"/>
      <c r="AW168" s="845"/>
      <c r="AX168" s="845"/>
      <c r="AY168" s="845"/>
      <c r="AZ168" s="852"/>
      <c r="BA168" s="749"/>
      <c r="BB168" s="176"/>
      <c r="BC168" s="516"/>
      <c r="BD168" s="448"/>
      <c r="BE168" s="448"/>
      <c r="BF168" s="448"/>
      <c r="BG168" s="517"/>
      <c r="BH168" s="527"/>
      <c r="BI168" s="448"/>
      <c r="BJ168" s="448"/>
      <c r="BK168" s="448"/>
      <c r="BL168" s="517"/>
      <c r="BM168" s="527"/>
      <c r="BN168" s="448"/>
      <c r="BO168" s="448"/>
      <c r="BP168" s="448"/>
      <c r="BQ168" s="517"/>
      <c r="BR168" s="527"/>
      <c r="BS168" s="448"/>
      <c r="BT168" s="448"/>
      <c r="BU168" s="448"/>
      <c r="BV168" s="448"/>
      <c r="BW168" s="448"/>
      <c r="BX168" s="448"/>
      <c r="BY168" s="449"/>
      <c r="BZ168" s="449"/>
      <c r="CA168" s="449"/>
      <c r="CB168" s="449"/>
      <c r="CC168" s="449"/>
      <c r="CD168" s="449"/>
      <c r="CE168" s="1547"/>
      <c r="CF168" s="1547"/>
      <c r="CG168" s="1547"/>
      <c r="CH168" s="1547"/>
      <c r="CI168" s="1547"/>
      <c r="CJ168" s="1547"/>
      <c r="CK168" s="1547"/>
      <c r="CL168" s="1547"/>
      <c r="CM168" s="1547"/>
      <c r="CN168" s="1547"/>
      <c r="CO168" s="1547"/>
      <c r="CP168" s="1547"/>
      <c r="CQ168" s="1547"/>
      <c r="CR168" s="1547"/>
      <c r="CS168" s="1547"/>
      <c r="CT168" s="1547"/>
      <c r="CU168" s="1547"/>
      <c r="CV168" s="1547"/>
      <c r="CW168" s="1547"/>
      <c r="CX168" s="1547"/>
      <c r="CY168" s="1547"/>
      <c r="CZ168" s="1547"/>
    </row>
    <row r="169" s="862" customFormat="true" ht="15" customHeight="true" x14ac:dyDescent="0.2">
      <c r="A169" s="935"/>
      <c r="B169" s="1294"/>
      <c r="C169" s="1156"/>
      <c r="D169" s="1116"/>
      <c r="E169" s="1116"/>
      <c r="F169" s="1116"/>
      <c r="G169" s="1117"/>
      <c r="H169" s="1157"/>
      <c r="I169" s="1116"/>
      <c r="J169" s="1116"/>
      <c r="K169" s="1116"/>
      <c r="L169" s="1158"/>
      <c r="M169" s="1156"/>
      <c r="N169" s="1116"/>
      <c r="O169" s="1116"/>
      <c r="P169" s="1116"/>
      <c r="Q169" s="1117"/>
      <c r="R169" s="1157"/>
      <c r="S169" s="1116"/>
      <c r="T169" s="1116"/>
      <c r="U169" s="1116"/>
      <c r="V169" s="1116"/>
      <c r="W169" s="1116"/>
      <c r="X169" s="1116"/>
      <c r="Y169" s="1116"/>
      <c r="Z169" s="1116"/>
      <c r="AA169" s="1116"/>
      <c r="AB169" s="1116"/>
      <c r="AC169" s="1116"/>
      <c r="AD169" s="1158"/>
      <c r="AE169" s="845"/>
      <c r="AF169" s="845"/>
      <c r="AG169" s="845"/>
      <c r="AH169" s="845"/>
      <c r="AI169" s="845"/>
      <c r="AJ169" s="845"/>
      <c r="AK169" s="845"/>
      <c r="AL169" s="845"/>
      <c r="AM169" s="845"/>
      <c r="AN169" s="845"/>
      <c r="AO169" s="845"/>
      <c r="AP169" s="845"/>
      <c r="AQ169" s="845"/>
      <c r="AR169" s="845"/>
      <c r="AS169" s="845"/>
      <c r="AT169" s="845"/>
      <c r="AU169" s="845"/>
      <c r="AV169" s="845"/>
      <c r="AW169" s="845"/>
      <c r="AX169" s="845"/>
      <c r="AY169" s="845"/>
      <c r="AZ169" s="852"/>
      <c r="BA169" s="749"/>
      <c r="BB169" s="176"/>
      <c r="BC169" s="516"/>
      <c r="BD169" s="448"/>
      <c r="BE169" s="448"/>
      <c r="BF169" s="448"/>
      <c r="BG169" s="517"/>
      <c r="BH169" s="527"/>
      <c r="BI169" s="448"/>
      <c r="BJ169" s="448"/>
      <c r="BK169" s="448"/>
      <c r="BL169" s="517"/>
      <c r="BM169" s="527"/>
      <c r="BN169" s="448"/>
      <c r="BO169" s="448"/>
      <c r="BP169" s="448"/>
      <c r="BQ169" s="517"/>
      <c r="BR169" s="527"/>
      <c r="BS169" s="448"/>
      <c r="BT169" s="448"/>
      <c r="BU169" s="448"/>
      <c r="BV169" s="448"/>
      <c r="BW169" s="448"/>
      <c r="BX169" s="448"/>
      <c r="BY169" s="449"/>
      <c r="BZ169" s="449"/>
      <c r="CA169" s="449"/>
      <c r="CB169" s="449"/>
      <c r="CC169" s="449"/>
      <c r="CD169" s="449"/>
      <c r="CE169" s="1547"/>
      <c r="CF169" s="1547"/>
      <c r="CG169" s="1547"/>
      <c r="CH169" s="1547"/>
      <c r="CI169" s="1547"/>
      <c r="CJ169" s="1547"/>
      <c r="CK169" s="1547"/>
      <c r="CL169" s="1547"/>
      <c r="CM169" s="1547"/>
      <c r="CN169" s="1547"/>
      <c r="CO169" s="1547"/>
      <c r="CP169" s="1547"/>
      <c r="CQ169" s="1547"/>
      <c r="CR169" s="1547"/>
      <c r="CS169" s="1547"/>
      <c r="CT169" s="1547"/>
      <c r="CU169" s="1547"/>
      <c r="CV169" s="1547"/>
      <c r="CW169" s="1547"/>
      <c r="CX169" s="1547"/>
      <c r="CY169" s="1547"/>
      <c r="CZ169" s="1547"/>
    </row>
    <row r="170" s="862" customFormat="true" ht="15" customHeight="true" x14ac:dyDescent="0.2">
      <c r="A170" s="935"/>
      <c r="B170" s="1294"/>
      <c r="C170" s="1156"/>
      <c r="D170" s="1116"/>
      <c r="E170" s="1116"/>
      <c r="F170" s="1116"/>
      <c r="G170" s="1117"/>
      <c r="H170" s="1157"/>
      <c r="I170" s="1116"/>
      <c r="J170" s="1116"/>
      <c r="K170" s="1116"/>
      <c r="L170" s="1158"/>
      <c r="M170" s="1156"/>
      <c r="N170" s="1116"/>
      <c r="O170" s="1116"/>
      <c r="P170" s="1116"/>
      <c r="Q170" s="1117"/>
      <c r="R170" s="1157"/>
      <c r="S170" s="1116"/>
      <c r="T170" s="1116"/>
      <c r="U170" s="1116"/>
      <c r="V170" s="1116"/>
      <c r="W170" s="1116"/>
      <c r="X170" s="1116"/>
      <c r="Y170" s="1116"/>
      <c r="Z170" s="1116"/>
      <c r="AA170" s="1116"/>
      <c r="AB170" s="1116"/>
      <c r="AC170" s="1116"/>
      <c r="AD170" s="1158"/>
      <c r="AE170" s="845"/>
      <c r="AF170" s="845"/>
      <c r="AG170" s="845"/>
      <c r="AH170" s="845"/>
      <c r="AI170" s="845"/>
      <c r="AJ170" s="845"/>
      <c r="AK170" s="845"/>
      <c r="AL170" s="845"/>
      <c r="AM170" s="845"/>
      <c r="AN170" s="845"/>
      <c r="AO170" s="845"/>
      <c r="AP170" s="845"/>
      <c r="AQ170" s="845"/>
      <c r="AR170" s="845"/>
      <c r="AS170" s="845"/>
      <c r="AT170" s="845"/>
      <c r="AU170" s="845"/>
      <c r="AV170" s="845"/>
      <c r="AW170" s="845"/>
      <c r="AX170" s="845"/>
      <c r="AY170" s="845"/>
      <c r="AZ170" s="852"/>
      <c r="BA170" s="749"/>
      <c r="BB170" s="176"/>
      <c r="BC170" s="516"/>
      <c r="BD170" s="448"/>
      <c r="BE170" s="448"/>
      <c r="BF170" s="448"/>
      <c r="BG170" s="517"/>
      <c r="BH170" s="527"/>
      <c r="BI170" s="448"/>
      <c r="BJ170" s="448"/>
      <c r="BK170" s="448"/>
      <c r="BL170" s="517"/>
      <c r="BM170" s="527"/>
      <c r="BN170" s="448"/>
      <c r="BO170" s="448"/>
      <c r="BP170" s="448"/>
      <c r="BQ170" s="517"/>
      <c r="BR170" s="527"/>
      <c r="BS170" s="448"/>
      <c r="BT170" s="448"/>
      <c r="BU170" s="448"/>
      <c r="BV170" s="448"/>
      <c r="BW170" s="448"/>
      <c r="BX170" s="448"/>
      <c r="BY170" s="449"/>
      <c r="BZ170" s="449"/>
      <c r="CA170" s="449"/>
      <c r="CB170" s="449"/>
      <c r="CC170" s="449"/>
      <c r="CD170" s="449"/>
      <c r="CE170" s="1547"/>
      <c r="CF170" s="1547"/>
      <c r="CG170" s="1547"/>
      <c r="CH170" s="1547"/>
      <c r="CI170" s="1547"/>
      <c r="CJ170" s="1547"/>
      <c r="CK170" s="1547"/>
      <c r="CL170" s="1547"/>
      <c r="CM170" s="1547"/>
      <c r="CN170" s="1547"/>
      <c r="CO170" s="1547"/>
      <c r="CP170" s="1547"/>
      <c r="CQ170" s="1547"/>
      <c r="CR170" s="1547"/>
      <c r="CS170" s="1547"/>
      <c r="CT170" s="1547"/>
      <c r="CU170" s="1547"/>
      <c r="CV170" s="1547"/>
      <c r="CW170" s="1547"/>
      <c r="CX170" s="1547"/>
      <c r="CY170" s="1547"/>
      <c r="CZ170" s="1547"/>
    </row>
    <row r="171" s="758" customFormat="true" ht="15" customHeight="true" x14ac:dyDescent="0.2">
      <c r="A171" s="1029"/>
      <c r="B171" s="1057"/>
      <c r="C171" s="946"/>
      <c r="D171" s="947"/>
      <c r="E171" s="947"/>
      <c r="F171" s="947"/>
      <c r="G171" s="1014"/>
      <c r="H171" s="999"/>
      <c r="I171" s="947"/>
      <c r="J171" s="947"/>
      <c r="K171" s="947"/>
      <c r="L171" s="969"/>
      <c r="M171" s="983"/>
      <c r="N171" s="947"/>
      <c r="O171" s="947"/>
      <c r="P171" s="947"/>
      <c r="Q171" s="1014"/>
      <c r="R171" s="999"/>
      <c r="S171" s="947"/>
      <c r="T171" s="947"/>
      <c r="U171" s="947"/>
      <c r="V171" s="947"/>
      <c r="W171" s="947"/>
      <c r="X171" s="947"/>
      <c r="Y171" s="947"/>
      <c r="Z171" s="947"/>
      <c r="AA171" s="947"/>
      <c r="AB171" s="948"/>
      <c r="AC171" s="1116"/>
      <c r="AD171" s="1158"/>
      <c r="AE171" s="845"/>
      <c r="AF171" s="845"/>
      <c r="AG171" s="845"/>
      <c r="AH171" s="845"/>
      <c r="AI171" s="845"/>
      <c r="AJ171" s="845"/>
      <c r="AK171" s="845"/>
      <c r="AL171" s="845"/>
      <c r="AM171" s="845"/>
      <c r="AN171" s="845"/>
      <c r="AO171" s="845"/>
      <c r="AP171" s="845"/>
      <c r="AQ171" s="845"/>
      <c r="AR171" s="845"/>
      <c r="AS171" s="845"/>
      <c r="AT171" s="845"/>
      <c r="AU171" s="845"/>
      <c r="AV171" s="845"/>
      <c r="AW171" s="845"/>
      <c r="AX171" s="845"/>
      <c r="AY171" s="845"/>
      <c r="AZ171" s="852"/>
      <c r="BA171" s="749"/>
      <c r="BB171" s="176"/>
      <c r="BC171" s="516"/>
      <c r="BD171" s="448"/>
      <c r="BE171" s="448"/>
      <c r="BF171" s="448"/>
      <c r="BG171" s="517"/>
      <c r="BH171" s="527"/>
      <c r="BI171" s="448"/>
      <c r="BJ171" s="448"/>
      <c r="BK171" s="448"/>
      <c r="BL171" s="517"/>
      <c r="BM171" s="527"/>
      <c r="BN171" s="448"/>
      <c r="BO171" s="448"/>
      <c r="BP171" s="448"/>
      <c r="BQ171" s="517"/>
      <c r="BR171" s="527"/>
      <c r="BS171" s="448"/>
      <c r="BT171" s="448"/>
      <c r="BU171" s="448"/>
      <c r="BV171" s="448"/>
      <c r="BW171" s="448"/>
      <c r="BX171" s="448"/>
      <c r="BY171" s="449"/>
      <c r="BZ171" s="449"/>
      <c r="CA171" s="449"/>
      <c r="CB171" s="449"/>
      <c r="CC171" s="449"/>
      <c r="CD171" s="449"/>
      <c r="CE171" s="1547"/>
      <c r="CF171" s="1547"/>
      <c r="CG171" s="1547"/>
      <c r="CH171" s="1547"/>
      <c r="CI171" s="1547"/>
      <c r="CJ171" s="1547"/>
      <c r="CK171" s="1547"/>
      <c r="CL171" s="1547"/>
      <c r="CM171" s="1547"/>
      <c r="CN171" s="1547"/>
      <c r="CO171" s="1547"/>
      <c r="CP171" s="1547"/>
      <c r="CQ171" s="1547"/>
      <c r="CR171" s="1547"/>
      <c r="CS171" s="1547"/>
      <c r="CT171" s="1547"/>
      <c r="CU171" s="1547"/>
      <c r="CV171" s="1547"/>
      <c r="CW171" s="1547"/>
      <c r="CX171" s="1547"/>
      <c r="CY171" s="1547"/>
      <c r="CZ171" s="1547"/>
    </row>
    <row r="172" s="758" customFormat="true" ht="15" customHeight="true" x14ac:dyDescent="0.2">
      <c r="A172" s="1030"/>
      <c r="B172" s="1295"/>
      <c r="C172" s="949"/>
      <c r="D172" s="950"/>
      <c r="E172" s="950"/>
      <c r="F172" s="950"/>
      <c r="G172" s="1015"/>
      <c r="H172" s="1000"/>
      <c r="I172" s="950"/>
      <c r="J172" s="950"/>
      <c r="K172" s="950"/>
      <c r="L172" s="970"/>
      <c r="M172" s="984"/>
      <c r="N172" s="950"/>
      <c r="O172" s="950"/>
      <c r="P172" s="950"/>
      <c r="Q172" s="1015"/>
      <c r="R172" s="1000"/>
      <c r="S172" s="950"/>
      <c r="T172" s="950"/>
      <c r="U172" s="950"/>
      <c r="V172" s="950"/>
      <c r="W172" s="950"/>
      <c r="X172" s="950"/>
      <c r="Y172" s="950"/>
      <c r="Z172" s="950"/>
      <c r="AA172" s="950"/>
      <c r="AB172" s="950"/>
      <c r="AC172" s="950"/>
      <c r="AD172" s="1513"/>
      <c r="AE172" s="845"/>
      <c r="AF172" s="845"/>
      <c r="AG172" s="845"/>
      <c r="AH172" s="845"/>
      <c r="AI172" s="845"/>
      <c r="AJ172" s="845"/>
      <c r="AK172" s="845"/>
      <c r="AL172" s="845"/>
      <c r="AM172" s="845"/>
      <c r="AN172" s="845"/>
      <c r="AO172" s="845"/>
      <c r="AP172" s="845"/>
      <c r="AQ172" s="845"/>
      <c r="AR172" s="845"/>
      <c r="AS172" s="845"/>
      <c r="AT172" s="845"/>
      <c r="AU172" s="845"/>
      <c r="AV172" s="845"/>
      <c r="AW172" s="845"/>
      <c r="AX172" s="845"/>
      <c r="AY172" s="845"/>
      <c r="AZ172" s="852"/>
      <c r="BA172" s="749"/>
      <c r="BB172" s="176"/>
      <c r="BC172" s="516"/>
      <c r="BD172" s="448"/>
      <c r="BE172" s="448"/>
      <c r="BF172" s="448"/>
      <c r="BG172" s="517"/>
      <c r="BH172" s="527"/>
      <c r="BI172" s="448"/>
      <c r="BJ172" s="448"/>
      <c r="BK172" s="448"/>
      <c r="BL172" s="517"/>
      <c r="BM172" s="527"/>
      <c r="BN172" s="448"/>
      <c r="BO172" s="448"/>
      <c r="BP172" s="448"/>
      <c r="BQ172" s="517"/>
      <c r="BR172" s="527"/>
      <c r="BS172" s="448"/>
      <c r="BT172" s="448"/>
      <c r="BU172" s="448"/>
      <c r="BV172" s="448"/>
      <c r="BW172" s="448"/>
      <c r="BX172" s="448"/>
      <c r="BY172" s="449"/>
      <c r="BZ172" s="449"/>
      <c r="CA172" s="449"/>
      <c r="CB172" s="449"/>
      <c r="CC172" s="449"/>
      <c r="CD172" s="449"/>
      <c r="CE172" s="1547"/>
      <c r="CF172" s="1547"/>
      <c r="CG172" s="1547"/>
      <c r="CH172" s="1547"/>
      <c r="CI172" s="1547"/>
      <c r="CJ172" s="1547"/>
      <c r="CK172" s="1547"/>
      <c r="CL172" s="1547"/>
      <c r="CM172" s="1547"/>
      <c r="CN172" s="1547"/>
      <c r="CO172" s="1547"/>
      <c r="CP172" s="1547"/>
      <c r="CQ172" s="1547"/>
      <c r="CR172" s="1547"/>
      <c r="CS172" s="1547"/>
      <c r="CT172" s="1547"/>
      <c r="CU172" s="1547"/>
      <c r="CV172" s="1547"/>
      <c r="CW172" s="1547"/>
      <c r="CX172" s="1547"/>
      <c r="CY172" s="1547"/>
      <c r="CZ172" s="1547"/>
    </row>
    <row r="173" s="758" customFormat="true" ht="15" customHeight="true" x14ac:dyDescent="0.2">
      <c r="A173" s="1031"/>
      <c r="B173" s="1296"/>
      <c r="C173" s="951"/>
      <c r="D173" s="952"/>
      <c r="E173" s="952"/>
      <c r="F173" s="952"/>
      <c r="G173" s="1016"/>
      <c r="H173" s="1001"/>
      <c r="I173" s="952"/>
      <c r="J173" s="952"/>
      <c r="K173" s="952"/>
      <c r="L173" s="971"/>
      <c r="M173" s="985"/>
      <c r="N173" s="952"/>
      <c r="O173" s="952"/>
      <c r="P173" s="952"/>
      <c r="Q173" s="1016"/>
      <c r="R173" s="1001"/>
      <c r="S173" s="952"/>
      <c r="T173" s="952"/>
      <c r="U173" s="952"/>
      <c r="V173" s="952"/>
      <c r="W173" s="952"/>
      <c r="X173" s="952"/>
      <c r="Y173" s="952"/>
      <c r="Z173" s="952"/>
      <c r="AA173" s="952"/>
      <c r="AB173" s="952"/>
      <c r="AC173" s="952"/>
      <c r="AD173" s="1514"/>
      <c r="AE173" s="845"/>
      <c r="AF173" s="845"/>
      <c r="AG173" s="845"/>
      <c r="AH173" s="845"/>
      <c r="AI173" s="845"/>
      <c r="AJ173" s="845"/>
      <c r="AK173" s="845"/>
      <c r="AL173" s="845"/>
      <c r="AM173" s="845"/>
      <c r="AN173" s="845"/>
      <c r="AO173" s="845"/>
      <c r="AP173" s="845"/>
      <c r="AQ173" s="845"/>
      <c r="AR173" s="845"/>
      <c r="AS173" s="845"/>
      <c r="AT173" s="845"/>
      <c r="AU173" s="845"/>
      <c r="AV173" s="845"/>
      <c r="AW173" s="845"/>
      <c r="AX173" s="845"/>
      <c r="AY173" s="845"/>
      <c r="AZ173" s="852"/>
      <c r="BA173" s="749"/>
      <c r="BB173" s="176"/>
      <c r="BC173" s="516"/>
      <c r="BD173" s="448"/>
      <c r="BE173" s="448"/>
      <c r="BF173" s="448"/>
      <c r="BG173" s="517"/>
      <c r="BH173" s="527"/>
      <c r="BI173" s="448"/>
      <c r="BJ173" s="448"/>
      <c r="BK173" s="448"/>
      <c r="BL173" s="517"/>
      <c r="BM173" s="527"/>
      <c r="BN173" s="448"/>
      <c r="BO173" s="448"/>
      <c r="BP173" s="448"/>
      <c r="BQ173" s="517"/>
      <c r="BR173" s="527"/>
      <c r="BS173" s="448"/>
      <c r="BT173" s="448"/>
      <c r="BU173" s="448"/>
      <c r="BV173" s="448"/>
      <c r="BW173" s="448"/>
      <c r="BX173" s="448"/>
      <c r="BY173" s="449"/>
      <c r="BZ173" s="449"/>
      <c r="CA173" s="449"/>
      <c r="CB173" s="449"/>
      <c r="CC173" s="449"/>
      <c r="CD173" s="449"/>
      <c r="CE173" s="1547"/>
      <c r="CF173" s="1547"/>
      <c r="CG173" s="1547"/>
      <c r="CH173" s="1547"/>
      <c r="CI173" s="1547"/>
      <c r="CJ173" s="1547"/>
      <c r="CK173" s="1547"/>
      <c r="CL173" s="1547"/>
      <c r="CM173" s="1547"/>
      <c r="CN173" s="1547"/>
      <c r="CO173" s="1547"/>
      <c r="CP173" s="1547"/>
      <c r="CQ173" s="1547"/>
      <c r="CR173" s="1547"/>
      <c r="CS173" s="1547"/>
      <c r="CT173" s="1547"/>
      <c r="CU173" s="1547"/>
      <c r="CV173" s="1547"/>
      <c r="CW173" s="1547"/>
      <c r="CX173" s="1547"/>
      <c r="CY173" s="1547"/>
      <c r="CZ173" s="1547"/>
    </row>
    <row r="174" s="758" customFormat="true" ht="15" customHeight="true" x14ac:dyDescent="0.2">
      <c r="A174" s="1032"/>
      <c r="B174" s="1297"/>
      <c r="C174" s="1206"/>
      <c r="D174" s="1207"/>
      <c r="E174" s="1207"/>
      <c r="F174" s="1207"/>
      <c r="G174" s="1208"/>
      <c r="H174" s="1209"/>
      <c r="I174" s="1207"/>
      <c r="J174" s="1207"/>
      <c r="K174" s="1207"/>
      <c r="L174" s="1210"/>
      <c r="M174" s="1211"/>
      <c r="N174" s="1207"/>
      <c r="O174" s="1207"/>
      <c r="P174" s="1207"/>
      <c r="Q174" s="1208"/>
      <c r="R174" s="1209"/>
      <c r="S174" s="1207"/>
      <c r="T174" s="1207"/>
      <c r="U174" s="1207"/>
      <c r="V174" s="1207"/>
      <c r="W174" s="1207"/>
      <c r="X174" s="1207"/>
      <c r="Y174" s="1207"/>
      <c r="Z174" s="1207"/>
      <c r="AA174" s="1207"/>
      <c r="AB174" s="1207"/>
      <c r="AC174" s="1207"/>
      <c r="AD174" s="1515"/>
      <c r="AE174" s="845"/>
      <c r="AF174" s="845"/>
      <c r="AG174" s="845"/>
      <c r="AH174" s="845"/>
      <c r="AI174" s="845"/>
      <c r="AJ174" s="845"/>
      <c r="AK174" s="845"/>
      <c r="AL174" s="845"/>
      <c r="AM174" s="845"/>
      <c r="AN174" s="845"/>
      <c r="AO174" s="845"/>
      <c r="AP174" s="845"/>
      <c r="AQ174" s="845"/>
      <c r="AR174" s="845"/>
      <c r="AS174" s="845"/>
      <c r="AT174" s="845"/>
      <c r="AU174" s="845"/>
      <c r="AV174" s="845"/>
      <c r="AW174" s="845"/>
      <c r="AX174" s="845"/>
      <c r="AY174" s="845"/>
      <c r="AZ174" s="852"/>
      <c r="BA174" s="749"/>
      <c r="BB174" s="176"/>
      <c r="BC174" s="516"/>
      <c r="BD174" s="448"/>
      <c r="BE174" s="448"/>
      <c r="BF174" s="448"/>
      <c r="BG174" s="517"/>
      <c r="BH174" s="527"/>
      <c r="BI174" s="448"/>
      <c r="BJ174" s="448"/>
      <c r="BK174" s="448"/>
      <c r="BL174" s="517"/>
      <c r="BM174" s="527"/>
      <c r="BN174" s="448"/>
      <c r="BO174" s="448"/>
      <c r="BP174" s="448"/>
      <c r="BQ174" s="517"/>
      <c r="BR174" s="527"/>
      <c r="BS174" s="448"/>
      <c r="BT174" s="448"/>
      <c r="BU174" s="448"/>
      <c r="BV174" s="448"/>
      <c r="BW174" s="448"/>
      <c r="BX174" s="448"/>
      <c r="BY174" s="449"/>
      <c r="BZ174" s="449"/>
      <c r="CA174" s="449"/>
      <c r="CB174" s="449"/>
      <c r="CC174" s="449"/>
      <c r="CD174" s="449"/>
      <c r="CE174" s="1547"/>
      <c r="CF174" s="1547"/>
      <c r="CG174" s="1547"/>
      <c r="CH174" s="1547"/>
      <c r="CI174" s="1547"/>
      <c r="CJ174" s="1547"/>
      <c r="CK174" s="1547"/>
      <c r="CL174" s="1547"/>
      <c r="CM174" s="1547"/>
      <c r="CN174" s="1547"/>
      <c r="CO174" s="1547"/>
      <c r="CP174" s="1547"/>
      <c r="CQ174" s="1547"/>
      <c r="CR174" s="1547"/>
      <c r="CS174" s="1547"/>
      <c r="CT174" s="1547"/>
      <c r="CU174" s="1547"/>
      <c r="CV174" s="1547"/>
      <c r="CW174" s="1547"/>
      <c r="CX174" s="1547"/>
      <c r="CY174" s="1547"/>
      <c r="CZ174" s="1547"/>
    </row>
    <row r="175" s="758" customFormat="true" ht="15" customHeight="true" x14ac:dyDescent="0.2">
      <c r="A175" s="1033"/>
      <c r="B175" s="1298"/>
      <c r="C175" s="1212"/>
      <c r="D175" s="1213"/>
      <c r="E175" s="1213"/>
      <c r="F175" s="1213"/>
      <c r="G175" s="1214"/>
      <c r="H175" s="1215"/>
      <c r="I175" s="1213"/>
      <c r="J175" s="1213"/>
      <c r="K175" s="1213"/>
      <c r="L175" s="1216"/>
      <c r="M175" s="1217"/>
      <c r="N175" s="1213"/>
      <c r="O175" s="1213"/>
      <c r="P175" s="1213"/>
      <c r="Q175" s="1214"/>
      <c r="R175" s="1215"/>
      <c r="S175" s="1213"/>
      <c r="T175" s="1213"/>
      <c r="U175" s="1213"/>
      <c r="V175" s="1213"/>
      <c r="W175" s="1213"/>
      <c r="X175" s="1213"/>
      <c r="Y175" s="1213"/>
      <c r="Z175" s="1213"/>
      <c r="AA175" s="1213"/>
      <c r="AB175" s="1213"/>
      <c r="AC175" s="1213"/>
      <c r="AD175" s="1516"/>
      <c r="AE175" s="845"/>
      <c r="AF175" s="845"/>
      <c r="AG175" s="845"/>
      <c r="AH175" s="845"/>
      <c r="AI175" s="845"/>
      <c r="AJ175" s="845"/>
      <c r="AK175" s="845"/>
      <c r="AL175" s="845"/>
      <c r="AM175" s="845"/>
      <c r="AN175" s="845"/>
      <c r="AO175" s="845"/>
      <c r="AP175" s="845"/>
      <c r="AQ175" s="845"/>
      <c r="AR175" s="845"/>
      <c r="AS175" s="845"/>
      <c r="AT175" s="845"/>
      <c r="AU175" s="845"/>
      <c r="AV175" s="845"/>
      <c r="AW175" s="845"/>
      <c r="AX175" s="845"/>
      <c r="AY175" s="845"/>
      <c r="AZ175" s="852"/>
      <c r="BA175" s="749"/>
      <c r="BB175" s="176"/>
      <c r="BC175" s="516"/>
      <c r="BD175" s="448"/>
      <c r="BE175" s="448"/>
      <c r="BF175" s="448"/>
      <c r="BG175" s="517"/>
      <c r="BH175" s="527"/>
      <c r="BI175" s="448"/>
      <c r="BJ175" s="448"/>
      <c r="BK175" s="448"/>
      <c r="BL175" s="517"/>
      <c r="BM175" s="527"/>
      <c r="BN175" s="448"/>
      <c r="BO175" s="448"/>
      <c r="BP175" s="448"/>
      <c r="BQ175" s="517"/>
      <c r="BR175" s="527"/>
      <c r="BS175" s="448"/>
      <c r="BT175" s="448"/>
      <c r="BU175" s="448"/>
      <c r="BV175" s="448"/>
      <c r="BW175" s="448"/>
      <c r="BX175" s="448"/>
      <c r="BY175" s="449"/>
      <c r="BZ175" s="449"/>
      <c r="CA175" s="449"/>
      <c r="CB175" s="449"/>
      <c r="CC175" s="449"/>
      <c r="CD175" s="449"/>
      <c r="CE175" s="1547"/>
      <c r="CF175" s="1547"/>
      <c r="CG175" s="1547"/>
      <c r="CH175" s="1547"/>
      <c r="CI175" s="1547"/>
      <c r="CJ175" s="1547"/>
      <c r="CK175" s="1547"/>
      <c r="CL175" s="1547"/>
      <c r="CM175" s="1547"/>
      <c r="CN175" s="1547"/>
      <c r="CO175" s="1547"/>
      <c r="CP175" s="1547"/>
      <c r="CQ175" s="1547"/>
      <c r="CR175" s="1547"/>
      <c r="CS175" s="1547"/>
      <c r="CT175" s="1547"/>
      <c r="CU175" s="1547"/>
      <c r="CV175" s="1547"/>
      <c r="CW175" s="1547"/>
      <c r="CX175" s="1547"/>
      <c r="CY175" s="1547"/>
      <c r="CZ175" s="1547"/>
    </row>
    <row r="176" s="758" customFormat="true" ht="15" customHeight="true" x14ac:dyDescent="0.2">
      <c r="A176" s="1033"/>
      <c r="B176" s="1298"/>
      <c r="C176" s="1212"/>
      <c r="D176" s="1213"/>
      <c r="E176" s="1213"/>
      <c r="F176" s="1213"/>
      <c r="G176" s="1214"/>
      <c r="H176" s="1215"/>
      <c r="I176" s="1213"/>
      <c r="J176" s="1213"/>
      <c r="K176" s="1213"/>
      <c r="L176" s="1216"/>
      <c r="M176" s="1217"/>
      <c r="N176" s="1213"/>
      <c r="O176" s="1213"/>
      <c r="P176" s="1213"/>
      <c r="Q176" s="1214"/>
      <c r="R176" s="1215"/>
      <c r="S176" s="1213"/>
      <c r="T176" s="1213"/>
      <c r="U176" s="1213"/>
      <c r="V176" s="1213"/>
      <c r="W176" s="1213"/>
      <c r="X176" s="1213"/>
      <c r="Y176" s="1213"/>
      <c r="Z176" s="1213"/>
      <c r="AA176" s="1213"/>
      <c r="AB176" s="1213"/>
      <c r="AC176" s="1213"/>
      <c r="AD176" s="1516"/>
      <c r="AE176" s="845"/>
      <c r="AF176" s="845"/>
      <c r="AG176" s="845"/>
      <c r="AH176" s="845"/>
      <c r="AI176" s="845"/>
      <c r="AJ176" s="845"/>
      <c r="AK176" s="845"/>
      <c r="AL176" s="845"/>
      <c r="AM176" s="845"/>
      <c r="AN176" s="845"/>
      <c r="AO176" s="845"/>
      <c r="AP176" s="845"/>
      <c r="AQ176" s="845"/>
      <c r="AR176" s="845"/>
      <c r="AS176" s="845"/>
      <c r="AT176" s="845"/>
      <c r="AU176" s="845"/>
      <c r="AV176" s="845"/>
      <c r="AW176" s="845"/>
      <c r="AX176" s="845"/>
      <c r="AY176" s="845"/>
      <c r="AZ176" s="852"/>
      <c r="BA176" s="749"/>
      <c r="BB176" s="176"/>
      <c r="BC176" s="516"/>
      <c r="BD176" s="448"/>
      <c r="BE176" s="448"/>
      <c r="BF176" s="448"/>
      <c r="BG176" s="517"/>
      <c r="BH176" s="527"/>
      <c r="BI176" s="448"/>
      <c r="BJ176" s="448"/>
      <c r="BK176" s="448"/>
      <c r="BL176" s="517"/>
      <c r="BM176" s="527"/>
      <c r="BN176" s="448"/>
      <c r="BO176" s="448"/>
      <c r="BP176" s="448"/>
      <c r="BQ176" s="517"/>
      <c r="BR176" s="527"/>
      <c r="BS176" s="448"/>
      <c r="BT176" s="448"/>
      <c r="BU176" s="448"/>
      <c r="BV176" s="448"/>
      <c r="BW176" s="448"/>
      <c r="BX176" s="448"/>
      <c r="BY176" s="449"/>
      <c r="BZ176" s="449"/>
      <c r="CA176" s="449"/>
      <c r="CB176" s="449"/>
      <c r="CC176" s="449"/>
      <c r="CD176" s="449"/>
      <c r="CE176" s="1547"/>
      <c r="CF176" s="1547"/>
      <c r="CG176" s="1547"/>
      <c r="CH176" s="1547"/>
      <c r="CI176" s="1547"/>
      <c r="CJ176" s="1547"/>
      <c r="CK176" s="1547"/>
      <c r="CL176" s="1547"/>
      <c r="CM176" s="1547"/>
      <c r="CN176" s="1547"/>
      <c r="CO176" s="1547"/>
      <c r="CP176" s="1547"/>
      <c r="CQ176" s="1547"/>
      <c r="CR176" s="1547"/>
      <c r="CS176" s="1547"/>
      <c r="CT176" s="1547"/>
      <c r="CU176" s="1547"/>
      <c r="CV176" s="1547"/>
      <c r="CW176" s="1547"/>
      <c r="CX176" s="1547"/>
      <c r="CY176" s="1547"/>
      <c r="CZ176" s="1547"/>
    </row>
    <row r="177" s="758" customFormat="true" ht="15" customHeight="true" x14ac:dyDescent="0.2">
      <c r="A177" s="1033"/>
      <c r="B177" s="1298"/>
      <c r="C177" s="1212"/>
      <c r="D177" s="1213"/>
      <c r="E177" s="1213"/>
      <c r="F177" s="1213"/>
      <c r="G177" s="1214"/>
      <c r="H177" s="1215"/>
      <c r="I177" s="1213"/>
      <c r="J177" s="1213"/>
      <c r="K177" s="1213"/>
      <c r="L177" s="1216"/>
      <c r="M177" s="1217"/>
      <c r="N177" s="1213"/>
      <c r="O177" s="1213"/>
      <c r="P177" s="1213"/>
      <c r="Q177" s="1214"/>
      <c r="R177" s="1215"/>
      <c r="S177" s="1213"/>
      <c r="T177" s="1213"/>
      <c r="U177" s="1213"/>
      <c r="V177" s="1213"/>
      <c r="W177" s="1213"/>
      <c r="X177" s="1213"/>
      <c r="Y177" s="1213"/>
      <c r="Z177" s="1213"/>
      <c r="AA177" s="1213"/>
      <c r="AB177" s="1213"/>
      <c r="AC177" s="1213"/>
      <c r="AD177" s="1516"/>
      <c r="AE177" s="845"/>
      <c r="AF177" s="845"/>
      <c r="AG177" s="845"/>
      <c r="AH177" s="845"/>
      <c r="AI177" s="845"/>
      <c r="AJ177" s="845"/>
      <c r="AK177" s="845"/>
      <c r="AL177" s="845"/>
      <c r="AM177" s="845"/>
      <c r="AN177" s="845"/>
      <c r="AO177" s="845"/>
      <c r="AP177" s="845"/>
      <c r="AQ177" s="845"/>
      <c r="AR177" s="845"/>
      <c r="AS177" s="845"/>
      <c r="AT177" s="845"/>
      <c r="AU177" s="845"/>
      <c r="AV177" s="845"/>
      <c r="AW177" s="845"/>
      <c r="AX177" s="845"/>
      <c r="AY177" s="845"/>
      <c r="AZ177" s="852"/>
      <c r="BA177" s="749"/>
      <c r="BB177" s="176"/>
      <c r="BC177" s="516"/>
      <c r="BD177" s="448"/>
      <c r="BE177" s="448"/>
      <c r="BF177" s="448"/>
      <c r="BG177" s="517"/>
      <c r="BH177" s="527"/>
      <c r="BI177" s="448"/>
      <c r="BJ177" s="448"/>
      <c r="BK177" s="448"/>
      <c r="BL177" s="517"/>
      <c r="BM177" s="527"/>
      <c r="BN177" s="448"/>
      <c r="BO177" s="448"/>
      <c r="BP177" s="448"/>
      <c r="BQ177" s="517"/>
      <c r="BR177" s="527"/>
      <c r="BS177" s="448"/>
      <c r="BT177" s="448"/>
      <c r="BU177" s="448"/>
      <c r="BV177" s="448"/>
      <c r="BW177" s="448"/>
      <c r="BX177" s="448"/>
      <c r="BY177" s="449"/>
      <c r="BZ177" s="449"/>
      <c r="CA177" s="449"/>
      <c r="CB177" s="449"/>
      <c r="CC177" s="449"/>
      <c r="CD177" s="449"/>
      <c r="CE177" s="1547"/>
      <c r="CF177" s="1547"/>
      <c r="CG177" s="1547"/>
      <c r="CH177" s="1547"/>
      <c r="CI177" s="1547"/>
      <c r="CJ177" s="1547"/>
      <c r="CK177" s="1547"/>
      <c r="CL177" s="1547"/>
      <c r="CM177" s="1547"/>
      <c r="CN177" s="1547"/>
      <c r="CO177" s="1547"/>
      <c r="CP177" s="1547"/>
      <c r="CQ177" s="1547"/>
      <c r="CR177" s="1547"/>
      <c r="CS177" s="1547"/>
      <c r="CT177" s="1547"/>
      <c r="CU177" s="1547"/>
      <c r="CV177" s="1547"/>
      <c r="CW177" s="1547"/>
      <c r="CX177" s="1547"/>
      <c r="CY177" s="1547"/>
      <c r="CZ177" s="1547"/>
    </row>
    <row r="178" s="758" customFormat="true" ht="15" customHeight="true" x14ac:dyDescent="0.2">
      <c r="A178" s="1033"/>
      <c r="B178" s="1298"/>
      <c r="C178" s="1212"/>
      <c r="D178" s="1213"/>
      <c r="E178" s="1213"/>
      <c r="F178" s="1213"/>
      <c r="G178" s="1214"/>
      <c r="H178" s="1215"/>
      <c r="I178" s="1213"/>
      <c r="J178" s="1213"/>
      <c r="K178" s="1213"/>
      <c r="L178" s="1216"/>
      <c r="M178" s="1217"/>
      <c r="N178" s="1213"/>
      <c r="O178" s="1213"/>
      <c r="P178" s="1213"/>
      <c r="Q178" s="1214"/>
      <c r="R178" s="1215"/>
      <c r="S178" s="1213"/>
      <c r="T178" s="1213"/>
      <c r="U178" s="1213"/>
      <c r="V178" s="1213"/>
      <c r="W178" s="1213"/>
      <c r="X178" s="1213"/>
      <c r="Y178" s="1213"/>
      <c r="Z178" s="1213"/>
      <c r="AA178" s="1213"/>
      <c r="AB178" s="1213"/>
      <c r="AC178" s="1213"/>
      <c r="AD178" s="1516"/>
      <c r="AE178" s="845"/>
      <c r="AF178" s="845"/>
      <c r="AG178" s="845"/>
      <c r="AH178" s="845"/>
      <c r="AI178" s="845"/>
      <c r="AJ178" s="845"/>
      <c r="AK178" s="845"/>
      <c r="AL178" s="845"/>
      <c r="AM178" s="845"/>
      <c r="AN178" s="845"/>
      <c r="AO178" s="845"/>
      <c r="AP178" s="845"/>
      <c r="AQ178" s="845"/>
      <c r="AR178" s="845"/>
      <c r="AS178" s="845"/>
      <c r="AT178" s="845"/>
      <c r="AU178" s="845"/>
      <c r="AV178" s="845"/>
      <c r="AW178" s="845"/>
      <c r="AX178" s="845"/>
      <c r="AY178" s="845"/>
      <c r="AZ178" s="852"/>
      <c r="BA178" s="749"/>
      <c r="BB178" s="176"/>
      <c r="BC178" s="516"/>
      <c r="BD178" s="448"/>
      <c r="BE178" s="448"/>
      <c r="BF178" s="448"/>
      <c r="BG178" s="517"/>
      <c r="BH178" s="527"/>
      <c r="BI178" s="448"/>
      <c r="BJ178" s="448"/>
      <c r="BK178" s="448"/>
      <c r="BL178" s="517"/>
      <c r="BM178" s="527"/>
      <c r="BN178" s="448"/>
      <c r="BO178" s="448"/>
      <c r="BP178" s="448"/>
      <c r="BQ178" s="517"/>
      <c r="BR178" s="527"/>
      <c r="BS178" s="448"/>
      <c r="BT178" s="448"/>
      <c r="BU178" s="448"/>
      <c r="BV178" s="448"/>
      <c r="BW178" s="448"/>
      <c r="BX178" s="448"/>
      <c r="BY178" s="449"/>
      <c r="BZ178" s="449"/>
      <c r="CA178" s="449"/>
      <c r="CB178" s="449"/>
      <c r="CC178" s="449"/>
      <c r="CD178" s="449"/>
      <c r="CE178" s="1547"/>
      <c r="CF178" s="1547"/>
      <c r="CG178" s="1547"/>
      <c r="CH178" s="1547"/>
      <c r="CI178" s="1547"/>
      <c r="CJ178" s="1547"/>
      <c r="CK178" s="1547"/>
      <c r="CL178" s="1547"/>
      <c r="CM178" s="1547"/>
      <c r="CN178" s="1547"/>
      <c r="CO178" s="1547"/>
      <c r="CP178" s="1547"/>
      <c r="CQ178" s="1547"/>
      <c r="CR178" s="1547"/>
      <c r="CS178" s="1547"/>
      <c r="CT178" s="1547"/>
      <c r="CU178" s="1547"/>
      <c r="CV178" s="1547"/>
      <c r="CW178" s="1547"/>
      <c r="CX178" s="1547"/>
      <c r="CY178" s="1547"/>
      <c r="CZ178" s="1547"/>
    </row>
    <row r="179" s="758" customFormat="true" ht="15" customHeight="true" x14ac:dyDescent="0.2">
      <c r="A179" s="1033"/>
      <c r="B179" s="1298"/>
      <c r="C179" s="1212"/>
      <c r="D179" s="1213"/>
      <c r="E179" s="1213"/>
      <c r="F179" s="1213"/>
      <c r="G179" s="1214"/>
      <c r="H179" s="1215"/>
      <c r="I179" s="1213"/>
      <c r="J179" s="1213"/>
      <c r="K179" s="1213"/>
      <c r="L179" s="1216"/>
      <c r="M179" s="1217"/>
      <c r="N179" s="1213"/>
      <c r="O179" s="1213"/>
      <c r="P179" s="1213"/>
      <c r="Q179" s="1214"/>
      <c r="R179" s="1215"/>
      <c r="S179" s="1213"/>
      <c r="T179" s="1213"/>
      <c r="U179" s="1213"/>
      <c r="V179" s="1213"/>
      <c r="W179" s="1213"/>
      <c r="X179" s="1213"/>
      <c r="Y179" s="1213"/>
      <c r="Z179" s="1213"/>
      <c r="AA179" s="1213"/>
      <c r="AB179" s="1213"/>
      <c r="AC179" s="1213"/>
      <c r="AD179" s="1516"/>
      <c r="AE179" s="845"/>
      <c r="AF179" s="845"/>
      <c r="AG179" s="845"/>
      <c r="AH179" s="845"/>
      <c r="AI179" s="845"/>
      <c r="AJ179" s="845"/>
      <c r="AK179" s="845"/>
      <c r="AL179" s="845"/>
      <c r="AM179" s="845"/>
      <c r="AN179" s="845"/>
      <c r="AO179" s="845"/>
      <c r="AP179" s="845"/>
      <c r="AQ179" s="845"/>
      <c r="AR179" s="845"/>
      <c r="AS179" s="845"/>
      <c r="AT179" s="845"/>
      <c r="AU179" s="845"/>
      <c r="AV179" s="845"/>
      <c r="AW179" s="845"/>
      <c r="AX179" s="845"/>
      <c r="AY179" s="845"/>
      <c r="AZ179" s="852"/>
      <c r="BA179" s="749"/>
      <c r="BB179" s="176"/>
      <c r="BC179" s="516"/>
      <c r="BD179" s="448"/>
      <c r="BE179" s="448"/>
      <c r="BF179" s="448"/>
      <c r="BG179" s="517"/>
      <c r="BH179" s="527"/>
      <c r="BI179" s="448"/>
      <c r="BJ179" s="448"/>
      <c r="BK179" s="448"/>
      <c r="BL179" s="517"/>
      <c r="BM179" s="527"/>
      <c r="BN179" s="448"/>
      <c r="BO179" s="448"/>
      <c r="BP179" s="448"/>
      <c r="BQ179" s="517"/>
      <c r="BR179" s="527"/>
      <c r="BS179" s="448"/>
      <c r="BT179" s="448"/>
      <c r="BU179" s="448"/>
      <c r="BV179" s="448"/>
      <c r="BW179" s="448"/>
      <c r="BX179" s="448"/>
      <c r="BY179" s="449"/>
      <c r="BZ179" s="449"/>
      <c r="CA179" s="449"/>
      <c r="CB179" s="449"/>
      <c r="CC179" s="449"/>
      <c r="CD179" s="449"/>
      <c r="CE179" s="1547"/>
      <c r="CF179" s="1547"/>
      <c r="CG179" s="1547"/>
      <c r="CH179" s="1547"/>
      <c r="CI179" s="1547"/>
      <c r="CJ179" s="1547"/>
      <c r="CK179" s="1547"/>
      <c r="CL179" s="1547"/>
      <c r="CM179" s="1547"/>
      <c r="CN179" s="1547"/>
      <c r="CO179" s="1547"/>
      <c r="CP179" s="1547"/>
      <c r="CQ179" s="1547"/>
      <c r="CR179" s="1547"/>
      <c r="CS179" s="1547"/>
      <c r="CT179" s="1547"/>
      <c r="CU179" s="1547"/>
      <c r="CV179" s="1547"/>
      <c r="CW179" s="1547"/>
      <c r="CX179" s="1547"/>
      <c r="CY179" s="1547"/>
      <c r="CZ179" s="1547"/>
    </row>
    <row r="180" s="758" customFormat="true" ht="15" customHeight="true" x14ac:dyDescent="0.2">
      <c r="A180" s="1033"/>
      <c r="B180" s="1298"/>
      <c r="C180" s="1212"/>
      <c r="D180" s="1213"/>
      <c r="E180" s="1213"/>
      <c r="F180" s="1213"/>
      <c r="G180" s="1214"/>
      <c r="H180" s="1215"/>
      <c r="I180" s="1213"/>
      <c r="J180" s="1213"/>
      <c r="K180" s="1213"/>
      <c r="L180" s="1216"/>
      <c r="M180" s="1217"/>
      <c r="N180" s="1213"/>
      <c r="O180" s="1213"/>
      <c r="P180" s="1213"/>
      <c r="Q180" s="1214"/>
      <c r="R180" s="1215"/>
      <c r="S180" s="1213"/>
      <c r="T180" s="1213"/>
      <c r="U180" s="1213"/>
      <c r="V180" s="1213"/>
      <c r="W180" s="1213"/>
      <c r="X180" s="1213"/>
      <c r="Y180" s="1213"/>
      <c r="Z180" s="1213"/>
      <c r="AA180" s="1213"/>
      <c r="AB180" s="1213"/>
      <c r="AC180" s="1213"/>
      <c r="AD180" s="1516"/>
      <c r="AE180" s="845"/>
      <c r="AF180" s="845"/>
      <c r="AG180" s="845"/>
      <c r="AH180" s="845"/>
      <c r="AI180" s="845"/>
      <c r="AJ180" s="845"/>
      <c r="AK180" s="845"/>
      <c r="AL180" s="845"/>
      <c r="AM180" s="845"/>
      <c r="AN180" s="845"/>
      <c r="AO180" s="845"/>
      <c r="AP180" s="845"/>
      <c r="AQ180" s="845"/>
      <c r="AR180" s="845"/>
      <c r="AS180" s="845"/>
      <c r="AT180" s="845"/>
      <c r="AU180" s="845"/>
      <c r="AV180" s="845"/>
      <c r="AW180" s="845"/>
      <c r="AX180" s="845"/>
      <c r="AY180" s="845"/>
      <c r="AZ180" s="852"/>
      <c r="BA180" s="749"/>
      <c r="BB180" s="176"/>
      <c r="BC180" s="516"/>
      <c r="BD180" s="448"/>
      <c r="BE180" s="448"/>
      <c r="BF180" s="448"/>
      <c r="BG180" s="517"/>
      <c r="BH180" s="527"/>
      <c r="BI180" s="448"/>
      <c r="BJ180" s="448"/>
      <c r="BK180" s="448"/>
      <c r="BL180" s="517"/>
      <c r="BM180" s="527"/>
      <c r="BN180" s="448"/>
      <c r="BO180" s="448"/>
      <c r="BP180" s="448"/>
      <c r="BQ180" s="517"/>
      <c r="BR180" s="527"/>
      <c r="BS180" s="448"/>
      <c r="BT180" s="448"/>
      <c r="BU180" s="448"/>
      <c r="BV180" s="448"/>
      <c r="BW180" s="448"/>
      <c r="BX180" s="448"/>
      <c r="BY180" s="449"/>
      <c r="BZ180" s="449"/>
      <c r="CA180" s="449"/>
      <c r="CB180" s="449"/>
      <c r="CC180" s="449"/>
      <c r="CD180" s="449"/>
      <c r="CE180" s="1547"/>
      <c r="CF180" s="1547"/>
      <c r="CG180" s="1547"/>
      <c r="CH180" s="1547"/>
      <c r="CI180" s="1547"/>
      <c r="CJ180" s="1547"/>
      <c r="CK180" s="1547"/>
      <c r="CL180" s="1547"/>
      <c r="CM180" s="1547"/>
      <c r="CN180" s="1547"/>
      <c r="CO180" s="1547"/>
      <c r="CP180" s="1547"/>
      <c r="CQ180" s="1547"/>
      <c r="CR180" s="1547"/>
      <c r="CS180" s="1547"/>
      <c r="CT180" s="1547"/>
      <c r="CU180" s="1547"/>
      <c r="CV180" s="1547"/>
      <c r="CW180" s="1547"/>
      <c r="CX180" s="1547"/>
      <c r="CY180" s="1547"/>
      <c r="CZ180" s="1547"/>
    </row>
    <row r="181" s="758" customFormat="true" ht="15" customHeight="true" x14ac:dyDescent="0.2">
      <c r="A181" s="1033"/>
      <c r="B181" s="1298"/>
      <c r="C181" s="1212"/>
      <c r="D181" s="1213"/>
      <c r="E181" s="1213"/>
      <c r="F181" s="1213"/>
      <c r="G181" s="1214"/>
      <c r="H181" s="1215"/>
      <c r="I181" s="1213"/>
      <c r="J181" s="1213"/>
      <c r="K181" s="1213"/>
      <c r="L181" s="1216"/>
      <c r="M181" s="1217"/>
      <c r="N181" s="1213"/>
      <c r="O181" s="1213"/>
      <c r="P181" s="1213"/>
      <c r="Q181" s="1214"/>
      <c r="R181" s="1215"/>
      <c r="S181" s="1213"/>
      <c r="T181" s="1213"/>
      <c r="U181" s="1213"/>
      <c r="V181" s="1213"/>
      <c r="W181" s="1213"/>
      <c r="X181" s="1213"/>
      <c r="Y181" s="1213"/>
      <c r="Z181" s="1213"/>
      <c r="AA181" s="1213"/>
      <c r="AB181" s="1213"/>
      <c r="AC181" s="1213"/>
      <c r="AD181" s="1516"/>
      <c r="AE181" s="845"/>
      <c r="AF181" s="845"/>
      <c r="AG181" s="845"/>
      <c r="AH181" s="845"/>
      <c r="AI181" s="845"/>
      <c r="AJ181" s="845"/>
      <c r="AK181" s="845"/>
      <c r="AL181" s="845"/>
      <c r="AM181" s="845"/>
      <c r="AN181" s="845"/>
      <c r="AO181" s="845"/>
      <c r="AP181" s="845"/>
      <c r="AQ181" s="845"/>
      <c r="AR181" s="845"/>
      <c r="AS181" s="845"/>
      <c r="AT181" s="845"/>
      <c r="AU181" s="845"/>
      <c r="AV181" s="845"/>
      <c r="AW181" s="845"/>
      <c r="AX181" s="845"/>
      <c r="AY181" s="845"/>
      <c r="AZ181" s="852"/>
      <c r="BA181" s="749"/>
      <c r="BB181" s="176"/>
      <c r="BC181" s="516"/>
      <c r="BD181" s="448"/>
      <c r="BE181" s="448"/>
      <c r="BF181" s="448"/>
      <c r="BG181" s="517"/>
      <c r="BH181" s="527"/>
      <c r="BI181" s="448"/>
      <c r="BJ181" s="448"/>
      <c r="BK181" s="448"/>
      <c r="BL181" s="517"/>
      <c r="BM181" s="527"/>
      <c r="BN181" s="448"/>
      <c r="BO181" s="448"/>
      <c r="BP181" s="448"/>
      <c r="BQ181" s="517"/>
      <c r="BR181" s="527"/>
      <c r="BS181" s="448"/>
      <c r="BT181" s="448"/>
      <c r="BU181" s="448"/>
      <c r="BV181" s="448"/>
      <c r="BW181" s="448"/>
      <c r="BX181" s="448"/>
      <c r="BY181" s="449"/>
      <c r="BZ181" s="449"/>
      <c r="CA181" s="449"/>
      <c r="CB181" s="449"/>
      <c r="CC181" s="449"/>
      <c r="CD181" s="449"/>
      <c r="CE181" s="1547"/>
      <c r="CF181" s="1547"/>
      <c r="CG181" s="1547"/>
      <c r="CH181" s="1547"/>
      <c r="CI181" s="1547"/>
      <c r="CJ181" s="1547"/>
      <c r="CK181" s="1547"/>
      <c r="CL181" s="1547"/>
      <c r="CM181" s="1547"/>
      <c r="CN181" s="1547"/>
      <c r="CO181" s="1547"/>
      <c r="CP181" s="1547"/>
      <c r="CQ181" s="1547"/>
      <c r="CR181" s="1547"/>
      <c r="CS181" s="1547"/>
      <c r="CT181" s="1547"/>
      <c r="CU181" s="1547"/>
      <c r="CV181" s="1547"/>
      <c r="CW181" s="1547"/>
      <c r="CX181" s="1547"/>
      <c r="CY181" s="1547"/>
      <c r="CZ181" s="1547"/>
    </row>
    <row r="182" s="758" customFormat="true" ht="15" customHeight="true" x14ac:dyDescent="0.2">
      <c r="A182" s="1033"/>
      <c r="B182" s="1298"/>
      <c r="C182" s="1212"/>
      <c r="D182" s="1213"/>
      <c r="E182" s="1213"/>
      <c r="F182" s="1213"/>
      <c r="G182" s="1214"/>
      <c r="H182" s="1215"/>
      <c r="I182" s="1213"/>
      <c r="J182" s="1213"/>
      <c r="K182" s="1213"/>
      <c r="L182" s="1216"/>
      <c r="M182" s="1217"/>
      <c r="N182" s="1213"/>
      <c r="O182" s="1213"/>
      <c r="P182" s="1213"/>
      <c r="Q182" s="1214"/>
      <c r="R182" s="1215"/>
      <c r="S182" s="1213"/>
      <c r="T182" s="1213"/>
      <c r="U182" s="1213"/>
      <c r="V182" s="1213"/>
      <c r="W182" s="1213"/>
      <c r="X182" s="1213"/>
      <c r="Y182" s="1213"/>
      <c r="Z182" s="1213"/>
      <c r="AA182" s="1213"/>
      <c r="AB182" s="1213"/>
      <c r="AC182" s="1213"/>
      <c r="AD182" s="1516"/>
      <c r="AE182" s="845"/>
      <c r="AF182" s="845"/>
      <c r="AG182" s="845"/>
      <c r="AH182" s="845"/>
      <c r="AI182" s="845"/>
      <c r="AJ182" s="845"/>
      <c r="AK182" s="845"/>
      <c r="AL182" s="845"/>
      <c r="AM182" s="845"/>
      <c r="AN182" s="845"/>
      <c r="AO182" s="845"/>
      <c r="AP182" s="845"/>
      <c r="AQ182" s="845"/>
      <c r="AR182" s="845"/>
      <c r="AS182" s="845"/>
      <c r="AT182" s="845"/>
      <c r="AU182" s="845"/>
      <c r="AV182" s="845"/>
      <c r="AW182" s="845"/>
      <c r="AX182" s="845"/>
      <c r="AY182" s="845"/>
      <c r="AZ182" s="852"/>
      <c r="BA182" s="749"/>
      <c r="BB182" s="176"/>
      <c r="BC182" s="516"/>
      <c r="BD182" s="448"/>
      <c r="BE182" s="448"/>
      <c r="BF182" s="448"/>
      <c r="BG182" s="517"/>
      <c r="BH182" s="527"/>
      <c r="BI182" s="448"/>
      <c r="BJ182" s="448"/>
      <c r="BK182" s="448"/>
      <c r="BL182" s="517"/>
      <c r="BM182" s="527"/>
      <c r="BN182" s="448"/>
      <c r="BO182" s="448"/>
      <c r="BP182" s="448"/>
      <c r="BQ182" s="517"/>
      <c r="BR182" s="527"/>
      <c r="BS182" s="448"/>
      <c r="BT182" s="448"/>
      <c r="BU182" s="448"/>
      <c r="BV182" s="448"/>
      <c r="BW182" s="448"/>
      <c r="BX182" s="448"/>
      <c r="BY182" s="449"/>
      <c r="BZ182" s="449"/>
      <c r="CA182" s="449"/>
      <c r="CB182" s="449"/>
      <c r="CC182" s="449"/>
      <c r="CD182" s="449"/>
      <c r="CE182" s="1547"/>
      <c r="CF182" s="1547"/>
      <c r="CG182" s="1547"/>
      <c r="CH182" s="1547"/>
      <c r="CI182" s="1547"/>
      <c r="CJ182" s="1547"/>
      <c r="CK182" s="1547"/>
      <c r="CL182" s="1547"/>
      <c r="CM182" s="1547"/>
      <c r="CN182" s="1547"/>
      <c r="CO182" s="1547"/>
      <c r="CP182" s="1547"/>
      <c r="CQ182" s="1547"/>
      <c r="CR182" s="1547"/>
      <c r="CS182" s="1547"/>
      <c r="CT182" s="1547"/>
      <c r="CU182" s="1547"/>
      <c r="CV182" s="1547"/>
      <c r="CW182" s="1547"/>
      <c r="CX182" s="1547"/>
      <c r="CY182" s="1547"/>
      <c r="CZ182" s="1547"/>
    </row>
    <row r="183" s="758" customFormat="true" ht="15" customHeight="true" x14ac:dyDescent="0.2">
      <c r="A183" s="1033"/>
      <c r="B183" s="1298"/>
      <c r="C183" s="1212"/>
      <c r="D183" s="1213"/>
      <c r="E183" s="1213"/>
      <c r="F183" s="1213"/>
      <c r="G183" s="1214"/>
      <c r="H183" s="1215"/>
      <c r="I183" s="1213"/>
      <c r="J183" s="1213"/>
      <c r="K183" s="1213"/>
      <c r="L183" s="1216"/>
      <c r="M183" s="1217"/>
      <c r="N183" s="1213"/>
      <c r="O183" s="1213"/>
      <c r="P183" s="1213"/>
      <c r="Q183" s="1214"/>
      <c r="R183" s="1215"/>
      <c r="S183" s="1213"/>
      <c r="T183" s="1213"/>
      <c r="U183" s="1213"/>
      <c r="V183" s="1213"/>
      <c r="W183" s="1213"/>
      <c r="X183" s="1213"/>
      <c r="Y183" s="1213"/>
      <c r="Z183" s="1213"/>
      <c r="AA183" s="1213"/>
      <c r="AB183" s="1213"/>
      <c r="AC183" s="1213"/>
      <c r="AD183" s="1516"/>
      <c r="AE183" s="845"/>
      <c r="AF183" s="845"/>
      <c r="AG183" s="845"/>
      <c r="AH183" s="845"/>
      <c r="AI183" s="845"/>
      <c r="AJ183" s="845"/>
      <c r="AK183" s="845"/>
      <c r="AL183" s="845"/>
      <c r="AM183" s="845"/>
      <c r="AN183" s="845"/>
      <c r="AO183" s="845"/>
      <c r="AP183" s="845"/>
      <c r="AQ183" s="845"/>
      <c r="AR183" s="845"/>
      <c r="AS183" s="845"/>
      <c r="AT183" s="845"/>
      <c r="AU183" s="845"/>
      <c r="AV183" s="845"/>
      <c r="AW183" s="845"/>
      <c r="AX183" s="845"/>
      <c r="AY183" s="845"/>
      <c r="AZ183" s="852"/>
      <c r="BA183" s="749"/>
      <c r="BB183" s="176"/>
      <c r="BC183" s="516"/>
      <c r="BD183" s="448"/>
      <c r="BE183" s="448"/>
      <c r="BF183" s="448"/>
      <c r="BG183" s="517"/>
      <c r="BH183" s="527"/>
      <c r="BI183" s="448"/>
      <c r="BJ183" s="448"/>
      <c r="BK183" s="448"/>
      <c r="BL183" s="517"/>
      <c r="BM183" s="527"/>
      <c r="BN183" s="448"/>
      <c r="BO183" s="448"/>
      <c r="BP183" s="448"/>
      <c r="BQ183" s="517"/>
      <c r="BR183" s="527"/>
      <c r="BS183" s="448"/>
      <c r="BT183" s="448"/>
      <c r="BU183" s="448"/>
      <c r="BV183" s="448"/>
      <c r="BW183" s="448"/>
      <c r="BX183" s="448"/>
      <c r="BY183" s="449"/>
      <c r="BZ183" s="449"/>
      <c r="CA183" s="449"/>
      <c r="CB183" s="449"/>
      <c r="CC183" s="449"/>
      <c r="CD183" s="449"/>
      <c r="CE183" s="1547"/>
      <c r="CF183" s="1547"/>
      <c r="CG183" s="1547"/>
      <c r="CH183" s="1547"/>
      <c r="CI183" s="1547"/>
      <c r="CJ183" s="1547"/>
      <c r="CK183" s="1547"/>
      <c r="CL183" s="1547"/>
      <c r="CM183" s="1547"/>
      <c r="CN183" s="1547"/>
      <c r="CO183" s="1547"/>
      <c r="CP183" s="1547"/>
      <c r="CQ183" s="1547"/>
      <c r="CR183" s="1547"/>
      <c r="CS183" s="1547"/>
      <c r="CT183" s="1547"/>
      <c r="CU183" s="1547"/>
      <c r="CV183" s="1547"/>
      <c r="CW183" s="1547"/>
      <c r="CX183" s="1547"/>
      <c r="CY183" s="1547"/>
      <c r="CZ183" s="1547"/>
    </row>
    <row r="184" s="758" customFormat="true" ht="15" customHeight="true" x14ac:dyDescent="0.2">
      <c r="A184" s="1033"/>
      <c r="B184" s="1298"/>
      <c r="C184" s="1212"/>
      <c r="D184" s="1213"/>
      <c r="E184" s="1213"/>
      <c r="F184" s="1213"/>
      <c r="G184" s="1214"/>
      <c r="H184" s="1215"/>
      <c r="I184" s="1213"/>
      <c r="J184" s="1213"/>
      <c r="K184" s="1213"/>
      <c r="L184" s="1216"/>
      <c r="M184" s="1217"/>
      <c r="N184" s="1213"/>
      <c r="O184" s="1213"/>
      <c r="P184" s="1213"/>
      <c r="Q184" s="1214"/>
      <c r="R184" s="1215"/>
      <c r="S184" s="1213"/>
      <c r="T184" s="1213"/>
      <c r="U184" s="1213"/>
      <c r="V184" s="1213"/>
      <c r="W184" s="1213"/>
      <c r="X184" s="1213"/>
      <c r="Y184" s="1213"/>
      <c r="Z184" s="1213"/>
      <c r="AA184" s="1213"/>
      <c r="AB184" s="1213"/>
      <c r="AC184" s="1213"/>
      <c r="AD184" s="1516"/>
      <c r="AE184" s="845"/>
      <c r="AF184" s="845"/>
      <c r="AG184" s="845"/>
      <c r="AH184" s="845"/>
      <c r="AI184" s="845"/>
      <c r="AJ184" s="845"/>
      <c r="AK184" s="845"/>
      <c r="AL184" s="845"/>
      <c r="AM184" s="845"/>
      <c r="AN184" s="845"/>
      <c r="AO184" s="845"/>
      <c r="AP184" s="845"/>
      <c r="AQ184" s="845"/>
      <c r="AR184" s="845"/>
      <c r="AS184" s="845"/>
      <c r="AT184" s="845"/>
      <c r="AU184" s="845"/>
      <c r="AV184" s="845"/>
      <c r="AW184" s="845"/>
      <c r="AX184" s="845"/>
      <c r="AY184" s="845"/>
      <c r="AZ184" s="852"/>
      <c r="BA184" s="749"/>
      <c r="BB184" s="176"/>
      <c r="BC184" s="516"/>
      <c r="BD184" s="448"/>
      <c r="BE184" s="448"/>
      <c r="BF184" s="448"/>
      <c r="BG184" s="517"/>
      <c r="BH184" s="527"/>
      <c r="BI184" s="448"/>
      <c r="BJ184" s="448"/>
      <c r="BK184" s="448"/>
      <c r="BL184" s="517"/>
      <c r="BM184" s="527"/>
      <c r="BN184" s="448"/>
      <c r="BO184" s="448"/>
      <c r="BP184" s="448"/>
      <c r="BQ184" s="517"/>
      <c r="BR184" s="527"/>
      <c r="BS184" s="448"/>
      <c r="BT184" s="448"/>
      <c r="BU184" s="448"/>
      <c r="BV184" s="448"/>
      <c r="BW184" s="448"/>
      <c r="BX184" s="448"/>
      <c r="BY184" s="449"/>
      <c r="BZ184" s="449"/>
      <c r="CA184" s="449"/>
      <c r="CB184" s="449"/>
      <c r="CC184" s="449"/>
      <c r="CD184" s="449"/>
      <c r="CE184" s="1547"/>
      <c r="CF184" s="1547"/>
      <c r="CG184" s="1547"/>
      <c r="CH184" s="1547"/>
      <c r="CI184" s="1547"/>
      <c r="CJ184" s="1547"/>
      <c r="CK184" s="1547"/>
      <c r="CL184" s="1547"/>
      <c r="CM184" s="1547"/>
      <c r="CN184" s="1547"/>
      <c r="CO184" s="1547"/>
      <c r="CP184" s="1547"/>
      <c r="CQ184" s="1547"/>
      <c r="CR184" s="1547"/>
      <c r="CS184" s="1547"/>
      <c r="CT184" s="1547"/>
      <c r="CU184" s="1547"/>
      <c r="CV184" s="1547"/>
      <c r="CW184" s="1547"/>
      <c r="CX184" s="1547"/>
      <c r="CY184" s="1547"/>
      <c r="CZ184" s="1547"/>
    </row>
    <row r="185" s="758" customFormat="true" ht="15" customHeight="true" x14ac:dyDescent="0.2">
      <c r="A185" s="1033"/>
      <c r="B185" s="1298"/>
      <c r="C185" s="1212"/>
      <c r="D185" s="1213"/>
      <c r="E185" s="1213"/>
      <c r="F185" s="1213"/>
      <c r="G185" s="1214"/>
      <c r="H185" s="1215"/>
      <c r="I185" s="1213"/>
      <c r="J185" s="1213"/>
      <c r="K185" s="1213"/>
      <c r="L185" s="1216"/>
      <c r="M185" s="1217"/>
      <c r="N185" s="1213"/>
      <c r="O185" s="1213"/>
      <c r="P185" s="1213"/>
      <c r="Q185" s="1214"/>
      <c r="R185" s="1215"/>
      <c r="S185" s="1213"/>
      <c r="T185" s="1213"/>
      <c r="U185" s="1213"/>
      <c r="V185" s="1213"/>
      <c r="W185" s="1213"/>
      <c r="X185" s="1213"/>
      <c r="Y185" s="1213"/>
      <c r="Z185" s="1213"/>
      <c r="AA185" s="1213"/>
      <c r="AB185" s="1213"/>
      <c r="AC185" s="1213"/>
      <c r="AD185" s="1516"/>
      <c r="AE185" s="845"/>
      <c r="AF185" s="845"/>
      <c r="AG185" s="845"/>
      <c r="AH185" s="845"/>
      <c r="AI185" s="845"/>
      <c r="AJ185" s="845"/>
      <c r="AK185" s="845"/>
      <c r="AL185" s="845"/>
      <c r="AM185" s="845"/>
      <c r="AN185" s="845"/>
      <c r="AO185" s="845"/>
      <c r="AP185" s="845"/>
      <c r="AQ185" s="845"/>
      <c r="AR185" s="845"/>
      <c r="AS185" s="845"/>
      <c r="AT185" s="845"/>
      <c r="AU185" s="845"/>
      <c r="AV185" s="845"/>
      <c r="AW185" s="845"/>
      <c r="AX185" s="845"/>
      <c r="AY185" s="845"/>
      <c r="AZ185" s="852"/>
      <c r="BA185" s="749"/>
      <c r="BB185" s="176"/>
      <c r="BC185" s="516"/>
      <c r="BD185" s="448"/>
      <c r="BE185" s="448"/>
      <c r="BF185" s="448"/>
      <c r="BG185" s="517"/>
      <c r="BH185" s="527"/>
      <c r="BI185" s="448"/>
      <c r="BJ185" s="448"/>
      <c r="BK185" s="448"/>
      <c r="BL185" s="517"/>
      <c r="BM185" s="527"/>
      <c r="BN185" s="448"/>
      <c r="BO185" s="448"/>
      <c r="BP185" s="448"/>
      <c r="BQ185" s="517"/>
      <c r="BR185" s="527"/>
      <c r="BS185" s="448"/>
      <c r="BT185" s="448"/>
      <c r="BU185" s="448"/>
      <c r="BV185" s="448"/>
      <c r="BW185" s="448"/>
      <c r="BX185" s="448"/>
      <c r="BY185" s="449"/>
      <c r="BZ185" s="449"/>
      <c r="CA185" s="449"/>
      <c r="CB185" s="449"/>
      <c r="CC185" s="449"/>
      <c r="CD185" s="449"/>
      <c r="CE185" s="1547"/>
      <c r="CF185" s="1547"/>
      <c r="CG185" s="1547"/>
      <c r="CH185" s="1547"/>
      <c r="CI185" s="1547"/>
      <c r="CJ185" s="1547"/>
      <c r="CK185" s="1547"/>
      <c r="CL185" s="1547"/>
      <c r="CM185" s="1547"/>
      <c r="CN185" s="1547"/>
      <c r="CO185" s="1547"/>
      <c r="CP185" s="1547"/>
      <c r="CQ185" s="1547"/>
      <c r="CR185" s="1547"/>
      <c r="CS185" s="1547"/>
      <c r="CT185" s="1547"/>
      <c r="CU185" s="1547"/>
      <c r="CV185" s="1547"/>
      <c r="CW185" s="1547"/>
      <c r="CX185" s="1547"/>
      <c r="CY185" s="1547"/>
      <c r="CZ185" s="1547"/>
    </row>
    <row r="186" s="758" customFormat="true" ht="15" customHeight="true" x14ac:dyDescent="0.2">
      <c r="A186" s="1033"/>
      <c r="B186" s="1298"/>
      <c r="C186" s="1212"/>
      <c r="D186" s="1213"/>
      <c r="E186" s="1213"/>
      <c r="F186" s="1213"/>
      <c r="G186" s="1214"/>
      <c r="H186" s="1215"/>
      <c r="I186" s="1213"/>
      <c r="J186" s="1213"/>
      <c r="K186" s="1213"/>
      <c r="L186" s="1216"/>
      <c r="M186" s="1217"/>
      <c r="N186" s="1213"/>
      <c r="O186" s="1213"/>
      <c r="P186" s="1213"/>
      <c r="Q186" s="1214"/>
      <c r="R186" s="1215"/>
      <c r="S186" s="1213"/>
      <c r="T186" s="1213"/>
      <c r="U186" s="1213"/>
      <c r="V186" s="1213"/>
      <c r="W186" s="1213"/>
      <c r="X186" s="1213"/>
      <c r="Y186" s="1213"/>
      <c r="Z186" s="1213"/>
      <c r="AA186" s="1213"/>
      <c r="AB186" s="1213"/>
      <c r="AC186" s="1213"/>
      <c r="AD186" s="1516"/>
      <c r="AE186" s="845"/>
      <c r="AF186" s="845"/>
      <c r="AG186" s="845"/>
      <c r="AH186" s="845"/>
      <c r="AI186" s="845"/>
      <c r="AJ186" s="845"/>
      <c r="AK186" s="845"/>
      <c r="AL186" s="845"/>
      <c r="AM186" s="845"/>
      <c r="AN186" s="845"/>
      <c r="AO186" s="845"/>
      <c r="AP186" s="845"/>
      <c r="AQ186" s="845"/>
      <c r="AR186" s="845"/>
      <c r="AS186" s="845"/>
      <c r="AT186" s="845"/>
      <c r="AU186" s="845"/>
      <c r="AV186" s="845"/>
      <c r="AW186" s="845"/>
      <c r="AX186" s="845"/>
      <c r="AY186" s="845"/>
      <c r="AZ186" s="852"/>
      <c r="BA186" s="749"/>
      <c r="BB186" s="176"/>
      <c r="BC186" s="516"/>
      <c r="BD186" s="448"/>
      <c r="BE186" s="448"/>
      <c r="BF186" s="448"/>
      <c r="BG186" s="517"/>
      <c r="BH186" s="527"/>
      <c r="BI186" s="448"/>
      <c r="BJ186" s="448"/>
      <c r="BK186" s="448"/>
      <c r="BL186" s="517"/>
      <c r="BM186" s="527"/>
      <c r="BN186" s="448"/>
      <c r="BO186" s="448"/>
      <c r="BP186" s="448"/>
      <c r="BQ186" s="517"/>
      <c r="BR186" s="527"/>
      <c r="BS186" s="448"/>
      <c r="BT186" s="448"/>
      <c r="BU186" s="448"/>
      <c r="BV186" s="448"/>
      <c r="BW186" s="448"/>
      <c r="BX186" s="448"/>
      <c r="BY186" s="449"/>
      <c r="BZ186" s="449"/>
      <c r="CA186" s="449"/>
      <c r="CB186" s="449"/>
      <c r="CC186" s="449"/>
      <c r="CD186" s="449"/>
      <c r="CE186" s="1547"/>
      <c r="CF186" s="1547"/>
      <c r="CG186" s="1547"/>
      <c r="CH186" s="1547"/>
      <c r="CI186" s="1547"/>
      <c r="CJ186" s="1547"/>
      <c r="CK186" s="1547"/>
      <c r="CL186" s="1547"/>
      <c r="CM186" s="1547"/>
      <c r="CN186" s="1547"/>
      <c r="CO186" s="1547"/>
      <c r="CP186" s="1547"/>
      <c r="CQ186" s="1547"/>
      <c r="CR186" s="1547"/>
      <c r="CS186" s="1547"/>
      <c r="CT186" s="1547"/>
      <c r="CU186" s="1547"/>
      <c r="CV186" s="1547"/>
      <c r="CW186" s="1547"/>
      <c r="CX186" s="1547"/>
      <c r="CY186" s="1547"/>
      <c r="CZ186" s="1547"/>
    </row>
    <row r="187" s="758" customFormat="true" ht="15" customHeight="true" x14ac:dyDescent="0.2">
      <c r="A187" s="1033"/>
      <c r="B187" s="1298"/>
      <c r="C187" s="1212"/>
      <c r="D187" s="1213"/>
      <c r="E187" s="1213"/>
      <c r="F187" s="1213"/>
      <c r="G187" s="1214"/>
      <c r="H187" s="1215"/>
      <c r="I187" s="1213"/>
      <c r="J187" s="1213"/>
      <c r="K187" s="1213"/>
      <c r="L187" s="1216"/>
      <c r="M187" s="1217"/>
      <c r="N187" s="1213"/>
      <c r="O187" s="1213"/>
      <c r="P187" s="1213"/>
      <c r="Q187" s="1214"/>
      <c r="R187" s="1215"/>
      <c r="S187" s="1213"/>
      <c r="T187" s="1213"/>
      <c r="U187" s="1213"/>
      <c r="V187" s="1213"/>
      <c r="W187" s="1213"/>
      <c r="X187" s="1213"/>
      <c r="Y187" s="1213"/>
      <c r="Z187" s="1213"/>
      <c r="AA187" s="1213"/>
      <c r="AB187" s="1213"/>
      <c r="AC187" s="1213"/>
      <c r="AD187" s="1516"/>
      <c r="AE187" s="845"/>
      <c r="AF187" s="845"/>
      <c r="AG187" s="845"/>
      <c r="AH187" s="845"/>
      <c r="AI187" s="845"/>
      <c r="AJ187" s="845"/>
      <c r="AK187" s="845"/>
      <c r="AL187" s="845"/>
      <c r="AM187" s="845"/>
      <c r="AN187" s="845"/>
      <c r="AO187" s="845"/>
      <c r="AP187" s="845"/>
      <c r="AQ187" s="845"/>
      <c r="AR187" s="845"/>
      <c r="AS187" s="845"/>
      <c r="AT187" s="845"/>
      <c r="AU187" s="845"/>
      <c r="AV187" s="845"/>
      <c r="AW187" s="845"/>
      <c r="AX187" s="845"/>
      <c r="AY187" s="845"/>
      <c r="AZ187" s="852"/>
      <c r="BA187" s="749"/>
      <c r="BB187" s="176"/>
      <c r="BC187" s="516"/>
      <c r="BD187" s="448"/>
      <c r="BE187" s="448"/>
      <c r="BF187" s="448"/>
      <c r="BG187" s="517"/>
      <c r="BH187" s="527"/>
      <c r="BI187" s="448"/>
      <c r="BJ187" s="448"/>
      <c r="BK187" s="448"/>
      <c r="BL187" s="517"/>
      <c r="BM187" s="527"/>
      <c r="BN187" s="448"/>
      <c r="BO187" s="448"/>
      <c r="BP187" s="448"/>
      <c r="BQ187" s="517"/>
      <c r="BR187" s="527"/>
      <c r="BS187" s="448"/>
      <c r="BT187" s="448"/>
      <c r="BU187" s="448"/>
      <c r="BV187" s="448"/>
      <c r="BW187" s="448"/>
      <c r="BX187" s="448"/>
      <c r="BY187" s="449"/>
      <c r="BZ187" s="449"/>
      <c r="CA187" s="449"/>
      <c r="CB187" s="449"/>
      <c r="CC187" s="449"/>
      <c r="CD187" s="449"/>
      <c r="CE187" s="1547"/>
      <c r="CF187" s="1547"/>
      <c r="CG187" s="1547"/>
      <c r="CH187" s="1547"/>
      <c r="CI187" s="1547"/>
      <c r="CJ187" s="1547"/>
      <c r="CK187" s="1547"/>
      <c r="CL187" s="1547"/>
      <c r="CM187" s="1547"/>
      <c r="CN187" s="1547"/>
      <c r="CO187" s="1547"/>
      <c r="CP187" s="1547"/>
      <c r="CQ187" s="1547"/>
      <c r="CR187" s="1547"/>
      <c r="CS187" s="1547"/>
      <c r="CT187" s="1547"/>
      <c r="CU187" s="1547"/>
      <c r="CV187" s="1547"/>
      <c r="CW187" s="1547"/>
      <c r="CX187" s="1547"/>
      <c r="CY187" s="1547"/>
      <c r="CZ187" s="1547"/>
    </row>
    <row r="188" s="758" customFormat="true" ht="15" customHeight="true" x14ac:dyDescent="0.2">
      <c r="A188" s="1033"/>
      <c r="B188" s="1298"/>
      <c r="C188" s="1212"/>
      <c r="D188" s="1213"/>
      <c r="E188" s="1213"/>
      <c r="F188" s="1213"/>
      <c r="G188" s="1214"/>
      <c r="H188" s="1215"/>
      <c r="I188" s="1213"/>
      <c r="J188" s="1213"/>
      <c r="K188" s="1213"/>
      <c r="L188" s="1216"/>
      <c r="M188" s="1217"/>
      <c r="N188" s="1213"/>
      <c r="O188" s="1213"/>
      <c r="P188" s="1213"/>
      <c r="Q188" s="1214"/>
      <c r="R188" s="1215"/>
      <c r="S188" s="1213"/>
      <c r="T188" s="1213"/>
      <c r="U188" s="1213"/>
      <c r="V188" s="1213"/>
      <c r="W188" s="1213"/>
      <c r="X188" s="1213"/>
      <c r="Y188" s="1213"/>
      <c r="Z188" s="1213"/>
      <c r="AA188" s="1213"/>
      <c r="AB188" s="1213"/>
      <c r="AC188" s="1213"/>
      <c r="AD188" s="1516"/>
      <c r="AE188" s="845"/>
      <c r="AF188" s="845"/>
      <c r="AG188" s="845"/>
      <c r="AH188" s="845"/>
      <c r="AI188" s="845"/>
      <c r="AJ188" s="845"/>
      <c r="AK188" s="845"/>
      <c r="AL188" s="845"/>
      <c r="AM188" s="845"/>
      <c r="AN188" s="845"/>
      <c r="AO188" s="845"/>
      <c r="AP188" s="845"/>
      <c r="AQ188" s="845"/>
      <c r="AR188" s="845"/>
      <c r="AS188" s="845"/>
      <c r="AT188" s="845"/>
      <c r="AU188" s="845"/>
      <c r="AV188" s="845"/>
      <c r="AW188" s="845"/>
      <c r="AX188" s="845"/>
      <c r="AY188" s="845"/>
      <c r="AZ188" s="852"/>
      <c r="BA188" s="749"/>
      <c r="BB188" s="176"/>
      <c r="BC188" s="516"/>
      <c r="BD188" s="448"/>
      <c r="BE188" s="448"/>
      <c r="BF188" s="448"/>
      <c r="BG188" s="517"/>
      <c r="BH188" s="527"/>
      <c r="BI188" s="448"/>
      <c r="BJ188" s="448"/>
      <c r="BK188" s="448"/>
      <c r="BL188" s="517"/>
      <c r="BM188" s="527"/>
      <c r="BN188" s="448"/>
      <c r="BO188" s="448"/>
      <c r="BP188" s="448"/>
      <c r="BQ188" s="517"/>
      <c r="BR188" s="527"/>
      <c r="BS188" s="448"/>
      <c r="BT188" s="448"/>
      <c r="BU188" s="448"/>
      <c r="BV188" s="448"/>
      <c r="BW188" s="448"/>
      <c r="BX188" s="448"/>
      <c r="BY188" s="449"/>
      <c r="BZ188" s="449"/>
      <c r="CA188" s="449"/>
      <c r="CB188" s="449"/>
      <c r="CC188" s="449"/>
      <c r="CD188" s="449"/>
      <c r="CE188" s="1547"/>
      <c r="CF188" s="1547"/>
      <c r="CG188" s="1547"/>
      <c r="CH188" s="1547"/>
      <c r="CI188" s="1547"/>
      <c r="CJ188" s="1547"/>
      <c r="CK188" s="1547"/>
      <c r="CL188" s="1547"/>
      <c r="CM188" s="1547"/>
      <c r="CN188" s="1547"/>
      <c r="CO188" s="1547"/>
      <c r="CP188" s="1547"/>
      <c r="CQ188" s="1547"/>
      <c r="CR188" s="1547"/>
      <c r="CS188" s="1547"/>
      <c r="CT188" s="1547"/>
      <c r="CU188" s="1547"/>
      <c r="CV188" s="1547"/>
      <c r="CW188" s="1547"/>
      <c r="CX188" s="1547"/>
      <c r="CY188" s="1547"/>
      <c r="CZ188" s="1547"/>
    </row>
    <row r="189" s="758" customFormat="true" ht="15" customHeight="true" x14ac:dyDescent="0.2">
      <c r="A189" s="1033"/>
      <c r="B189" s="1298"/>
      <c r="C189" s="1212"/>
      <c r="D189" s="1213"/>
      <c r="E189" s="1213"/>
      <c r="F189" s="1213"/>
      <c r="G189" s="1214"/>
      <c r="H189" s="1215"/>
      <c r="I189" s="1213"/>
      <c r="J189" s="1213"/>
      <c r="K189" s="1213"/>
      <c r="L189" s="1216"/>
      <c r="M189" s="1217"/>
      <c r="N189" s="1213"/>
      <c r="O189" s="1213"/>
      <c r="P189" s="1213"/>
      <c r="Q189" s="1214"/>
      <c r="R189" s="1215"/>
      <c r="S189" s="1213"/>
      <c r="T189" s="1213"/>
      <c r="U189" s="1213"/>
      <c r="V189" s="1213"/>
      <c r="W189" s="1213"/>
      <c r="X189" s="1213"/>
      <c r="Y189" s="1213"/>
      <c r="Z189" s="1213"/>
      <c r="AA189" s="1213"/>
      <c r="AB189" s="1213"/>
      <c r="AC189" s="1213"/>
      <c r="AD189" s="1516"/>
      <c r="AE189" s="845"/>
      <c r="AF189" s="845"/>
      <c r="AG189" s="845"/>
      <c r="AH189" s="845"/>
      <c r="AI189" s="845"/>
      <c r="AJ189" s="845"/>
      <c r="AK189" s="845"/>
      <c r="AL189" s="845"/>
      <c r="AM189" s="845"/>
      <c r="AN189" s="845"/>
      <c r="AO189" s="845"/>
      <c r="AP189" s="845"/>
      <c r="AQ189" s="845"/>
      <c r="AR189" s="845"/>
      <c r="AS189" s="845"/>
      <c r="AT189" s="845"/>
      <c r="AU189" s="845"/>
      <c r="AV189" s="845"/>
      <c r="AW189" s="845"/>
      <c r="AX189" s="845"/>
      <c r="AY189" s="845"/>
      <c r="AZ189" s="852"/>
      <c r="BA189" s="749"/>
      <c r="BB189" s="176"/>
      <c r="BC189" s="516"/>
      <c r="BD189" s="448"/>
      <c r="BE189" s="448"/>
      <c r="BF189" s="448"/>
      <c r="BG189" s="517"/>
      <c r="BH189" s="527"/>
      <c r="BI189" s="448"/>
      <c r="BJ189" s="448"/>
      <c r="BK189" s="448"/>
      <c r="BL189" s="517"/>
      <c r="BM189" s="527"/>
      <c r="BN189" s="448"/>
      <c r="BO189" s="448"/>
      <c r="BP189" s="448"/>
      <c r="BQ189" s="517"/>
      <c r="BR189" s="527"/>
      <c r="BS189" s="448"/>
      <c r="BT189" s="448"/>
      <c r="BU189" s="448"/>
      <c r="BV189" s="448"/>
      <c r="BW189" s="448"/>
      <c r="BX189" s="448"/>
      <c r="BY189" s="449"/>
      <c r="BZ189" s="449"/>
      <c r="CA189" s="449"/>
      <c r="CB189" s="449"/>
      <c r="CC189" s="449"/>
      <c r="CD189" s="449"/>
      <c r="CE189" s="1547"/>
      <c r="CF189" s="1547"/>
      <c r="CG189" s="1547"/>
      <c r="CH189" s="1547"/>
      <c r="CI189" s="1547"/>
      <c r="CJ189" s="1547"/>
      <c r="CK189" s="1547"/>
      <c r="CL189" s="1547"/>
      <c r="CM189" s="1547"/>
      <c r="CN189" s="1547"/>
      <c r="CO189" s="1547"/>
      <c r="CP189" s="1547"/>
      <c r="CQ189" s="1547"/>
      <c r="CR189" s="1547"/>
      <c r="CS189" s="1547"/>
      <c r="CT189" s="1547"/>
      <c r="CU189" s="1547"/>
      <c r="CV189" s="1547"/>
      <c r="CW189" s="1547"/>
      <c r="CX189" s="1547"/>
      <c r="CY189" s="1547"/>
      <c r="CZ189" s="1547"/>
    </row>
    <row r="190" s="758" customFormat="true" ht="15" customHeight="true" x14ac:dyDescent="0.2">
      <c r="A190" s="1033"/>
      <c r="B190" s="1298"/>
      <c r="C190" s="1212"/>
      <c r="D190" s="1213"/>
      <c r="E190" s="1213"/>
      <c r="F190" s="1213"/>
      <c r="G190" s="1214"/>
      <c r="H190" s="1215"/>
      <c r="I190" s="1213"/>
      <c r="J190" s="1213"/>
      <c r="K190" s="1213"/>
      <c r="L190" s="1216"/>
      <c r="M190" s="1217"/>
      <c r="N190" s="1213"/>
      <c r="O190" s="1213"/>
      <c r="P190" s="1213"/>
      <c r="Q190" s="1214"/>
      <c r="R190" s="1215"/>
      <c r="S190" s="1213"/>
      <c r="T190" s="1213"/>
      <c r="U190" s="1213"/>
      <c r="V190" s="1213"/>
      <c r="W190" s="1213"/>
      <c r="X190" s="1213"/>
      <c r="Y190" s="1213"/>
      <c r="Z190" s="1213"/>
      <c r="AA190" s="1213"/>
      <c r="AB190" s="1213"/>
      <c r="AC190" s="1213"/>
      <c r="AD190" s="1516"/>
      <c r="AE190" s="845"/>
      <c r="AF190" s="845"/>
      <c r="AG190" s="845"/>
      <c r="AH190" s="845"/>
      <c r="AI190" s="845"/>
      <c r="AJ190" s="845"/>
      <c r="AK190" s="845"/>
      <c r="AL190" s="845"/>
      <c r="AM190" s="845"/>
      <c r="AN190" s="845"/>
      <c r="AO190" s="845"/>
      <c r="AP190" s="845"/>
      <c r="AQ190" s="845"/>
      <c r="AR190" s="845"/>
      <c r="AS190" s="845"/>
      <c r="AT190" s="845"/>
      <c r="AU190" s="845"/>
      <c r="AV190" s="845"/>
      <c r="AW190" s="845"/>
      <c r="AX190" s="845"/>
      <c r="AY190" s="845"/>
      <c r="AZ190" s="852"/>
      <c r="BA190" s="749"/>
      <c r="BB190" s="176"/>
      <c r="BC190" s="516"/>
      <c r="BD190" s="448"/>
      <c r="BE190" s="448"/>
      <c r="BF190" s="448"/>
      <c r="BG190" s="517"/>
      <c r="BH190" s="527"/>
      <c r="BI190" s="448"/>
      <c r="BJ190" s="448"/>
      <c r="BK190" s="448"/>
      <c r="BL190" s="517"/>
      <c r="BM190" s="527"/>
      <c r="BN190" s="448"/>
      <c r="BO190" s="448"/>
      <c r="BP190" s="448"/>
      <c r="BQ190" s="517"/>
      <c r="BR190" s="527"/>
      <c r="BS190" s="448"/>
      <c r="BT190" s="448"/>
      <c r="BU190" s="448"/>
      <c r="BV190" s="448"/>
      <c r="BW190" s="448"/>
      <c r="BX190" s="448"/>
      <c r="BY190" s="449"/>
      <c r="BZ190" s="449"/>
      <c r="CA190" s="449"/>
      <c r="CB190" s="449"/>
      <c r="CC190" s="449"/>
      <c r="CD190" s="449"/>
      <c r="CE190" s="1547"/>
      <c r="CF190" s="1547"/>
      <c r="CG190" s="1547"/>
      <c r="CH190" s="1547"/>
      <c r="CI190" s="1547"/>
      <c r="CJ190" s="1547"/>
      <c r="CK190" s="1547"/>
      <c r="CL190" s="1547"/>
      <c r="CM190" s="1547"/>
      <c r="CN190" s="1547"/>
      <c r="CO190" s="1547"/>
      <c r="CP190" s="1547"/>
      <c r="CQ190" s="1547"/>
      <c r="CR190" s="1547"/>
      <c r="CS190" s="1547"/>
      <c r="CT190" s="1547"/>
      <c r="CU190" s="1547"/>
      <c r="CV190" s="1547"/>
      <c r="CW190" s="1547"/>
      <c r="CX190" s="1547"/>
      <c r="CY190" s="1547"/>
      <c r="CZ190" s="1547"/>
    </row>
    <row r="191" s="758" customFormat="true" ht="15" customHeight="true" x14ac:dyDescent="0.2">
      <c r="A191" s="1033"/>
      <c r="B191" s="1298"/>
      <c r="C191" s="1212"/>
      <c r="D191" s="1213"/>
      <c r="E191" s="1213"/>
      <c r="F191" s="1213"/>
      <c r="G191" s="1214"/>
      <c r="H191" s="1215"/>
      <c r="I191" s="1213"/>
      <c r="J191" s="1213"/>
      <c r="K191" s="1213"/>
      <c r="L191" s="1216"/>
      <c r="M191" s="1217"/>
      <c r="N191" s="1213"/>
      <c r="O191" s="1213"/>
      <c r="P191" s="1213"/>
      <c r="Q191" s="1214"/>
      <c r="R191" s="1215"/>
      <c r="S191" s="1213"/>
      <c r="T191" s="1213"/>
      <c r="U191" s="1213"/>
      <c r="V191" s="1213"/>
      <c r="W191" s="1213"/>
      <c r="X191" s="1213"/>
      <c r="Y191" s="1213"/>
      <c r="Z191" s="1213"/>
      <c r="AA191" s="1213"/>
      <c r="AB191" s="1213"/>
      <c r="AC191" s="1213"/>
      <c r="AD191" s="1516"/>
      <c r="AE191" s="845"/>
      <c r="AF191" s="845"/>
      <c r="AG191" s="845"/>
      <c r="AH191" s="845"/>
      <c r="AI191" s="845"/>
      <c r="AJ191" s="845"/>
      <c r="AK191" s="845"/>
      <c r="AL191" s="845"/>
      <c r="AM191" s="845"/>
      <c r="AN191" s="845"/>
      <c r="AO191" s="845"/>
      <c r="AP191" s="845"/>
      <c r="AQ191" s="845"/>
      <c r="AR191" s="845"/>
      <c r="AS191" s="845"/>
      <c r="AT191" s="845"/>
      <c r="AU191" s="845"/>
      <c r="AV191" s="845"/>
      <c r="AW191" s="845"/>
      <c r="AX191" s="845"/>
      <c r="AY191" s="845"/>
      <c r="AZ191" s="852"/>
      <c r="BA191" s="749"/>
      <c r="BB191" s="176"/>
      <c r="BC191" s="516"/>
      <c r="BD191" s="448"/>
      <c r="BE191" s="448"/>
      <c r="BF191" s="448"/>
      <c r="BG191" s="517"/>
      <c r="BH191" s="527"/>
      <c r="BI191" s="448"/>
      <c r="BJ191" s="448"/>
      <c r="BK191" s="448"/>
      <c r="BL191" s="517"/>
      <c r="BM191" s="527"/>
      <c r="BN191" s="448"/>
      <c r="BO191" s="448"/>
      <c r="BP191" s="448"/>
      <c r="BQ191" s="517"/>
      <c r="BR191" s="527"/>
      <c r="BS191" s="448"/>
      <c r="BT191" s="448"/>
      <c r="BU191" s="448"/>
      <c r="BV191" s="448"/>
      <c r="BW191" s="448"/>
      <c r="BX191" s="448"/>
      <c r="BY191" s="449"/>
      <c r="BZ191" s="449"/>
      <c r="CA191" s="449"/>
      <c r="CB191" s="449"/>
      <c r="CC191" s="449"/>
      <c r="CD191" s="449"/>
      <c r="CE191" s="1547"/>
      <c r="CF191" s="1547"/>
      <c r="CG191" s="1547"/>
      <c r="CH191" s="1547"/>
      <c r="CI191" s="1547"/>
      <c r="CJ191" s="1547"/>
      <c r="CK191" s="1547"/>
      <c r="CL191" s="1547"/>
      <c r="CM191" s="1547"/>
      <c r="CN191" s="1547"/>
      <c r="CO191" s="1547"/>
      <c r="CP191" s="1547"/>
      <c r="CQ191" s="1547"/>
      <c r="CR191" s="1547"/>
      <c r="CS191" s="1547"/>
      <c r="CT191" s="1547"/>
      <c r="CU191" s="1547"/>
      <c r="CV191" s="1547"/>
      <c r="CW191" s="1547"/>
      <c r="CX191" s="1547"/>
      <c r="CY191" s="1547"/>
      <c r="CZ191" s="1547"/>
    </row>
    <row r="192" s="758" customFormat="true" ht="15" customHeight="true" x14ac:dyDescent="0.2">
      <c r="A192" s="1033"/>
      <c r="B192" s="1298"/>
      <c r="C192" s="1212"/>
      <c r="D192" s="1213"/>
      <c r="E192" s="1213"/>
      <c r="F192" s="1213"/>
      <c r="G192" s="1214"/>
      <c r="H192" s="1215"/>
      <c r="I192" s="1213"/>
      <c r="J192" s="1213"/>
      <c r="K192" s="1213"/>
      <c r="L192" s="1216"/>
      <c r="M192" s="1217"/>
      <c r="N192" s="1213"/>
      <c r="O192" s="1213"/>
      <c r="P192" s="1213"/>
      <c r="Q192" s="1214"/>
      <c r="R192" s="1215"/>
      <c r="S192" s="1213"/>
      <c r="T192" s="1213"/>
      <c r="U192" s="1213"/>
      <c r="V192" s="1213"/>
      <c r="W192" s="1213"/>
      <c r="X192" s="1213"/>
      <c r="Y192" s="1213"/>
      <c r="Z192" s="1213"/>
      <c r="AA192" s="1213"/>
      <c r="AB192" s="1213"/>
      <c r="AC192" s="1213"/>
      <c r="AD192" s="1516"/>
      <c r="AE192" s="845"/>
      <c r="AF192" s="845"/>
      <c r="AG192" s="845"/>
      <c r="AH192" s="845"/>
      <c r="AI192" s="845"/>
      <c r="AJ192" s="845"/>
      <c r="AK192" s="845"/>
      <c r="AL192" s="845"/>
      <c r="AM192" s="845"/>
      <c r="AN192" s="845"/>
      <c r="AO192" s="845"/>
      <c r="AP192" s="845"/>
      <c r="AQ192" s="845"/>
      <c r="AR192" s="845"/>
      <c r="AS192" s="845"/>
      <c r="AT192" s="845"/>
      <c r="AU192" s="845"/>
      <c r="AV192" s="845"/>
      <c r="AW192" s="845"/>
      <c r="AX192" s="845"/>
      <c r="AY192" s="845"/>
      <c r="AZ192" s="852"/>
      <c r="BA192" s="749"/>
      <c r="BB192" s="176"/>
      <c r="BC192" s="516"/>
      <c r="BD192" s="448"/>
      <c r="BE192" s="448"/>
      <c r="BF192" s="448"/>
      <c r="BG192" s="517"/>
      <c r="BH192" s="527"/>
      <c r="BI192" s="448"/>
      <c r="BJ192" s="448"/>
      <c r="BK192" s="448"/>
      <c r="BL192" s="517"/>
      <c r="BM192" s="527"/>
      <c r="BN192" s="448"/>
      <c r="BO192" s="448"/>
      <c r="BP192" s="448"/>
      <c r="BQ192" s="517"/>
      <c r="BR192" s="527"/>
      <c r="BS192" s="448"/>
      <c r="BT192" s="448"/>
      <c r="BU192" s="448"/>
      <c r="BV192" s="448"/>
      <c r="BW192" s="448"/>
      <c r="BX192" s="448"/>
      <c r="BY192" s="449"/>
      <c r="BZ192" s="449"/>
      <c r="CA192" s="449"/>
      <c r="CB192" s="449"/>
      <c r="CC192" s="449"/>
      <c r="CD192" s="449"/>
      <c r="CE192" s="1547"/>
      <c r="CF192" s="1547"/>
      <c r="CG192" s="1547"/>
      <c r="CH192" s="1547"/>
      <c r="CI192" s="1547"/>
      <c r="CJ192" s="1547"/>
      <c r="CK192" s="1547"/>
      <c r="CL192" s="1547"/>
      <c r="CM192" s="1547"/>
      <c r="CN192" s="1547"/>
      <c r="CO192" s="1547"/>
      <c r="CP192" s="1547"/>
      <c r="CQ192" s="1547"/>
      <c r="CR192" s="1547"/>
      <c r="CS192" s="1547"/>
      <c r="CT192" s="1547"/>
      <c r="CU192" s="1547"/>
      <c r="CV192" s="1547"/>
      <c r="CW192" s="1547"/>
      <c r="CX192" s="1547"/>
      <c r="CY192" s="1547"/>
      <c r="CZ192" s="1547"/>
    </row>
    <row r="193" s="758" customFormat="true" ht="15" customHeight="true" x14ac:dyDescent="0.2">
      <c r="A193" s="1034"/>
      <c r="B193" s="1299"/>
      <c r="C193" s="1218"/>
      <c r="D193" s="1219"/>
      <c r="E193" s="1219"/>
      <c r="F193" s="1219"/>
      <c r="G193" s="1220"/>
      <c r="H193" s="1221"/>
      <c r="I193" s="1219"/>
      <c r="J193" s="1219"/>
      <c r="K193" s="1219"/>
      <c r="L193" s="1222"/>
      <c r="M193" s="1223"/>
      <c r="N193" s="1219"/>
      <c r="O193" s="1219"/>
      <c r="P193" s="1219"/>
      <c r="Q193" s="1220"/>
      <c r="R193" s="1221"/>
      <c r="S193" s="1219"/>
      <c r="T193" s="1219"/>
      <c r="U193" s="1219"/>
      <c r="V193" s="1219"/>
      <c r="W193" s="1219"/>
      <c r="X193" s="1219"/>
      <c r="Y193" s="1219"/>
      <c r="Z193" s="1219"/>
      <c r="AA193" s="1219"/>
      <c r="AB193" s="1219"/>
      <c r="AC193" s="1219"/>
      <c r="AD193" s="1517"/>
      <c r="AE193" s="845"/>
      <c r="AF193" s="845"/>
      <c r="AG193" s="845"/>
      <c r="AH193" s="845"/>
      <c r="AI193" s="845"/>
      <c r="AJ193" s="845"/>
      <c r="AK193" s="845"/>
      <c r="AL193" s="845"/>
      <c r="AM193" s="845"/>
      <c r="AN193" s="845"/>
      <c r="AO193" s="845"/>
      <c r="AP193" s="845"/>
      <c r="AQ193" s="845"/>
      <c r="AR193" s="845"/>
      <c r="AS193" s="845"/>
      <c r="AT193" s="845"/>
      <c r="AU193" s="845"/>
      <c r="AV193" s="845"/>
      <c r="AW193" s="845"/>
      <c r="AX193" s="845"/>
      <c r="AY193" s="845"/>
      <c r="AZ193" s="852"/>
      <c r="BA193" s="749"/>
      <c r="BB193" s="176"/>
      <c r="BC193" s="516"/>
      <c r="BD193" s="448"/>
      <c r="BE193" s="448"/>
      <c r="BF193" s="448"/>
      <c r="BG193" s="517"/>
      <c r="BH193" s="527"/>
      <c r="BI193" s="448"/>
      <c r="BJ193" s="448"/>
      <c r="BK193" s="448"/>
      <c r="BL193" s="517"/>
      <c r="BM193" s="527"/>
      <c r="BN193" s="448"/>
      <c r="BO193" s="448"/>
      <c r="BP193" s="448"/>
      <c r="BQ193" s="517"/>
      <c r="BR193" s="527"/>
      <c r="BS193" s="448"/>
      <c r="BT193" s="448"/>
      <c r="BU193" s="448"/>
      <c r="BV193" s="448"/>
      <c r="BW193" s="448"/>
      <c r="BX193" s="448"/>
      <c r="BY193" s="449"/>
      <c r="BZ193" s="449"/>
      <c r="CA193" s="449"/>
      <c r="CB193" s="449"/>
      <c r="CC193" s="449"/>
      <c r="CD193" s="449"/>
      <c r="CE193" s="1547"/>
      <c r="CF193" s="1547"/>
      <c r="CG193" s="1547"/>
      <c r="CH193" s="1547"/>
      <c r="CI193" s="1547"/>
      <c r="CJ193" s="1547"/>
      <c r="CK193" s="1547"/>
      <c r="CL193" s="1547"/>
      <c r="CM193" s="1547"/>
      <c r="CN193" s="1547"/>
      <c r="CO193" s="1547"/>
      <c r="CP193" s="1547"/>
      <c r="CQ193" s="1547"/>
      <c r="CR193" s="1547"/>
      <c r="CS193" s="1547"/>
      <c r="CT193" s="1547"/>
      <c r="CU193" s="1547"/>
      <c r="CV193" s="1547"/>
      <c r="CW193" s="1547"/>
      <c r="CX193" s="1547"/>
      <c r="CY193" s="1547"/>
      <c r="CZ193" s="1547"/>
    </row>
    <row r="194" s="758" customFormat="true" ht="15" customHeight="true" x14ac:dyDescent="0.2">
      <c r="A194" s="934"/>
      <c r="B194" s="1052"/>
      <c r="C194" s="1156"/>
      <c r="D194" s="1116"/>
      <c r="E194" s="1116"/>
      <c r="F194" s="1116"/>
      <c r="G194" s="1117"/>
      <c r="H194" s="1157"/>
      <c r="I194" s="1116"/>
      <c r="J194" s="1116"/>
      <c r="K194" s="1116"/>
      <c r="L194" s="1158"/>
      <c r="M194" s="1156"/>
      <c r="N194" s="1116"/>
      <c r="O194" s="1116"/>
      <c r="P194" s="1116"/>
      <c r="Q194" s="1117"/>
      <c r="R194" s="1157"/>
      <c r="S194" s="1116"/>
      <c r="T194" s="1116"/>
      <c r="U194" s="1116"/>
      <c r="V194" s="1116"/>
      <c r="W194" s="1116"/>
      <c r="X194" s="1116"/>
      <c r="Y194" s="1116"/>
      <c r="Z194" s="1116"/>
      <c r="AA194" s="1116"/>
      <c r="AB194" s="1116"/>
      <c r="AC194" s="1116"/>
      <c r="AD194" s="1158"/>
      <c r="AE194" s="845"/>
      <c r="AF194" s="845"/>
      <c r="AG194" s="845"/>
      <c r="AH194" s="845"/>
      <c r="AI194" s="845"/>
      <c r="AJ194" s="845"/>
      <c r="AK194" s="845"/>
      <c r="AL194" s="845"/>
      <c r="AM194" s="845"/>
      <c r="AN194" s="845"/>
      <c r="AO194" s="845"/>
      <c r="AP194" s="845"/>
      <c r="AQ194" s="845"/>
      <c r="AR194" s="845"/>
      <c r="AS194" s="845"/>
      <c r="AT194" s="845"/>
      <c r="AU194" s="845"/>
      <c r="AV194" s="845"/>
      <c r="AW194" s="845"/>
      <c r="AX194" s="845"/>
      <c r="AY194" s="845"/>
      <c r="AZ194" s="852"/>
      <c r="BA194" s="749"/>
      <c r="BB194" s="176"/>
      <c r="BC194" s="516"/>
      <c r="BD194" s="448"/>
      <c r="BE194" s="448"/>
      <c r="BF194" s="448"/>
      <c r="BG194" s="517"/>
      <c r="BH194" s="527"/>
      <c r="BI194" s="448"/>
      <c r="BJ194" s="448"/>
      <c r="BK194" s="448"/>
      <c r="BL194" s="517"/>
      <c r="BM194" s="527"/>
      <c r="BN194" s="448"/>
      <c r="BO194" s="448"/>
      <c r="BP194" s="448"/>
      <c r="BQ194" s="517"/>
      <c r="BR194" s="527"/>
      <c r="BS194" s="448"/>
      <c r="BT194" s="448"/>
      <c r="BU194" s="448"/>
      <c r="BV194" s="448"/>
      <c r="BW194" s="448"/>
      <c r="BX194" s="448"/>
      <c r="BY194" s="449"/>
      <c r="BZ194" s="449"/>
      <c r="CA194" s="449"/>
      <c r="CB194" s="449"/>
      <c r="CC194" s="449"/>
      <c r="CD194" s="449"/>
      <c r="CE194" s="1547"/>
      <c r="CF194" s="1547"/>
      <c r="CG194" s="1547"/>
      <c r="CH194" s="1547"/>
      <c r="CI194" s="1547"/>
      <c r="CJ194" s="1547"/>
      <c r="CK194" s="1547"/>
      <c r="CL194" s="1547"/>
      <c r="CM194" s="1547"/>
      <c r="CN194" s="1547"/>
      <c r="CO194" s="1547"/>
      <c r="CP194" s="1547"/>
      <c r="CQ194" s="1547"/>
      <c r="CR194" s="1547"/>
      <c r="CS194" s="1547"/>
      <c r="CT194" s="1547"/>
      <c r="CU194" s="1547"/>
      <c r="CV194" s="1547"/>
      <c r="CW194" s="1547"/>
      <c r="CX194" s="1547"/>
      <c r="CY194" s="1547"/>
      <c r="CZ194" s="1547"/>
    </row>
    <row r="195" s="849" customFormat="true" ht="15" customHeight="true" x14ac:dyDescent="0.2">
      <c r="A195" s="934"/>
      <c r="B195" s="1052"/>
      <c r="C195" s="1156"/>
      <c r="D195" s="1116"/>
      <c r="E195" s="1116"/>
      <c r="F195" s="1116"/>
      <c r="G195" s="1117"/>
      <c r="H195" s="1157"/>
      <c r="I195" s="1116"/>
      <c r="J195" s="1116"/>
      <c r="K195" s="1116"/>
      <c r="L195" s="1158"/>
      <c r="M195" s="1156"/>
      <c r="N195" s="1116"/>
      <c r="O195" s="1116"/>
      <c r="P195" s="1116"/>
      <c r="Q195" s="1117"/>
      <c r="R195" s="1157"/>
      <c r="S195" s="1116"/>
      <c r="T195" s="1116"/>
      <c r="U195" s="1116"/>
      <c r="V195" s="1116"/>
      <c r="W195" s="1116"/>
      <c r="X195" s="1116"/>
      <c r="Y195" s="1116"/>
      <c r="Z195" s="1116"/>
      <c r="AA195" s="1116"/>
      <c r="AB195" s="1116"/>
      <c r="AC195" s="1116"/>
      <c r="AD195" s="1158"/>
      <c r="AE195" s="845"/>
      <c r="AF195" s="845"/>
      <c r="AG195" s="845"/>
      <c r="AH195" s="845"/>
      <c r="AI195" s="845"/>
      <c r="AJ195" s="845"/>
      <c r="AK195" s="845"/>
      <c r="AL195" s="845"/>
      <c r="AM195" s="845"/>
      <c r="AN195" s="845"/>
      <c r="AO195" s="845"/>
      <c r="AP195" s="845"/>
      <c r="AQ195" s="845"/>
      <c r="AR195" s="845"/>
      <c r="AS195" s="845"/>
      <c r="AT195" s="845"/>
      <c r="AU195" s="845"/>
      <c r="AV195" s="845"/>
      <c r="AW195" s="845"/>
      <c r="AX195" s="845"/>
      <c r="AY195" s="845"/>
      <c r="AZ195" s="852"/>
      <c r="BA195" s="749"/>
      <c r="BB195" s="176"/>
      <c r="BC195" s="516"/>
      <c r="BD195" s="448"/>
      <c r="BE195" s="448"/>
      <c r="BF195" s="448"/>
      <c r="BG195" s="517"/>
      <c r="BH195" s="527"/>
      <c r="BI195" s="448"/>
      <c r="BJ195" s="448"/>
      <c r="BK195" s="448"/>
      <c r="BL195" s="517"/>
      <c r="BM195" s="527"/>
      <c r="BN195" s="448"/>
      <c r="BO195" s="448"/>
      <c r="BP195" s="448"/>
      <c r="BQ195" s="517"/>
      <c r="BR195" s="527"/>
      <c r="BS195" s="448"/>
      <c r="BT195" s="448"/>
      <c r="BU195" s="448"/>
      <c r="BV195" s="448"/>
      <c r="BW195" s="448"/>
      <c r="BX195" s="448"/>
      <c r="BY195" s="449"/>
      <c r="BZ195" s="449"/>
      <c r="CA195" s="449"/>
      <c r="CB195" s="449"/>
      <c r="CC195" s="449"/>
      <c r="CD195" s="449"/>
      <c r="CE195" s="1547"/>
      <c r="CF195" s="1547"/>
      <c r="CG195" s="1547"/>
      <c r="CH195" s="1547"/>
      <c r="CI195" s="1547"/>
      <c r="CJ195" s="1547"/>
      <c r="CK195" s="1547"/>
      <c r="CL195" s="1547"/>
      <c r="CM195" s="1547"/>
      <c r="CN195" s="1547"/>
      <c r="CO195" s="1547"/>
      <c r="CP195" s="1547"/>
      <c r="CQ195" s="1547"/>
      <c r="CR195" s="1547"/>
      <c r="CS195" s="1547"/>
      <c r="CT195" s="1547"/>
      <c r="CU195" s="1547"/>
      <c r="CV195" s="1547"/>
      <c r="CW195" s="1547"/>
      <c r="CX195" s="1547"/>
      <c r="CY195" s="1547"/>
      <c r="CZ195" s="1547"/>
    </row>
    <row r="196" s="849" customFormat="true" ht="15" customHeight="true" x14ac:dyDescent="0.2">
      <c r="A196" s="934"/>
      <c r="B196" s="1052"/>
      <c r="C196" s="1156"/>
      <c r="D196" s="1116"/>
      <c r="E196" s="1116"/>
      <c r="F196" s="1116"/>
      <c r="G196" s="1117"/>
      <c r="H196" s="1157"/>
      <c r="I196" s="1116"/>
      <c r="J196" s="1116"/>
      <c r="K196" s="1116"/>
      <c r="L196" s="1158"/>
      <c r="M196" s="1156"/>
      <c r="N196" s="1116"/>
      <c r="O196" s="1116"/>
      <c r="P196" s="1116"/>
      <c r="Q196" s="1117"/>
      <c r="R196" s="1157"/>
      <c r="S196" s="1116"/>
      <c r="T196" s="1116"/>
      <c r="U196" s="1116"/>
      <c r="V196" s="1116"/>
      <c r="W196" s="1116"/>
      <c r="X196" s="1116"/>
      <c r="Y196" s="1116"/>
      <c r="Z196" s="1116"/>
      <c r="AA196" s="1116"/>
      <c r="AB196" s="1116"/>
      <c r="AC196" s="1116"/>
      <c r="AD196" s="1158"/>
      <c r="AE196" s="845"/>
      <c r="AF196" s="845"/>
      <c r="AG196" s="845"/>
      <c r="AH196" s="845"/>
      <c r="AI196" s="845"/>
      <c r="AJ196" s="845"/>
      <c r="AK196" s="845"/>
      <c r="AL196" s="845"/>
      <c r="AM196" s="845"/>
      <c r="AN196" s="845"/>
      <c r="AO196" s="845"/>
      <c r="AP196" s="845"/>
      <c r="AQ196" s="845"/>
      <c r="AR196" s="845"/>
      <c r="AS196" s="845"/>
      <c r="AT196" s="845"/>
      <c r="AU196" s="845"/>
      <c r="AV196" s="845"/>
      <c r="AW196" s="845"/>
      <c r="AX196" s="845"/>
      <c r="AY196" s="845"/>
      <c r="AZ196" s="852"/>
      <c r="BA196" s="749"/>
      <c r="BB196" s="176"/>
      <c r="BC196" s="516"/>
      <c r="BD196" s="448"/>
      <c r="BE196" s="448"/>
      <c r="BF196" s="448"/>
      <c r="BG196" s="517"/>
      <c r="BH196" s="527"/>
      <c r="BI196" s="448"/>
      <c r="BJ196" s="448"/>
      <c r="BK196" s="448"/>
      <c r="BL196" s="517"/>
      <c r="BM196" s="527"/>
      <c r="BN196" s="448"/>
      <c r="BO196" s="448"/>
      <c r="BP196" s="448"/>
      <c r="BQ196" s="517"/>
      <c r="BR196" s="527"/>
      <c r="BS196" s="448"/>
      <c r="BT196" s="448"/>
      <c r="BU196" s="448"/>
      <c r="BV196" s="448"/>
      <c r="BW196" s="448"/>
      <c r="BX196" s="448"/>
      <c r="BY196" s="449"/>
      <c r="BZ196" s="449"/>
      <c r="CA196" s="449"/>
      <c r="CB196" s="449"/>
      <c r="CC196" s="449"/>
      <c r="CD196" s="449"/>
      <c r="CE196" s="1547"/>
      <c r="CF196" s="1547"/>
      <c r="CG196" s="1547"/>
      <c r="CH196" s="1547"/>
      <c r="CI196" s="1547"/>
      <c r="CJ196" s="1547"/>
      <c r="CK196" s="1547"/>
      <c r="CL196" s="1547"/>
      <c r="CM196" s="1547"/>
      <c r="CN196" s="1547"/>
      <c r="CO196" s="1547"/>
      <c r="CP196" s="1547"/>
      <c r="CQ196" s="1547"/>
      <c r="CR196" s="1547"/>
      <c r="CS196" s="1547"/>
      <c r="CT196" s="1547"/>
      <c r="CU196" s="1547"/>
      <c r="CV196" s="1547"/>
      <c r="CW196" s="1547"/>
      <c r="CX196" s="1547"/>
      <c r="CY196" s="1547"/>
      <c r="CZ196" s="1547"/>
    </row>
    <row r="197" s="849" customFormat="true" ht="15" customHeight="true" x14ac:dyDescent="0.2">
      <c r="A197" s="934"/>
      <c r="B197" s="1052"/>
      <c r="C197" s="1156"/>
      <c r="D197" s="1116"/>
      <c r="E197" s="1116"/>
      <c r="F197" s="1116"/>
      <c r="G197" s="1117"/>
      <c r="H197" s="1157"/>
      <c r="I197" s="1116"/>
      <c r="J197" s="1116"/>
      <c r="K197" s="1116"/>
      <c r="L197" s="1158"/>
      <c r="M197" s="1156"/>
      <c r="N197" s="1116"/>
      <c r="O197" s="1116"/>
      <c r="P197" s="1116"/>
      <c r="Q197" s="1117"/>
      <c r="R197" s="1157"/>
      <c r="S197" s="1116"/>
      <c r="T197" s="1116"/>
      <c r="U197" s="1116"/>
      <c r="V197" s="1116"/>
      <c r="W197" s="1116"/>
      <c r="X197" s="1116"/>
      <c r="Y197" s="1116"/>
      <c r="Z197" s="1116"/>
      <c r="AA197" s="1116"/>
      <c r="AB197" s="1116"/>
      <c r="AC197" s="1116"/>
      <c r="AD197" s="1158"/>
      <c r="AE197" s="845"/>
      <c r="AF197" s="845"/>
      <c r="AG197" s="845"/>
      <c r="AH197" s="845"/>
      <c r="AI197" s="845"/>
      <c r="AJ197" s="845"/>
      <c r="AK197" s="845"/>
      <c r="AL197" s="845"/>
      <c r="AM197" s="845"/>
      <c r="AN197" s="845"/>
      <c r="AO197" s="845"/>
      <c r="AP197" s="845"/>
      <c r="AQ197" s="845"/>
      <c r="AR197" s="845"/>
      <c r="AS197" s="845"/>
      <c r="AT197" s="845"/>
      <c r="AU197" s="845"/>
      <c r="AV197" s="845"/>
      <c r="AW197" s="845"/>
      <c r="AX197" s="845"/>
      <c r="AY197" s="845"/>
      <c r="AZ197" s="852"/>
      <c r="BA197" s="749"/>
      <c r="BB197" s="176"/>
      <c r="BC197" s="516"/>
      <c r="BD197" s="448"/>
      <c r="BE197" s="448"/>
      <c r="BF197" s="448"/>
      <c r="BG197" s="517"/>
      <c r="BH197" s="527"/>
      <c r="BI197" s="448"/>
      <c r="BJ197" s="448"/>
      <c r="BK197" s="448"/>
      <c r="BL197" s="517"/>
      <c r="BM197" s="527"/>
      <c r="BN197" s="448"/>
      <c r="BO197" s="448"/>
      <c r="BP197" s="448"/>
      <c r="BQ197" s="517"/>
      <c r="BR197" s="527"/>
      <c r="BS197" s="448"/>
      <c r="BT197" s="448"/>
      <c r="BU197" s="448"/>
      <c r="BV197" s="448"/>
      <c r="BW197" s="448"/>
      <c r="BX197" s="448"/>
      <c r="BY197" s="449"/>
      <c r="BZ197" s="449"/>
      <c r="CA197" s="449"/>
      <c r="CB197" s="449"/>
      <c r="CC197" s="449"/>
      <c r="CD197" s="449"/>
      <c r="CE197" s="1547"/>
      <c r="CF197" s="1547"/>
      <c r="CG197" s="1547"/>
      <c r="CH197" s="1547"/>
      <c r="CI197" s="1547"/>
      <c r="CJ197" s="1547"/>
      <c r="CK197" s="1547"/>
      <c r="CL197" s="1547"/>
      <c r="CM197" s="1547"/>
      <c r="CN197" s="1547"/>
      <c r="CO197" s="1547"/>
      <c r="CP197" s="1547"/>
      <c r="CQ197" s="1547"/>
      <c r="CR197" s="1547"/>
      <c r="CS197" s="1547"/>
      <c r="CT197" s="1547"/>
      <c r="CU197" s="1547"/>
      <c r="CV197" s="1547"/>
      <c r="CW197" s="1547"/>
      <c r="CX197" s="1547"/>
      <c r="CY197" s="1547"/>
      <c r="CZ197" s="1547"/>
    </row>
    <row r="198" s="849" customFormat="true" ht="15" customHeight="true" x14ac:dyDescent="0.2">
      <c r="A198" s="934"/>
      <c r="B198" s="1052"/>
      <c r="C198" s="1156"/>
      <c r="D198" s="1116"/>
      <c r="E198" s="1116"/>
      <c r="F198" s="1116"/>
      <c r="G198" s="1117"/>
      <c r="H198" s="1157"/>
      <c r="I198" s="1116"/>
      <c r="J198" s="1116"/>
      <c r="K198" s="1116"/>
      <c r="L198" s="1158"/>
      <c r="M198" s="1156"/>
      <c r="N198" s="1116"/>
      <c r="O198" s="1116"/>
      <c r="P198" s="1116"/>
      <c r="Q198" s="1117"/>
      <c r="R198" s="1157"/>
      <c r="S198" s="1116"/>
      <c r="T198" s="1116"/>
      <c r="U198" s="1116"/>
      <c r="V198" s="1116"/>
      <c r="W198" s="1116"/>
      <c r="X198" s="1116"/>
      <c r="Y198" s="1116"/>
      <c r="Z198" s="1116"/>
      <c r="AA198" s="1116"/>
      <c r="AB198" s="1116"/>
      <c r="AC198" s="1116"/>
      <c r="AD198" s="1158"/>
      <c r="AE198" s="845"/>
      <c r="AF198" s="845"/>
      <c r="AG198" s="845"/>
      <c r="AH198" s="845"/>
      <c r="AI198" s="845"/>
      <c r="AJ198" s="845"/>
      <c r="AK198" s="845"/>
      <c r="AL198" s="845"/>
      <c r="AM198" s="845"/>
      <c r="AN198" s="845"/>
      <c r="AO198" s="845"/>
      <c r="AP198" s="845"/>
      <c r="AQ198" s="845"/>
      <c r="AR198" s="845"/>
      <c r="AS198" s="845"/>
      <c r="AT198" s="845"/>
      <c r="AU198" s="845"/>
      <c r="AV198" s="845"/>
      <c r="AW198" s="845"/>
      <c r="AX198" s="845"/>
      <c r="AY198" s="845"/>
      <c r="AZ198" s="852"/>
      <c r="BA198" s="749"/>
      <c r="BB198" s="176"/>
      <c r="BC198" s="516"/>
      <c r="BD198" s="448"/>
      <c r="BE198" s="448"/>
      <c r="BF198" s="448"/>
      <c r="BG198" s="517"/>
      <c r="BH198" s="527"/>
      <c r="BI198" s="448"/>
      <c r="BJ198" s="448"/>
      <c r="BK198" s="448"/>
      <c r="BL198" s="517"/>
      <c r="BM198" s="527"/>
      <c r="BN198" s="448"/>
      <c r="BO198" s="448"/>
      <c r="BP198" s="448"/>
      <c r="BQ198" s="517"/>
      <c r="BR198" s="527"/>
      <c r="BS198" s="448"/>
      <c r="BT198" s="448"/>
      <c r="BU198" s="448"/>
      <c r="BV198" s="448"/>
      <c r="BW198" s="448"/>
      <c r="BX198" s="448"/>
      <c r="BY198" s="449"/>
      <c r="BZ198" s="449"/>
      <c r="CA198" s="449"/>
      <c r="CB198" s="449"/>
      <c r="CC198" s="449"/>
      <c r="CD198" s="449"/>
      <c r="CE198" s="1547"/>
      <c r="CF198" s="1547"/>
      <c r="CG198" s="1547"/>
      <c r="CH198" s="1547"/>
      <c r="CI198" s="1547"/>
      <c r="CJ198" s="1547"/>
      <c r="CK198" s="1547"/>
      <c r="CL198" s="1547"/>
      <c r="CM198" s="1547"/>
      <c r="CN198" s="1547"/>
      <c r="CO198" s="1547"/>
      <c r="CP198" s="1547"/>
      <c r="CQ198" s="1547"/>
      <c r="CR198" s="1547"/>
      <c r="CS198" s="1547"/>
      <c r="CT198" s="1547"/>
      <c r="CU198" s="1547"/>
      <c r="CV198" s="1547"/>
      <c r="CW198" s="1547"/>
      <c r="CX198" s="1547"/>
      <c r="CY198" s="1547"/>
      <c r="CZ198" s="1547"/>
    </row>
    <row r="199" s="849" customFormat="true" ht="15" customHeight="true" x14ac:dyDescent="0.2">
      <c r="A199" s="934"/>
      <c r="B199" s="1052"/>
      <c r="C199" s="1156"/>
      <c r="D199" s="1116"/>
      <c r="E199" s="1116"/>
      <c r="F199" s="1116"/>
      <c r="G199" s="1117"/>
      <c r="H199" s="1157"/>
      <c r="I199" s="1116"/>
      <c r="J199" s="1116"/>
      <c r="K199" s="1116"/>
      <c r="L199" s="1158"/>
      <c r="M199" s="1156"/>
      <c r="N199" s="1116"/>
      <c r="O199" s="1116"/>
      <c r="P199" s="1116"/>
      <c r="Q199" s="1117"/>
      <c r="R199" s="1157"/>
      <c r="S199" s="1116"/>
      <c r="T199" s="1116"/>
      <c r="U199" s="1116"/>
      <c r="V199" s="1116"/>
      <c r="W199" s="1116"/>
      <c r="X199" s="1116"/>
      <c r="Y199" s="1116"/>
      <c r="Z199" s="1116"/>
      <c r="AA199" s="1116"/>
      <c r="AB199" s="1116"/>
      <c r="AC199" s="1116"/>
      <c r="AD199" s="1158"/>
      <c r="AE199" s="845"/>
      <c r="AF199" s="845"/>
      <c r="AG199" s="845"/>
      <c r="AH199" s="845"/>
      <c r="AI199" s="845"/>
      <c r="AJ199" s="845"/>
      <c r="AK199" s="845"/>
      <c r="AL199" s="845"/>
      <c r="AM199" s="845"/>
      <c r="AN199" s="845"/>
      <c r="AO199" s="845"/>
      <c r="AP199" s="845"/>
      <c r="AQ199" s="845"/>
      <c r="AR199" s="845"/>
      <c r="AS199" s="845"/>
      <c r="AT199" s="845"/>
      <c r="AU199" s="845"/>
      <c r="AV199" s="845"/>
      <c r="AW199" s="845"/>
      <c r="AX199" s="845"/>
      <c r="AY199" s="845"/>
      <c r="AZ199" s="852"/>
      <c r="BA199" s="749"/>
      <c r="BB199" s="176"/>
      <c r="BC199" s="516"/>
      <c r="BD199" s="448"/>
      <c r="BE199" s="448"/>
      <c r="BF199" s="448"/>
      <c r="BG199" s="517"/>
      <c r="BH199" s="527"/>
      <c r="BI199" s="448"/>
      <c r="BJ199" s="448"/>
      <c r="BK199" s="448"/>
      <c r="BL199" s="517"/>
      <c r="BM199" s="527"/>
      <c r="BN199" s="448"/>
      <c r="BO199" s="448"/>
      <c r="BP199" s="448"/>
      <c r="BQ199" s="517"/>
      <c r="BR199" s="527"/>
      <c r="BS199" s="448"/>
      <c r="BT199" s="448"/>
      <c r="BU199" s="448"/>
      <c r="BV199" s="448"/>
      <c r="BW199" s="448"/>
      <c r="BX199" s="448"/>
      <c r="BY199" s="449"/>
      <c r="BZ199" s="449"/>
      <c r="CA199" s="449"/>
      <c r="CB199" s="449"/>
      <c r="CC199" s="449"/>
      <c r="CD199" s="449"/>
      <c r="CE199" s="1547"/>
      <c r="CF199" s="1547"/>
      <c r="CG199" s="1547"/>
      <c r="CH199" s="1547"/>
      <c r="CI199" s="1547"/>
      <c r="CJ199" s="1547"/>
      <c r="CK199" s="1547"/>
      <c r="CL199" s="1547"/>
      <c r="CM199" s="1547"/>
      <c r="CN199" s="1547"/>
      <c r="CO199" s="1547"/>
      <c r="CP199" s="1547"/>
      <c r="CQ199" s="1547"/>
      <c r="CR199" s="1547"/>
      <c r="CS199" s="1547"/>
      <c r="CT199" s="1547"/>
      <c r="CU199" s="1547"/>
      <c r="CV199" s="1547"/>
      <c r="CW199" s="1547"/>
      <c r="CX199" s="1547"/>
      <c r="CY199" s="1547"/>
      <c r="CZ199" s="1547"/>
    </row>
    <row r="200" s="849" customFormat="true" ht="15" customHeight="true" x14ac:dyDescent="0.2">
      <c r="A200" s="934"/>
      <c r="B200" s="1052"/>
      <c r="C200" s="1156"/>
      <c r="D200" s="1116"/>
      <c r="E200" s="1116"/>
      <c r="F200" s="1116"/>
      <c r="G200" s="1117"/>
      <c r="H200" s="1157"/>
      <c r="I200" s="1116"/>
      <c r="J200" s="1116"/>
      <c r="K200" s="1116"/>
      <c r="L200" s="1158"/>
      <c r="M200" s="1156"/>
      <c r="N200" s="1116"/>
      <c r="O200" s="1116"/>
      <c r="P200" s="1116"/>
      <c r="Q200" s="1117"/>
      <c r="R200" s="1157"/>
      <c r="S200" s="1116"/>
      <c r="T200" s="1116"/>
      <c r="U200" s="1116"/>
      <c r="V200" s="1116"/>
      <c r="W200" s="1116"/>
      <c r="X200" s="1116"/>
      <c r="Y200" s="1116"/>
      <c r="Z200" s="1116"/>
      <c r="AA200" s="1116"/>
      <c r="AB200" s="1116"/>
      <c r="AC200" s="1116"/>
      <c r="AD200" s="1158"/>
      <c r="AE200" s="845"/>
      <c r="AF200" s="845"/>
      <c r="AG200" s="845"/>
      <c r="AH200" s="845"/>
      <c r="AI200" s="845"/>
      <c r="AJ200" s="845"/>
      <c r="AK200" s="845"/>
      <c r="AL200" s="845"/>
      <c r="AM200" s="845"/>
      <c r="AN200" s="845"/>
      <c r="AO200" s="845"/>
      <c r="AP200" s="845"/>
      <c r="AQ200" s="845"/>
      <c r="AR200" s="845"/>
      <c r="AS200" s="845"/>
      <c r="AT200" s="845"/>
      <c r="AU200" s="845"/>
      <c r="AV200" s="845"/>
      <c r="AW200" s="845"/>
      <c r="AX200" s="845"/>
      <c r="AY200" s="845"/>
      <c r="AZ200" s="852"/>
      <c r="BA200" s="749"/>
      <c r="BB200" s="176"/>
      <c r="BC200" s="516"/>
      <c r="BD200" s="448"/>
      <c r="BE200" s="448"/>
      <c r="BF200" s="448"/>
      <c r="BG200" s="517"/>
      <c r="BH200" s="527"/>
      <c r="BI200" s="448"/>
      <c r="BJ200" s="448"/>
      <c r="BK200" s="448"/>
      <c r="BL200" s="517"/>
      <c r="BM200" s="527"/>
      <c r="BN200" s="448"/>
      <c r="BO200" s="448"/>
      <c r="BP200" s="448"/>
      <c r="BQ200" s="517"/>
      <c r="BR200" s="527"/>
      <c r="BS200" s="448"/>
      <c r="BT200" s="448"/>
      <c r="BU200" s="448"/>
      <c r="BV200" s="448"/>
      <c r="BW200" s="448"/>
      <c r="BX200" s="448"/>
      <c r="BY200" s="449"/>
      <c r="BZ200" s="449"/>
      <c r="CA200" s="449"/>
      <c r="CB200" s="449"/>
      <c r="CC200" s="449"/>
      <c r="CD200" s="449"/>
      <c r="CE200" s="1547"/>
      <c r="CF200" s="1547"/>
      <c r="CG200" s="1547"/>
      <c r="CH200" s="1547"/>
      <c r="CI200" s="1547"/>
      <c r="CJ200" s="1547"/>
      <c r="CK200" s="1547"/>
      <c r="CL200" s="1547"/>
      <c r="CM200" s="1547"/>
      <c r="CN200" s="1547"/>
      <c r="CO200" s="1547"/>
      <c r="CP200" s="1547"/>
      <c r="CQ200" s="1547"/>
      <c r="CR200" s="1547"/>
      <c r="CS200" s="1547"/>
      <c r="CT200" s="1547"/>
      <c r="CU200" s="1547"/>
      <c r="CV200" s="1547"/>
      <c r="CW200" s="1547"/>
      <c r="CX200" s="1547"/>
      <c r="CY200" s="1547"/>
      <c r="CZ200" s="1547"/>
    </row>
    <row r="201" s="849" customFormat="true" ht="15" customHeight="true" x14ac:dyDescent="0.2">
      <c r="A201" s="934"/>
      <c r="B201" s="1052"/>
      <c r="C201" s="1156"/>
      <c r="D201" s="1116"/>
      <c r="E201" s="1116"/>
      <c r="F201" s="1116"/>
      <c r="G201" s="1117"/>
      <c r="H201" s="1157"/>
      <c r="I201" s="1116"/>
      <c r="J201" s="1116"/>
      <c r="K201" s="1116"/>
      <c r="L201" s="1158"/>
      <c r="M201" s="1156"/>
      <c r="N201" s="1116"/>
      <c r="O201" s="1116"/>
      <c r="P201" s="1116"/>
      <c r="Q201" s="1117"/>
      <c r="R201" s="1157"/>
      <c r="S201" s="1116"/>
      <c r="T201" s="1116"/>
      <c r="U201" s="1116"/>
      <c r="V201" s="1116"/>
      <c r="W201" s="1116"/>
      <c r="X201" s="1116"/>
      <c r="Y201" s="1116"/>
      <c r="Z201" s="1116"/>
      <c r="AA201" s="1116"/>
      <c r="AB201" s="1116"/>
      <c r="AC201" s="1116"/>
      <c r="AD201" s="1158"/>
      <c r="AE201" s="845"/>
      <c r="AF201" s="845"/>
      <c r="AG201" s="845"/>
      <c r="AH201" s="845"/>
      <c r="AI201" s="845"/>
      <c r="AJ201" s="845"/>
      <c r="AK201" s="845"/>
      <c r="AL201" s="845"/>
      <c r="AM201" s="845"/>
      <c r="AN201" s="845"/>
      <c r="AO201" s="845"/>
      <c r="AP201" s="845"/>
      <c r="AQ201" s="845"/>
      <c r="AR201" s="845"/>
      <c r="AS201" s="845"/>
      <c r="AT201" s="845"/>
      <c r="AU201" s="845"/>
      <c r="AV201" s="845"/>
      <c r="AW201" s="845"/>
      <c r="AX201" s="845"/>
      <c r="AY201" s="845"/>
      <c r="AZ201" s="852"/>
      <c r="BA201" s="749"/>
      <c r="BB201" s="176"/>
      <c r="BC201" s="516"/>
      <c r="BD201" s="448"/>
      <c r="BE201" s="448"/>
      <c r="BF201" s="448"/>
      <c r="BG201" s="517"/>
      <c r="BH201" s="527"/>
      <c r="BI201" s="448"/>
      <c r="BJ201" s="448"/>
      <c r="BK201" s="448"/>
      <c r="BL201" s="517"/>
      <c r="BM201" s="527"/>
      <c r="BN201" s="448"/>
      <c r="BO201" s="448"/>
      <c r="BP201" s="448"/>
      <c r="BQ201" s="517"/>
      <c r="BR201" s="527"/>
      <c r="BS201" s="448"/>
      <c r="BT201" s="448"/>
      <c r="BU201" s="448"/>
      <c r="BV201" s="448"/>
      <c r="BW201" s="448"/>
      <c r="BX201" s="448"/>
      <c r="BY201" s="449"/>
      <c r="BZ201" s="449"/>
      <c r="CA201" s="449"/>
      <c r="CB201" s="449"/>
      <c r="CC201" s="449"/>
      <c r="CD201" s="449"/>
      <c r="CE201" s="1547"/>
      <c r="CF201" s="1547"/>
      <c r="CG201" s="1547"/>
      <c r="CH201" s="1547"/>
      <c r="CI201" s="1547"/>
      <c r="CJ201" s="1547"/>
      <c r="CK201" s="1547"/>
      <c r="CL201" s="1547"/>
      <c r="CM201" s="1547"/>
      <c r="CN201" s="1547"/>
      <c r="CO201" s="1547"/>
      <c r="CP201" s="1547"/>
      <c r="CQ201" s="1547"/>
      <c r="CR201" s="1547"/>
      <c r="CS201" s="1547"/>
      <c r="CT201" s="1547"/>
      <c r="CU201" s="1547"/>
      <c r="CV201" s="1547"/>
      <c r="CW201" s="1547"/>
      <c r="CX201" s="1547"/>
      <c r="CY201" s="1547"/>
      <c r="CZ201" s="1547"/>
    </row>
    <row r="202" s="849" customFormat="true" ht="15" customHeight="true" x14ac:dyDescent="0.2">
      <c r="A202" s="934"/>
      <c r="B202" s="1052"/>
      <c r="C202" s="1156"/>
      <c r="D202" s="1116"/>
      <c r="E202" s="1116"/>
      <c r="F202" s="1116"/>
      <c r="G202" s="1117"/>
      <c r="H202" s="1157"/>
      <c r="I202" s="1116"/>
      <c r="J202" s="1116"/>
      <c r="K202" s="1116"/>
      <c r="L202" s="1158"/>
      <c r="M202" s="1156"/>
      <c r="N202" s="1116"/>
      <c r="O202" s="1116"/>
      <c r="P202" s="1116"/>
      <c r="Q202" s="1117"/>
      <c r="R202" s="1157"/>
      <c r="S202" s="1116"/>
      <c r="T202" s="1116"/>
      <c r="U202" s="1116"/>
      <c r="V202" s="1116"/>
      <c r="W202" s="1116"/>
      <c r="X202" s="1116"/>
      <c r="Y202" s="1116"/>
      <c r="Z202" s="1116"/>
      <c r="AA202" s="1116"/>
      <c r="AB202" s="1116"/>
      <c r="AC202" s="1116"/>
      <c r="AD202" s="1158"/>
      <c r="AE202" s="845"/>
      <c r="AF202" s="845"/>
      <c r="AG202" s="845"/>
      <c r="AH202" s="845"/>
      <c r="AI202" s="845"/>
      <c r="AJ202" s="845"/>
      <c r="AK202" s="845"/>
      <c r="AL202" s="845"/>
      <c r="AM202" s="845"/>
      <c r="AN202" s="845"/>
      <c r="AO202" s="845"/>
      <c r="AP202" s="845"/>
      <c r="AQ202" s="845"/>
      <c r="AR202" s="845"/>
      <c r="AS202" s="845"/>
      <c r="AT202" s="845"/>
      <c r="AU202" s="845"/>
      <c r="AV202" s="845"/>
      <c r="AW202" s="845"/>
      <c r="AX202" s="845"/>
      <c r="AY202" s="845"/>
      <c r="AZ202" s="852"/>
      <c r="BA202" s="749"/>
      <c r="BB202" s="176"/>
      <c r="BC202" s="516"/>
      <c r="BD202" s="448"/>
      <c r="BE202" s="448"/>
      <c r="BF202" s="448"/>
      <c r="BG202" s="517"/>
      <c r="BH202" s="527"/>
      <c r="BI202" s="448"/>
      <c r="BJ202" s="448"/>
      <c r="BK202" s="448"/>
      <c r="BL202" s="517"/>
      <c r="BM202" s="527"/>
      <c r="BN202" s="448"/>
      <c r="BO202" s="448"/>
      <c r="BP202" s="448"/>
      <c r="BQ202" s="517"/>
      <c r="BR202" s="527"/>
      <c r="BS202" s="448"/>
      <c r="BT202" s="448"/>
      <c r="BU202" s="448"/>
      <c r="BV202" s="448"/>
      <c r="BW202" s="448"/>
      <c r="BX202" s="448"/>
      <c r="BY202" s="449"/>
      <c r="BZ202" s="449"/>
      <c r="CA202" s="449"/>
      <c r="CB202" s="449"/>
      <c r="CC202" s="449"/>
      <c r="CD202" s="449"/>
      <c r="CE202" s="1547"/>
      <c r="CF202" s="1547"/>
      <c r="CG202" s="1547"/>
      <c r="CH202" s="1547"/>
      <c r="CI202" s="1547"/>
      <c r="CJ202" s="1547"/>
      <c r="CK202" s="1547"/>
      <c r="CL202" s="1547"/>
      <c r="CM202" s="1547"/>
      <c r="CN202" s="1547"/>
      <c r="CO202" s="1547"/>
      <c r="CP202" s="1547"/>
      <c r="CQ202" s="1547"/>
      <c r="CR202" s="1547"/>
      <c r="CS202" s="1547"/>
      <c r="CT202" s="1547"/>
      <c r="CU202" s="1547"/>
      <c r="CV202" s="1547"/>
      <c r="CW202" s="1547"/>
      <c r="CX202" s="1547"/>
      <c r="CY202" s="1547"/>
      <c r="CZ202" s="1547"/>
    </row>
    <row r="203" s="851" customFormat="true" ht="15" customHeight="true" x14ac:dyDescent="0.2">
      <c r="A203" s="1033"/>
      <c r="B203" s="1298"/>
      <c r="C203" s="1200"/>
      <c r="D203" s="1201"/>
      <c r="E203" s="1201"/>
      <c r="F203" s="1201"/>
      <c r="G203" s="1202"/>
      <c r="H203" s="1203"/>
      <c r="I203" s="1201"/>
      <c r="J203" s="1201"/>
      <c r="K203" s="1201"/>
      <c r="L203" s="1204"/>
      <c r="M203" s="1205"/>
      <c r="N203" s="1201"/>
      <c r="O203" s="1201"/>
      <c r="P203" s="1201"/>
      <c r="Q203" s="1202"/>
      <c r="R203" s="1203"/>
      <c r="S203" s="1201"/>
      <c r="T203" s="1201"/>
      <c r="U203" s="1201"/>
      <c r="V203" s="1201"/>
      <c r="W203" s="1201"/>
      <c r="X203" s="1201"/>
      <c r="Y203" s="1201"/>
      <c r="Z203" s="1201"/>
      <c r="AA203" s="1201"/>
      <c r="AB203" s="1201"/>
      <c r="AC203" s="1201"/>
      <c r="AD203" s="1509"/>
      <c r="AE203" s="845"/>
      <c r="AF203" s="845"/>
      <c r="AG203" s="845"/>
      <c r="AH203" s="845"/>
      <c r="AI203" s="845"/>
      <c r="AJ203" s="845"/>
      <c r="AK203" s="845"/>
      <c r="AL203" s="845"/>
      <c r="AM203" s="845"/>
      <c r="AN203" s="845"/>
      <c r="AO203" s="845"/>
      <c r="AP203" s="845"/>
      <c r="AQ203" s="845"/>
      <c r="AR203" s="845"/>
      <c r="AS203" s="845"/>
      <c r="AT203" s="845"/>
      <c r="AU203" s="845"/>
      <c r="AV203" s="845"/>
      <c r="AW203" s="845"/>
      <c r="AX203" s="845"/>
      <c r="AY203" s="845"/>
      <c r="AZ203" s="852"/>
      <c r="BA203" s="749"/>
      <c r="BB203" s="176"/>
      <c r="BC203" s="516"/>
      <c r="BD203" s="448"/>
      <c r="BE203" s="448"/>
      <c r="BF203" s="448"/>
      <c r="BG203" s="517"/>
      <c r="BH203" s="527"/>
      <c r="BI203" s="448"/>
      <c r="BJ203" s="448"/>
      <c r="BK203" s="448"/>
      <c r="BL203" s="517"/>
      <c r="BM203" s="527"/>
      <c r="BN203" s="448"/>
      <c r="BO203" s="448"/>
      <c r="BP203" s="448"/>
      <c r="BQ203" s="517"/>
      <c r="BR203" s="527"/>
      <c r="BS203" s="448"/>
      <c r="BT203" s="448"/>
      <c r="BU203" s="448"/>
      <c r="BV203" s="448"/>
      <c r="BW203" s="448"/>
      <c r="BX203" s="448"/>
      <c r="BY203" s="449"/>
      <c r="BZ203" s="449"/>
      <c r="CA203" s="449"/>
      <c r="CB203" s="449"/>
      <c r="CC203" s="449"/>
      <c r="CD203" s="449"/>
      <c r="CE203" s="1547"/>
      <c r="CF203" s="1547"/>
      <c r="CG203" s="1547"/>
      <c r="CH203" s="1547"/>
      <c r="CI203" s="1547"/>
      <c r="CJ203" s="1547"/>
      <c r="CK203" s="1547"/>
      <c r="CL203" s="1547"/>
      <c r="CM203" s="1547"/>
      <c r="CN203" s="1547"/>
      <c r="CO203" s="1547"/>
      <c r="CP203" s="1547"/>
      <c r="CQ203" s="1547"/>
      <c r="CR203" s="1547"/>
      <c r="CS203" s="1547"/>
      <c r="CT203" s="1547"/>
      <c r="CU203" s="1547"/>
      <c r="CV203" s="1547"/>
      <c r="CW203" s="1547"/>
      <c r="CX203" s="1547"/>
      <c r="CY203" s="1547"/>
      <c r="CZ203" s="1547"/>
    </row>
    <row r="204" s="851" customFormat="true" ht="15" customHeight="true" x14ac:dyDescent="0.2">
      <c r="A204" s="1033"/>
      <c r="B204" s="1298"/>
      <c r="C204" s="1200"/>
      <c r="D204" s="1201"/>
      <c r="E204" s="1201"/>
      <c r="F204" s="1201"/>
      <c r="G204" s="1202"/>
      <c r="H204" s="1203"/>
      <c r="I204" s="1201"/>
      <c r="J204" s="1201"/>
      <c r="K204" s="1201"/>
      <c r="L204" s="1204"/>
      <c r="M204" s="1205"/>
      <c r="N204" s="1201"/>
      <c r="O204" s="1201"/>
      <c r="P204" s="1201"/>
      <c r="Q204" s="1202"/>
      <c r="R204" s="1203"/>
      <c r="S204" s="1201"/>
      <c r="T204" s="1201"/>
      <c r="U204" s="1201"/>
      <c r="V204" s="1201"/>
      <c r="W204" s="1201"/>
      <c r="X204" s="1201"/>
      <c r="Y204" s="1201"/>
      <c r="Z204" s="1201"/>
      <c r="AA204" s="1201"/>
      <c r="AB204" s="1201"/>
      <c r="AC204" s="1201"/>
      <c r="AD204" s="1509"/>
      <c r="AE204" s="845"/>
      <c r="AF204" s="845"/>
      <c r="AG204" s="845"/>
      <c r="AH204" s="845"/>
      <c r="AI204" s="845"/>
      <c r="AJ204" s="845"/>
      <c r="AK204" s="845"/>
      <c r="AL204" s="845"/>
      <c r="AM204" s="845"/>
      <c r="AN204" s="845"/>
      <c r="AO204" s="845"/>
      <c r="AP204" s="845"/>
      <c r="AQ204" s="845"/>
      <c r="AR204" s="845"/>
      <c r="AS204" s="845"/>
      <c r="AT204" s="845"/>
      <c r="AU204" s="845"/>
      <c r="AV204" s="845"/>
      <c r="AW204" s="845"/>
      <c r="AX204" s="845"/>
      <c r="AY204" s="845"/>
      <c r="AZ204" s="852"/>
      <c r="BA204" s="749"/>
      <c r="BB204" s="176"/>
      <c r="BC204" s="516"/>
      <c r="BD204" s="448"/>
      <c r="BE204" s="448"/>
      <c r="BF204" s="448"/>
      <c r="BG204" s="517"/>
      <c r="BH204" s="527"/>
      <c r="BI204" s="448"/>
      <c r="BJ204" s="448"/>
      <c r="BK204" s="448"/>
      <c r="BL204" s="517"/>
      <c r="BM204" s="527"/>
      <c r="BN204" s="448"/>
      <c r="BO204" s="448"/>
      <c r="BP204" s="448"/>
      <c r="BQ204" s="517"/>
      <c r="BR204" s="527"/>
      <c r="BS204" s="448"/>
      <c r="BT204" s="448"/>
      <c r="BU204" s="448"/>
      <c r="BV204" s="448"/>
      <c r="BW204" s="448"/>
      <c r="BX204" s="448"/>
      <c r="BY204" s="449"/>
      <c r="BZ204" s="449"/>
      <c r="CA204" s="449"/>
      <c r="CB204" s="449"/>
      <c r="CC204" s="449"/>
      <c r="CD204" s="449"/>
      <c r="CE204" s="1547"/>
      <c r="CF204" s="1547"/>
      <c r="CG204" s="1547"/>
      <c r="CH204" s="1547"/>
      <c r="CI204" s="1547"/>
      <c r="CJ204" s="1547"/>
      <c r="CK204" s="1547"/>
      <c r="CL204" s="1547"/>
      <c r="CM204" s="1547"/>
      <c r="CN204" s="1547"/>
      <c r="CO204" s="1547"/>
      <c r="CP204" s="1547"/>
      <c r="CQ204" s="1547"/>
      <c r="CR204" s="1547"/>
      <c r="CS204" s="1547"/>
      <c r="CT204" s="1547"/>
      <c r="CU204" s="1547"/>
      <c r="CV204" s="1547"/>
      <c r="CW204" s="1547"/>
      <c r="CX204" s="1547"/>
      <c r="CY204" s="1547"/>
      <c r="CZ204" s="1547"/>
    </row>
    <row r="205" s="851" customFormat="true" ht="15" customHeight="true" x14ac:dyDescent="0.2">
      <c r="A205" s="1049"/>
      <c r="B205" s="1300"/>
      <c r="C205" s="1224"/>
      <c r="D205" s="1225"/>
      <c r="E205" s="1225"/>
      <c r="F205" s="1225"/>
      <c r="G205" s="1226"/>
      <c r="H205" s="1227"/>
      <c r="I205" s="1225"/>
      <c r="J205" s="1225"/>
      <c r="K205" s="1225"/>
      <c r="L205" s="1228"/>
      <c r="M205" s="1229"/>
      <c r="N205" s="1225"/>
      <c r="O205" s="1225"/>
      <c r="P205" s="1225"/>
      <c r="Q205" s="1226"/>
      <c r="R205" s="1227"/>
      <c r="S205" s="1225"/>
      <c r="T205" s="1225"/>
      <c r="U205" s="1225"/>
      <c r="V205" s="1225"/>
      <c r="W205" s="1225"/>
      <c r="X205" s="1225"/>
      <c r="Y205" s="1225"/>
      <c r="Z205" s="1225"/>
      <c r="AA205" s="1225"/>
      <c r="AB205" s="1225"/>
      <c r="AC205" s="1225"/>
      <c r="AD205" s="1518"/>
      <c r="AE205" s="845"/>
      <c r="AF205" s="845"/>
      <c r="AG205" s="845"/>
      <c r="AH205" s="845"/>
      <c r="AI205" s="845"/>
      <c r="AJ205" s="845"/>
      <c r="AK205" s="845"/>
      <c r="AL205" s="845"/>
      <c r="AM205" s="845"/>
      <c r="AN205" s="845"/>
      <c r="AO205" s="845"/>
      <c r="AP205" s="845"/>
      <c r="AQ205" s="845"/>
      <c r="AR205" s="845"/>
      <c r="AS205" s="845"/>
      <c r="AT205" s="845"/>
      <c r="AU205" s="845"/>
      <c r="AV205" s="845"/>
      <c r="AW205" s="845"/>
      <c r="AX205" s="845"/>
      <c r="AY205" s="845"/>
      <c r="AZ205" s="852"/>
      <c r="BA205" s="749"/>
      <c r="BB205" s="176"/>
      <c r="BC205" s="537"/>
      <c r="BD205" s="534"/>
      <c r="BE205" s="534"/>
      <c r="BF205" s="534"/>
      <c r="BG205" s="536"/>
      <c r="BH205" s="533"/>
      <c r="BI205" s="534"/>
      <c r="BJ205" s="534"/>
      <c r="BK205" s="534"/>
      <c r="BL205" s="536"/>
      <c r="BM205" s="533"/>
      <c r="BN205" s="534"/>
      <c r="BO205" s="534"/>
      <c r="BP205" s="534"/>
      <c r="BQ205" s="536"/>
      <c r="BR205" s="533"/>
      <c r="BS205" s="534"/>
      <c r="BT205" s="534"/>
      <c r="BU205" s="534"/>
      <c r="BV205" s="534"/>
      <c r="BW205" s="534"/>
      <c r="BX205" s="534"/>
      <c r="BY205" s="535"/>
      <c r="BZ205" s="535"/>
      <c r="CA205" s="535"/>
      <c r="CB205" s="535"/>
      <c r="CC205" s="535"/>
      <c r="CD205" s="535"/>
      <c r="CE205" s="1547"/>
      <c r="CF205" s="1547"/>
      <c r="CG205" s="1547"/>
      <c r="CH205" s="1547"/>
      <c r="CI205" s="1547"/>
      <c r="CJ205" s="1547"/>
      <c r="CK205" s="1547"/>
      <c r="CL205" s="1547"/>
      <c r="CM205" s="1547"/>
      <c r="CN205" s="1547"/>
      <c r="CO205" s="1547"/>
      <c r="CP205" s="1547"/>
      <c r="CQ205" s="1547"/>
      <c r="CR205" s="1547"/>
      <c r="CS205" s="1547"/>
      <c r="CT205" s="1547"/>
      <c r="CU205" s="1547"/>
      <c r="CV205" s="1547"/>
      <c r="CW205" s="1547"/>
      <c r="CX205" s="1547"/>
      <c r="CY205" s="1547"/>
      <c r="CZ205" s="1547"/>
    </row>
    <row r="206" s="851" customFormat="true" ht="250.15" customHeight="true" x14ac:dyDescent="0.2">
      <c r="B206" s="863"/>
      <c r="AE206" s="852"/>
      <c r="AF206" s="852"/>
      <c r="AG206" s="852"/>
      <c r="AH206" s="852"/>
      <c r="AI206" s="852"/>
      <c r="AJ206" s="852"/>
      <c r="AK206" s="852"/>
      <c r="AL206" s="852"/>
      <c r="AM206" s="852"/>
      <c r="AN206" s="852"/>
      <c r="AO206" s="852"/>
      <c r="AP206" s="852"/>
      <c r="AQ206" s="852"/>
      <c r="AR206" s="852"/>
      <c r="AS206" s="852"/>
      <c r="AT206" s="852"/>
      <c r="AU206" s="852"/>
      <c r="AV206" s="852"/>
      <c r="AW206" s="852"/>
      <c r="AX206" s="852"/>
      <c r="AY206" s="852"/>
      <c r="AZ206" s="852"/>
      <c r="BA206" s="135"/>
      <c r="BB206" s="133"/>
      <c r="BC206" s="133"/>
      <c r="BD206" s="133"/>
      <c r="BE206" s="133"/>
      <c r="BF206" s="133"/>
      <c r="BG206" s="133"/>
      <c r="BH206" s="133"/>
      <c r="BI206" s="133"/>
      <c r="BJ206" s="133"/>
      <c r="BK206" s="133"/>
      <c r="BL206" s="133"/>
      <c r="BM206" s="133"/>
      <c r="BN206" s="133"/>
      <c r="BO206" s="133"/>
      <c r="BP206" s="133"/>
      <c r="BQ206" s="133"/>
      <c r="BR206" s="133"/>
      <c r="BS206" s="133"/>
      <c r="BT206" s="133"/>
      <c r="BU206" s="133"/>
      <c r="BV206" s="133"/>
      <c r="BW206" s="133"/>
      <c r="BX206" s="133"/>
      <c r="BY206" s="135"/>
      <c r="BZ206" s="242"/>
      <c r="CA206" s="242"/>
      <c r="CB206" s="242"/>
      <c r="CC206" s="242"/>
      <c r="CD206" s="242"/>
      <c r="CE206" s="242"/>
      <c r="CF206" s="242"/>
      <c r="CG206" s="242"/>
      <c r="CH206" s="242"/>
      <c r="CI206" s="242"/>
      <c r="CJ206" s="242"/>
      <c r="CK206" s="242"/>
      <c r="CL206" s="242"/>
      <c r="CM206" s="242"/>
      <c r="CN206" s="242"/>
      <c r="CO206" s="242"/>
      <c r="CP206" s="242"/>
      <c r="CQ206" s="242"/>
      <c r="CR206" s="242"/>
      <c r="CS206" s="242"/>
      <c r="CT206" s="242"/>
      <c r="CU206" s="242"/>
      <c r="CV206" s="242"/>
      <c r="CW206" s="242"/>
      <c r="CX206" s="242"/>
      <c r="CY206" s="242"/>
      <c r="CZ206" s="242"/>
    </row>
    <row r="207" s="754" customFormat="true" ht="18" customHeight="true" x14ac:dyDescent="0.2">
      <c r="AE207" s="835"/>
      <c r="AF207" s="835"/>
      <c r="AG207" s="835"/>
      <c r="AH207" s="835"/>
      <c r="AI207" s="835"/>
      <c r="AJ207" s="835"/>
      <c r="AK207" s="835"/>
      <c r="AL207" s="835"/>
      <c r="AM207" s="835"/>
      <c r="AN207" s="835"/>
      <c r="AO207" s="835"/>
      <c r="AP207" s="835"/>
      <c r="AQ207" s="835"/>
      <c r="AR207" s="835"/>
      <c r="AS207" s="835"/>
      <c r="AT207" s="835"/>
      <c r="AU207" s="835"/>
      <c r="AV207" s="835"/>
      <c r="AW207" s="835"/>
      <c r="AX207" s="835"/>
      <c r="AY207" s="835"/>
      <c r="AZ207" s="835"/>
      <c r="BA207" s="114"/>
      <c r="BB207" s="137"/>
      <c r="BC207" s="114"/>
      <c r="BD207" s="114"/>
      <c r="BE207" s="114"/>
      <c r="BF207" s="114"/>
      <c r="BG207" s="114"/>
      <c r="BH207" s="114"/>
      <c r="BI207" s="114"/>
      <c r="BJ207" s="114"/>
      <c r="BK207" s="114"/>
      <c r="BL207" s="114"/>
      <c r="BM207" s="114"/>
      <c r="BN207" s="114"/>
      <c r="BO207" s="114"/>
      <c r="BP207" s="114"/>
      <c r="BQ207" s="114"/>
      <c r="BR207" s="114"/>
      <c r="BS207" s="114"/>
      <c r="BT207" s="114"/>
      <c r="BU207" s="114"/>
      <c r="BV207" s="114"/>
      <c r="BW207" s="114"/>
      <c r="BX207" s="114"/>
      <c r="BY207" s="114"/>
      <c r="BZ207" s="238"/>
      <c r="CA207" s="238"/>
      <c r="CB207" s="238"/>
      <c r="CC207" s="238"/>
      <c r="CD207" s="238"/>
      <c r="CE207" s="238"/>
      <c r="CF207" s="238"/>
      <c r="CG207" s="238"/>
      <c r="CH207" s="238"/>
      <c r="CI207" s="238"/>
      <c r="CJ207" s="238"/>
      <c r="CK207" s="238"/>
      <c r="CL207" s="238"/>
      <c r="CM207" s="238"/>
      <c r="CN207" s="238"/>
      <c r="CO207" s="238"/>
      <c r="CP207" s="238"/>
      <c r="CQ207" s="238"/>
      <c r="CR207" s="238"/>
      <c r="CS207" s="238"/>
      <c r="CT207" s="238"/>
      <c r="CU207" s="238"/>
      <c r="CV207" s="238"/>
      <c r="CW207" s="238"/>
      <c r="CX207" s="238"/>
      <c r="CY207" s="238"/>
      <c r="CZ207" s="238"/>
    </row>
    <row r="208" s="754" customFormat="true" ht="22.5" customHeight="true" x14ac:dyDescent="0.35">
      <c r="A208" s="1865" t="str">
        <f>A1026</f>
        <v>Timor Leste</v>
      </c>
      <c r="B208" s="1866"/>
      <c r="AE208" s="835"/>
      <c r="AF208" s="835"/>
      <c r="AG208" s="835"/>
      <c r="AH208" s="835"/>
      <c r="AI208" s="835"/>
      <c r="AJ208" s="835"/>
      <c r="AK208" s="835"/>
      <c r="AL208" s="835"/>
      <c r="AM208" s="835"/>
      <c r="AN208" s="835"/>
      <c r="AO208" s="835"/>
      <c r="AP208" s="835"/>
      <c r="AQ208" s="835"/>
      <c r="AR208" s="835"/>
      <c r="AS208" s="835"/>
      <c r="AT208" s="835"/>
      <c r="AU208" s="835"/>
      <c r="AV208" s="835"/>
      <c r="AW208" s="835"/>
      <c r="AX208" s="835"/>
      <c r="AY208" s="835"/>
      <c r="AZ208" s="835"/>
      <c r="BA208" s="114"/>
      <c r="BB208" s="137"/>
      <c r="BC208" s="114"/>
      <c r="BD208" s="114"/>
      <c r="BE208" s="114"/>
      <c r="BF208" s="114"/>
      <c r="BG208" s="114"/>
      <c r="BH208" s="114"/>
      <c r="BI208" s="114"/>
      <c r="BJ208" s="114"/>
      <c r="BK208" s="114"/>
      <c r="BL208" s="114"/>
      <c r="BM208" s="114"/>
      <c r="BN208" s="114"/>
      <c r="BO208" s="114"/>
      <c r="BP208" s="114"/>
      <c r="BQ208" s="114"/>
      <c r="BR208" s="114"/>
      <c r="BS208" s="114"/>
      <c r="BT208" s="114"/>
      <c r="BU208" s="114"/>
      <c r="BV208" s="114"/>
      <c r="BW208" s="114"/>
      <c r="BX208" s="114"/>
      <c r="BY208" s="114"/>
      <c r="BZ208" s="238"/>
      <c r="CA208" s="238"/>
      <c r="CB208" s="238"/>
      <c r="CC208" s="238"/>
      <c r="CD208" s="238"/>
      <c r="CE208" s="238"/>
      <c r="CF208" s="238"/>
      <c r="CG208" s="238"/>
      <c r="CH208" s="238"/>
      <c r="CI208" s="238"/>
      <c r="CJ208" s="238"/>
      <c r="CK208" s="238"/>
      <c r="CL208" s="238"/>
      <c r="CM208" s="238"/>
      <c r="CN208" s="238"/>
      <c r="CO208" s="238"/>
      <c r="CP208" s="238"/>
      <c r="CQ208" s="238"/>
      <c r="CR208" s="238"/>
      <c r="CS208" s="238"/>
      <c r="CT208" s="238"/>
      <c r="CU208" s="238"/>
      <c r="CV208" s="238"/>
      <c r="CW208" s="238"/>
      <c r="CX208" s="238"/>
      <c r="CY208" s="238"/>
      <c r="CZ208" s="238"/>
    </row>
    <row r="209" s="754" customFormat="true" ht="22.5" customHeight="true" x14ac:dyDescent="0.35">
      <c r="A209" s="141">
        <f>A1034</f>
        <v>2010</v>
      </c>
      <c r="B209" s="142"/>
      <c r="AE209" s="835"/>
      <c r="AF209" s="835"/>
      <c r="AG209" s="835"/>
      <c r="AH209" s="835"/>
      <c r="AI209" s="835"/>
      <c r="AJ209" s="835"/>
      <c r="AK209" s="835"/>
      <c r="AL209" s="835"/>
      <c r="AM209" s="835"/>
      <c r="AN209" s="835"/>
      <c r="AO209" s="835"/>
      <c r="AP209" s="835"/>
      <c r="AQ209" s="835"/>
      <c r="AR209" s="835"/>
      <c r="AS209" s="835"/>
      <c r="AT209" s="835"/>
      <c r="AU209" s="835"/>
      <c r="AV209" s="835"/>
      <c r="AW209" s="835"/>
      <c r="AX209" s="835"/>
      <c r="AY209" s="835"/>
      <c r="AZ209" s="835"/>
      <c r="BA209" s="114"/>
      <c r="BB209" s="137"/>
      <c r="BC209" s="114"/>
      <c r="BD209" s="114"/>
      <c r="BE209" s="114"/>
      <c r="BF209" s="114"/>
      <c r="BG209" s="114"/>
      <c r="BH209" s="114"/>
      <c r="BI209" s="114"/>
      <c r="BJ209" s="114"/>
      <c r="BK209" s="114"/>
      <c r="BL209" s="114"/>
      <c r="BM209" s="114"/>
      <c r="BN209" s="114"/>
      <c r="BO209" s="114"/>
      <c r="BP209" s="114"/>
      <c r="BQ209" s="114"/>
      <c r="BR209" s="114"/>
      <c r="BS209" s="114"/>
      <c r="BT209" s="114"/>
      <c r="BU209" s="114"/>
      <c r="BV209" s="114"/>
      <c r="BW209" s="114"/>
      <c r="BX209" s="114"/>
      <c r="BY209" s="114"/>
      <c r="BZ209" s="238"/>
      <c r="CA209" s="238"/>
      <c r="CB209" s="238"/>
      <c r="CC209" s="238"/>
      <c r="CD209" s="238"/>
      <c r="CE209" s="238"/>
      <c r="CF209" s="238"/>
      <c r="CG209" s="238"/>
      <c r="CH209" s="238"/>
      <c r="CI209" s="238"/>
      <c r="CJ209" s="238"/>
      <c r="CK209" s="238"/>
      <c r="CL209" s="238"/>
      <c r="CM209" s="238"/>
      <c r="CN209" s="238"/>
      <c r="CO209" s="238"/>
      <c r="CP209" s="238"/>
      <c r="CQ209" s="238"/>
      <c r="CR209" s="238"/>
      <c r="CS209" s="238"/>
      <c r="CT209" s="238"/>
      <c r="CU209" s="238"/>
      <c r="CV209" s="238"/>
      <c r="CW209" s="238"/>
      <c r="CX209" s="238"/>
      <c r="CY209" s="238"/>
      <c r="CZ209" s="238"/>
    </row>
    <row r="210" s="754" customFormat="true" ht="22.5" customHeight="true" x14ac:dyDescent="0.35">
      <c r="A210" s="751" t="s">
        <v>112</v>
      </c>
      <c r="B210" s="144"/>
      <c r="AE210" s="835"/>
      <c r="AF210" s="835"/>
      <c r="AG210" s="835"/>
      <c r="AH210" s="835"/>
      <c r="AI210" s="835"/>
      <c r="AJ210" s="835"/>
      <c r="AK210" s="835"/>
      <c r="AL210" s="835"/>
      <c r="AM210" s="835"/>
      <c r="AN210" s="835"/>
      <c r="AO210" s="835"/>
      <c r="AP210" s="835"/>
      <c r="AQ210" s="835"/>
      <c r="AR210" s="835"/>
      <c r="AS210" s="835"/>
      <c r="AT210" s="835"/>
      <c r="AU210" s="835"/>
      <c r="AV210" s="835"/>
      <c r="AW210" s="835"/>
      <c r="AX210" s="835"/>
      <c r="AY210" s="835"/>
      <c r="AZ210" s="835"/>
      <c r="BA210" s="114"/>
      <c r="BB210" s="137"/>
      <c r="BC210" s="114"/>
      <c r="BD210" s="114"/>
      <c r="BE210" s="114"/>
      <c r="BF210" s="114"/>
      <c r="BG210" s="114"/>
      <c r="BH210" s="114"/>
      <c r="BI210" s="114"/>
      <c r="BJ210" s="114"/>
      <c r="BK210" s="114"/>
      <c r="BL210" s="114"/>
      <c r="BM210" s="114"/>
      <c r="BN210" s="114"/>
      <c r="BO210" s="114"/>
      <c r="BP210" s="114"/>
      <c r="BQ210" s="114"/>
      <c r="BR210" s="114"/>
      <c r="BS210" s="114"/>
      <c r="BT210" s="114"/>
      <c r="BU210" s="114"/>
      <c r="BV210" s="114"/>
      <c r="BW210" s="114"/>
      <c r="BX210" s="114"/>
      <c r="BY210" s="114"/>
      <c r="BZ210" s="238"/>
      <c r="CA210" s="238"/>
      <c r="CB210" s="238"/>
      <c r="CC210" s="238"/>
      <c r="CD210" s="238"/>
      <c r="CE210" s="238"/>
      <c r="CF210" s="238"/>
      <c r="CG210" s="238"/>
      <c r="CH210" s="238"/>
      <c r="CI210" s="238"/>
      <c r="CJ210" s="238"/>
      <c r="CK210" s="238"/>
      <c r="CL210" s="238"/>
      <c r="CM210" s="238"/>
      <c r="CN210" s="238"/>
      <c r="CO210" s="238"/>
      <c r="CP210" s="238"/>
      <c r="CQ210" s="238"/>
      <c r="CR210" s="238"/>
      <c r="CS210" s="238"/>
      <c r="CT210" s="238"/>
      <c r="CU210" s="238"/>
      <c r="CV210" s="238"/>
      <c r="CW210" s="238"/>
      <c r="CX210" s="238"/>
      <c r="CY210" s="238"/>
      <c r="CZ210" s="238"/>
    </row>
    <row r="211" s="754" customFormat="true" ht="20.1" customHeight="true" x14ac:dyDescent="0.35">
      <c r="A211" s="146" t="s">
        <v>97</v>
      </c>
      <c r="B211" s="142"/>
      <c r="AE211" s="835"/>
      <c r="AF211" s="835"/>
      <c r="AG211" s="835"/>
      <c r="AH211" s="835"/>
      <c r="AI211" s="835"/>
      <c r="AJ211" s="835"/>
      <c r="AK211" s="835"/>
      <c r="AL211" s="835"/>
      <c r="AM211" s="835"/>
      <c r="AN211" s="835"/>
      <c r="AO211" s="835"/>
      <c r="AP211" s="835"/>
      <c r="AQ211" s="835"/>
      <c r="AR211" s="835"/>
      <c r="AS211" s="835"/>
      <c r="AT211" s="835"/>
      <c r="AU211" s="835"/>
      <c r="AV211" s="835"/>
      <c r="AW211" s="835"/>
      <c r="AX211" s="835"/>
      <c r="AY211" s="835"/>
      <c r="AZ211" s="835"/>
      <c r="BA211" s="114"/>
      <c r="BB211" s="137"/>
      <c r="BC211" s="114"/>
      <c r="BD211" s="114"/>
      <c r="BE211" s="114"/>
      <c r="BF211" s="114"/>
      <c r="BG211" s="114"/>
      <c r="BH211" s="114"/>
      <c r="BI211" s="114"/>
      <c r="BJ211" s="114"/>
      <c r="BK211" s="114"/>
      <c r="BL211" s="114"/>
      <c r="BM211" s="114"/>
      <c r="BN211" s="114"/>
      <c r="BO211" s="114"/>
      <c r="BP211" s="114"/>
      <c r="BQ211" s="114"/>
      <c r="BR211" s="114"/>
      <c r="BS211" s="114"/>
      <c r="BT211" s="114"/>
      <c r="BU211" s="114"/>
      <c r="BV211" s="114"/>
      <c r="BW211" s="114"/>
      <c r="BX211" s="114"/>
      <c r="BY211" s="114"/>
      <c r="BZ211" s="238"/>
      <c r="CA211" s="238"/>
      <c r="CB211" s="238"/>
      <c r="CC211" s="238"/>
      <c r="CD211" s="238"/>
      <c r="CE211" s="238"/>
      <c r="CF211" s="238"/>
      <c r="CG211" s="238"/>
      <c r="CH211" s="238"/>
      <c r="CI211" s="238"/>
      <c r="CJ211" s="238"/>
      <c r="CK211" s="238"/>
      <c r="CL211" s="238"/>
      <c r="CM211" s="238"/>
      <c r="CN211" s="238"/>
      <c r="CO211" s="238"/>
      <c r="CP211" s="238"/>
      <c r="CQ211" s="238"/>
      <c r="CR211" s="238"/>
      <c r="CS211" s="238"/>
      <c r="CT211" s="238"/>
      <c r="CU211" s="238"/>
      <c r="CV211" s="238"/>
      <c r="CW211" s="238"/>
      <c r="CX211" s="238"/>
      <c r="CY211" s="238"/>
      <c r="CZ211" s="238"/>
    </row>
    <row r="212" s="754" customFormat="true" ht="15" customHeight="true" x14ac:dyDescent="0.2">
      <c r="A212" s="752" t="s">
        <v>98</v>
      </c>
      <c r="B212" s="251"/>
      <c r="AE212" s="835"/>
      <c r="AF212" s="835"/>
      <c r="AG212" s="835"/>
      <c r="AH212" s="835"/>
      <c r="AI212" s="835"/>
      <c r="AJ212" s="835"/>
      <c r="AK212" s="835"/>
      <c r="AL212" s="835"/>
      <c r="AM212" s="835"/>
      <c r="AN212" s="835"/>
      <c r="AO212" s="835"/>
      <c r="AP212" s="835"/>
      <c r="AQ212" s="835"/>
      <c r="AR212" s="835"/>
      <c r="AS212" s="835"/>
      <c r="AT212" s="835"/>
      <c r="AU212" s="835"/>
      <c r="AV212" s="835"/>
      <c r="AW212" s="835"/>
      <c r="AX212" s="835"/>
      <c r="AY212" s="835"/>
      <c r="AZ212" s="835"/>
      <c r="BA212" s="114"/>
      <c r="BB212" s="137"/>
      <c r="BC212" s="114"/>
      <c r="BD212" s="114"/>
      <c r="BE212" s="114"/>
      <c r="BF212" s="114"/>
      <c r="BG212" s="114"/>
      <c r="BH212" s="114"/>
      <c r="BI212" s="114"/>
      <c r="BJ212" s="114"/>
      <c r="BK212" s="114"/>
      <c r="BL212" s="114"/>
      <c r="BM212" s="114"/>
      <c r="BN212" s="114"/>
      <c r="BO212" s="114"/>
      <c r="BP212" s="114"/>
      <c r="BQ212" s="114"/>
      <c r="BR212" s="114"/>
      <c r="BS212" s="114"/>
      <c r="BT212" s="114"/>
      <c r="BU212" s="114"/>
      <c r="BV212" s="114"/>
      <c r="BW212" s="114"/>
      <c r="BX212" s="114"/>
      <c r="BY212" s="114"/>
      <c r="BZ212" s="238"/>
      <c r="CA212" s="238"/>
      <c r="CB212" s="238"/>
      <c r="CC212" s="238"/>
      <c r="CD212" s="238"/>
      <c r="CE212" s="238"/>
      <c r="CF212" s="238"/>
      <c r="CG212" s="238"/>
      <c r="CH212" s="238"/>
      <c r="CI212" s="238"/>
      <c r="CJ212" s="238"/>
      <c r="CK212" s="238"/>
      <c r="CL212" s="238"/>
      <c r="CM212" s="238"/>
      <c r="CN212" s="238"/>
      <c r="CO212" s="238"/>
      <c r="CP212" s="238"/>
      <c r="CQ212" s="238"/>
      <c r="CR212" s="238"/>
      <c r="CS212" s="238"/>
      <c r="CT212" s="238"/>
      <c r="CU212" s="238"/>
      <c r="CV212" s="238"/>
      <c r="CW212" s="238"/>
      <c r="CX212" s="238"/>
      <c r="CY212" s="238"/>
      <c r="CZ212" s="238"/>
    </row>
    <row r="213" s="754" customFormat="true" ht="15" customHeight="true" x14ac:dyDescent="0.2">
      <c r="A213" s="155" t="s">
        <v>40</v>
      </c>
      <c r="B213" s="154"/>
      <c r="AE213" s="835"/>
      <c r="AF213" s="835"/>
      <c r="AG213" s="835"/>
      <c r="AH213" s="835"/>
      <c r="AI213" s="835"/>
      <c r="AJ213" s="835"/>
      <c r="AK213" s="835"/>
      <c r="AL213" s="835"/>
      <c r="AM213" s="835"/>
      <c r="AN213" s="835"/>
      <c r="AO213" s="835"/>
      <c r="AP213" s="835"/>
      <c r="AQ213" s="835"/>
      <c r="AR213" s="835"/>
      <c r="AS213" s="835"/>
      <c r="AT213" s="835"/>
      <c r="AU213" s="835"/>
      <c r="AV213" s="835"/>
      <c r="AW213" s="835"/>
      <c r="AX213" s="835"/>
      <c r="AY213" s="835"/>
      <c r="AZ213" s="835"/>
      <c r="BA213" s="114"/>
      <c r="BB213" s="137"/>
      <c r="BC213" s="114"/>
      <c r="BD213" s="114"/>
      <c r="BE213" s="114"/>
      <c r="BF213" s="114"/>
      <c r="BG213" s="114"/>
      <c r="BH213" s="114"/>
      <c r="BI213" s="114"/>
      <c r="BJ213" s="114"/>
      <c r="BK213" s="114"/>
      <c r="BL213" s="114"/>
      <c r="BM213" s="114"/>
      <c r="BN213" s="114"/>
      <c r="BO213" s="114"/>
      <c r="BP213" s="114"/>
      <c r="BQ213" s="114"/>
      <c r="BR213" s="114"/>
      <c r="BS213" s="114"/>
      <c r="BT213" s="114"/>
      <c r="BU213" s="114"/>
      <c r="BV213" s="114"/>
      <c r="BW213" s="114"/>
      <c r="BX213" s="114"/>
      <c r="BY213" s="114"/>
      <c r="BZ213" s="238"/>
      <c r="CA213" s="238"/>
      <c r="CB213" s="238"/>
      <c r="CC213" s="238"/>
      <c r="CD213" s="238"/>
      <c r="CE213" s="238"/>
      <c r="CF213" s="238"/>
      <c r="CG213" s="238"/>
      <c r="CH213" s="238"/>
      <c r="CI213" s="238"/>
      <c r="CJ213" s="238"/>
      <c r="CK213" s="238"/>
      <c r="CL213" s="238"/>
      <c r="CM213" s="238"/>
      <c r="CN213" s="238"/>
      <c r="CO213" s="238"/>
      <c r="CP213" s="238"/>
      <c r="CQ213" s="238"/>
      <c r="CR213" s="238"/>
      <c r="CS213" s="238"/>
      <c r="CT213" s="238"/>
      <c r="CU213" s="238"/>
      <c r="CV213" s="238"/>
      <c r="CW213" s="238"/>
      <c r="CX213" s="238"/>
      <c r="CY213" s="238"/>
      <c r="CZ213" s="238"/>
    </row>
    <row r="214" s="754" customFormat="true" ht="15" customHeight="true" x14ac:dyDescent="0.2">
      <c r="A214" s="153" t="s">
        <v>39</v>
      </c>
      <c r="B214" s="154"/>
      <c r="AE214" s="835"/>
      <c r="AF214" s="835"/>
      <c r="AG214" s="835"/>
      <c r="AH214" s="835"/>
      <c r="AI214" s="835"/>
      <c r="AJ214" s="835"/>
      <c r="AK214" s="835"/>
      <c r="AL214" s="835"/>
      <c r="AM214" s="835"/>
      <c r="AN214" s="835"/>
      <c r="AO214" s="835"/>
      <c r="AP214" s="835"/>
      <c r="AQ214" s="835"/>
      <c r="AR214" s="835"/>
      <c r="AS214" s="835"/>
      <c r="AT214" s="835"/>
      <c r="AU214" s="835"/>
      <c r="AV214" s="835"/>
      <c r="AW214" s="835"/>
      <c r="AX214" s="835"/>
      <c r="AY214" s="835"/>
      <c r="AZ214" s="835"/>
      <c r="BA214" s="114"/>
      <c r="BB214" s="137"/>
      <c r="BC214" s="114"/>
      <c r="BD214" s="114"/>
      <c r="BE214" s="114"/>
      <c r="BF214" s="114"/>
      <c r="BG214" s="114"/>
      <c r="BH214" s="114"/>
      <c r="BI214" s="114"/>
      <c r="BJ214" s="114"/>
      <c r="BK214" s="114"/>
      <c r="BL214" s="114"/>
      <c r="BM214" s="114"/>
      <c r="BN214" s="114"/>
      <c r="BO214" s="114"/>
      <c r="BP214" s="114"/>
      <c r="BQ214" s="114"/>
      <c r="BR214" s="114"/>
      <c r="BS214" s="114"/>
      <c r="BT214" s="114"/>
      <c r="BU214" s="114"/>
      <c r="BV214" s="114"/>
      <c r="BW214" s="114"/>
      <c r="BX214" s="114"/>
      <c r="BY214" s="114"/>
      <c r="BZ214" s="238"/>
      <c r="CA214" s="238"/>
      <c r="CB214" s="238"/>
      <c r="CC214" s="238"/>
      <c r="CD214" s="238"/>
      <c r="CE214" s="238"/>
      <c r="CF214" s="238"/>
      <c r="CG214" s="238"/>
      <c r="CH214" s="238"/>
      <c r="CI214" s="238"/>
      <c r="CJ214" s="238"/>
      <c r="CK214" s="238"/>
      <c r="CL214" s="238"/>
      <c r="CM214" s="238"/>
      <c r="CN214" s="238"/>
      <c r="CO214" s="238"/>
      <c r="CP214" s="238"/>
      <c r="CQ214" s="238"/>
      <c r="CR214" s="238"/>
      <c r="CS214" s="238"/>
      <c r="CT214" s="238"/>
      <c r="CU214" s="238"/>
      <c r="CV214" s="238"/>
      <c r="CW214" s="238"/>
      <c r="CX214" s="238"/>
      <c r="CY214" s="238"/>
      <c r="CZ214" s="238"/>
    </row>
    <row r="215" s="754" customFormat="true" ht="15" customHeight="true" x14ac:dyDescent="0.2">
      <c r="A215" s="153" t="s">
        <v>136</v>
      </c>
      <c r="B215" s="250" t="str">
        <f>A1025</f>
        <v>DHS10</v>
      </c>
      <c r="AE215" s="835"/>
      <c r="AF215" s="835"/>
      <c r="AG215" s="835"/>
      <c r="AH215" s="835"/>
      <c r="AI215" s="835"/>
      <c r="AJ215" s="835"/>
      <c r="AK215" s="835"/>
      <c r="AL215" s="835"/>
      <c r="AM215" s="835"/>
      <c r="AN215" s="835"/>
      <c r="AO215" s="835"/>
      <c r="AP215" s="835"/>
      <c r="AQ215" s="835"/>
      <c r="AR215" s="835"/>
      <c r="AS215" s="835"/>
      <c r="AT215" s="835"/>
      <c r="AU215" s="835"/>
      <c r="AV215" s="835"/>
      <c r="AW215" s="835"/>
      <c r="AX215" s="835"/>
      <c r="AY215" s="835"/>
      <c r="AZ215" s="835"/>
      <c r="BA215" s="114"/>
      <c r="BB215" s="137"/>
      <c r="BC215" s="114"/>
      <c r="BD215" s="114"/>
      <c r="BE215" s="114"/>
      <c r="BF215" s="114"/>
      <c r="BG215" s="114"/>
      <c r="BH215" s="114"/>
      <c r="BI215" s="114"/>
      <c r="BJ215" s="114"/>
      <c r="BK215" s="114"/>
      <c r="BL215" s="114"/>
      <c r="BM215" s="114"/>
      <c r="BN215" s="114"/>
      <c r="BO215" s="114"/>
      <c r="BP215" s="114"/>
      <c r="BQ215" s="114"/>
      <c r="BR215" s="114"/>
      <c r="BS215" s="114"/>
      <c r="BT215" s="114"/>
      <c r="BU215" s="114"/>
      <c r="BV215" s="114"/>
      <c r="BW215" s="114"/>
      <c r="BX215" s="114"/>
      <c r="BY215" s="114"/>
      <c r="BZ215" s="238"/>
      <c r="CA215" s="238"/>
      <c r="CB215" s="238"/>
      <c r="CC215" s="238"/>
      <c r="CD215" s="238"/>
      <c r="CE215" s="238"/>
      <c r="CF215" s="238"/>
      <c r="CG215" s="238"/>
      <c r="CH215" s="238"/>
      <c r="CI215" s="238"/>
      <c r="CJ215" s="238"/>
      <c r="CK215" s="238"/>
      <c r="CL215" s="238"/>
      <c r="CM215" s="238"/>
      <c r="CN215" s="238"/>
      <c r="CO215" s="238"/>
      <c r="CP215" s="238"/>
      <c r="CQ215" s="238"/>
      <c r="CR215" s="238"/>
      <c r="CS215" s="238"/>
      <c r="CT215" s="238"/>
      <c r="CU215" s="238"/>
      <c r="CV215" s="238"/>
      <c r="CW215" s="238"/>
      <c r="CX215" s="238"/>
      <c r="CY215" s="238"/>
      <c r="CZ215" s="238"/>
    </row>
    <row r="216" s="754" customFormat="true" ht="15" customHeight="true" x14ac:dyDescent="0.2">
      <c r="A216" s="857"/>
      <c r="B216" s="855"/>
      <c r="AE216" s="835"/>
      <c r="AF216" s="835"/>
      <c r="AG216" s="835"/>
      <c r="AH216" s="835"/>
      <c r="AI216" s="835"/>
      <c r="AJ216" s="835"/>
      <c r="AK216" s="835"/>
      <c r="AL216" s="835"/>
      <c r="AM216" s="835"/>
      <c r="AN216" s="835"/>
      <c r="AO216" s="835"/>
      <c r="AP216" s="835"/>
      <c r="AQ216" s="835"/>
      <c r="AR216" s="835"/>
      <c r="AS216" s="835"/>
      <c r="AT216" s="835"/>
      <c r="AU216" s="835"/>
      <c r="AV216" s="835"/>
      <c r="AW216" s="835"/>
      <c r="AX216" s="835"/>
      <c r="AY216" s="835"/>
      <c r="AZ216" s="835"/>
      <c r="BA216" s="114"/>
      <c r="BB216" s="137"/>
      <c r="BC216" s="114"/>
      <c r="BD216" s="114"/>
      <c r="BE216" s="114"/>
      <c r="BF216" s="114"/>
      <c r="BG216" s="114"/>
      <c r="BH216" s="114"/>
      <c r="BI216" s="114"/>
      <c r="BJ216" s="114"/>
      <c r="BK216" s="114"/>
      <c r="BL216" s="114"/>
      <c r="BM216" s="114"/>
      <c r="BN216" s="114"/>
      <c r="BO216" s="114"/>
      <c r="BP216" s="114"/>
      <c r="BQ216" s="114"/>
      <c r="BR216" s="114"/>
      <c r="BS216" s="114"/>
      <c r="BT216" s="114"/>
      <c r="BU216" s="114"/>
      <c r="BV216" s="114"/>
      <c r="BW216" s="114"/>
      <c r="BX216" s="114"/>
      <c r="BY216" s="114"/>
      <c r="BZ216" s="238"/>
      <c r="CA216" s="238"/>
      <c r="CB216" s="238"/>
      <c r="CC216" s="238"/>
      <c r="CD216" s="238"/>
      <c r="CE216" s="238"/>
      <c r="CF216" s="238"/>
      <c r="CG216" s="238"/>
      <c r="CH216" s="238"/>
      <c r="CI216" s="238"/>
      <c r="CJ216" s="238"/>
      <c r="CK216" s="238"/>
      <c r="CL216" s="238"/>
      <c r="CM216" s="238"/>
      <c r="CN216" s="238"/>
      <c r="CO216" s="238"/>
      <c r="CP216" s="238"/>
      <c r="CQ216" s="238"/>
      <c r="CR216" s="238"/>
      <c r="CS216" s="238"/>
      <c r="CT216" s="238"/>
      <c r="CU216" s="238"/>
      <c r="CV216" s="238"/>
      <c r="CW216" s="238"/>
      <c r="CX216" s="238"/>
      <c r="CY216" s="238"/>
      <c r="CZ216" s="238"/>
    </row>
    <row r="217" s="754" customFormat="true" ht="15" customHeight="true" x14ac:dyDescent="0.2">
      <c r="A217" s="857"/>
      <c r="B217" s="856"/>
      <c r="AE217" s="835"/>
      <c r="AF217" s="835"/>
      <c r="AG217" s="835"/>
      <c r="AH217" s="835"/>
      <c r="AI217" s="835"/>
      <c r="AJ217" s="835"/>
      <c r="AK217" s="835"/>
      <c r="AL217" s="835"/>
      <c r="AM217" s="835"/>
      <c r="AN217" s="835"/>
      <c r="AO217" s="835"/>
      <c r="AP217" s="835"/>
      <c r="AQ217" s="835"/>
      <c r="AR217" s="835"/>
      <c r="AS217" s="835"/>
      <c r="AT217" s="835"/>
      <c r="AU217" s="835"/>
      <c r="AV217" s="835"/>
      <c r="AW217" s="835"/>
      <c r="AX217" s="835"/>
      <c r="AY217" s="835"/>
      <c r="AZ217" s="835"/>
      <c r="BA217" s="114"/>
      <c r="BB217" s="137"/>
      <c r="BC217" s="114"/>
      <c r="BD217" s="114"/>
      <c r="BE217" s="114"/>
      <c r="BF217" s="114"/>
      <c r="BG217" s="114"/>
      <c r="BH217" s="114"/>
      <c r="BI217" s="114"/>
      <c r="BJ217" s="114"/>
      <c r="BK217" s="114"/>
      <c r="BL217" s="114"/>
      <c r="BM217" s="114"/>
      <c r="BN217" s="114"/>
      <c r="BO217" s="114"/>
      <c r="BP217" s="114"/>
      <c r="BQ217" s="114"/>
      <c r="BR217" s="114"/>
      <c r="BS217" s="114"/>
      <c r="BT217" s="114"/>
      <c r="BU217" s="114"/>
      <c r="BV217" s="114"/>
      <c r="BW217" s="114"/>
      <c r="BX217" s="114"/>
      <c r="BY217" s="114"/>
      <c r="BZ217" s="238"/>
      <c r="CA217" s="238"/>
      <c r="CB217" s="238"/>
      <c r="CC217" s="238"/>
      <c r="CD217" s="238"/>
      <c r="CE217" s="238"/>
      <c r="CF217" s="238"/>
      <c r="CG217" s="238"/>
      <c r="CH217" s="238"/>
      <c r="CI217" s="238"/>
      <c r="CJ217" s="238"/>
      <c r="CK217" s="238"/>
      <c r="CL217" s="238"/>
      <c r="CM217" s="238"/>
      <c r="CN217" s="238"/>
      <c r="CO217" s="238"/>
      <c r="CP217" s="238"/>
      <c r="CQ217" s="238"/>
      <c r="CR217" s="238"/>
      <c r="CS217" s="238"/>
      <c r="CT217" s="238"/>
      <c r="CU217" s="238"/>
      <c r="CV217" s="238"/>
      <c r="CW217" s="238"/>
      <c r="CX217" s="238"/>
      <c r="CY217" s="238"/>
      <c r="CZ217" s="238"/>
    </row>
    <row r="218" s="754" customFormat="true" ht="18" customHeight="true" x14ac:dyDescent="0.2">
      <c r="A218" s="857"/>
      <c r="B218" s="855"/>
      <c r="AE218" s="835"/>
      <c r="AF218" s="835"/>
      <c r="AG218" s="835"/>
      <c r="AH218" s="835"/>
      <c r="AI218" s="835"/>
      <c r="AJ218" s="835"/>
      <c r="AK218" s="835"/>
      <c r="AL218" s="835"/>
      <c r="AM218" s="835"/>
      <c r="AN218" s="835"/>
      <c r="AO218" s="835"/>
      <c r="AP218" s="835"/>
      <c r="AQ218" s="835"/>
      <c r="AR218" s="835"/>
      <c r="AS218" s="835"/>
      <c r="AT218" s="835"/>
      <c r="AU218" s="835"/>
      <c r="AV218" s="835"/>
      <c r="AW218" s="835"/>
      <c r="AX218" s="835"/>
      <c r="AY218" s="835"/>
      <c r="AZ218" s="835"/>
      <c r="BA218" s="114"/>
      <c r="BB218" s="137"/>
      <c r="BC218" s="114"/>
      <c r="BD218" s="114"/>
      <c r="BE218" s="114"/>
      <c r="BF218" s="114"/>
      <c r="BG218" s="114"/>
      <c r="BH218" s="114"/>
      <c r="BI218" s="114"/>
      <c r="BJ218" s="114"/>
      <c r="BK218" s="114"/>
      <c r="BL218" s="114"/>
      <c r="BM218" s="114"/>
      <c r="BN218" s="114"/>
      <c r="BO218" s="114"/>
      <c r="BP218" s="114"/>
      <c r="BQ218" s="114"/>
      <c r="BR218" s="114"/>
      <c r="BS218" s="114"/>
      <c r="BT218" s="114"/>
      <c r="BU218" s="114"/>
      <c r="BV218" s="114"/>
      <c r="BW218" s="114"/>
      <c r="BX218" s="114"/>
      <c r="BY218" s="114"/>
      <c r="BZ218" s="238"/>
      <c r="CA218" s="238"/>
      <c r="CB218" s="238"/>
      <c r="CC218" s="238"/>
      <c r="CD218" s="238"/>
      <c r="CE218" s="238"/>
      <c r="CF218" s="238"/>
      <c r="CG218" s="238"/>
      <c r="CH218" s="238"/>
      <c r="CI218" s="238"/>
      <c r="CJ218" s="238"/>
      <c r="CK218" s="238"/>
      <c r="CL218" s="238"/>
      <c r="CM218" s="238"/>
      <c r="CN218" s="238"/>
      <c r="CO218" s="238"/>
      <c r="CP218" s="238"/>
      <c r="CQ218" s="238"/>
      <c r="CR218" s="238"/>
      <c r="CS218" s="238"/>
      <c r="CT218" s="238"/>
      <c r="CU218" s="238"/>
      <c r="CV218" s="238"/>
      <c r="CW218" s="238"/>
      <c r="CX218" s="238"/>
      <c r="CY218" s="238"/>
      <c r="CZ218" s="238"/>
    </row>
    <row r="219" s="754" customFormat="true" ht="18" customHeight="true" x14ac:dyDescent="0.2">
      <c r="A219" s="858"/>
      <c r="B219" s="859"/>
      <c r="AE219" s="835"/>
      <c r="AF219" s="835"/>
      <c r="AG219" s="835"/>
      <c r="AH219" s="835"/>
      <c r="AI219" s="835"/>
      <c r="AJ219" s="835"/>
      <c r="AK219" s="835"/>
      <c r="AL219" s="835"/>
      <c r="AM219" s="835"/>
      <c r="AN219" s="835"/>
      <c r="AO219" s="835"/>
      <c r="AP219" s="835"/>
      <c r="AQ219" s="835"/>
      <c r="AR219" s="835"/>
      <c r="AS219" s="835"/>
      <c r="AT219" s="835"/>
      <c r="AU219" s="835"/>
      <c r="AV219" s="835"/>
      <c r="AW219" s="835"/>
      <c r="AX219" s="835"/>
      <c r="AY219" s="835"/>
      <c r="AZ219" s="835"/>
      <c r="BA219" s="114"/>
      <c r="BB219" s="137"/>
      <c r="BC219" s="114"/>
      <c r="BD219" s="114"/>
      <c r="BE219" s="114"/>
      <c r="BF219" s="114"/>
      <c r="BG219" s="114"/>
      <c r="BH219" s="114"/>
      <c r="BI219" s="114"/>
      <c r="BJ219" s="114"/>
      <c r="BK219" s="114"/>
      <c r="BL219" s="114"/>
      <c r="BM219" s="114"/>
      <c r="BN219" s="114"/>
      <c r="BO219" s="114"/>
      <c r="BP219" s="114"/>
      <c r="BQ219" s="114"/>
      <c r="BR219" s="114"/>
      <c r="BS219" s="114"/>
      <c r="BT219" s="114"/>
      <c r="BU219" s="114"/>
      <c r="BV219" s="114"/>
      <c r="BW219" s="114"/>
      <c r="BX219" s="114"/>
      <c r="BY219" s="114"/>
      <c r="BZ219" s="238"/>
      <c r="CA219" s="238"/>
      <c r="CB219" s="238"/>
      <c r="CC219" s="238"/>
      <c r="CD219" s="238"/>
      <c r="CE219" s="238"/>
      <c r="CF219" s="238"/>
      <c r="CG219" s="238"/>
      <c r="CH219" s="238"/>
      <c r="CI219" s="238"/>
      <c r="CJ219" s="238"/>
      <c r="CK219" s="238"/>
      <c r="CL219" s="238"/>
      <c r="CM219" s="238"/>
      <c r="CN219" s="238"/>
      <c r="CO219" s="238"/>
      <c r="CP219" s="238"/>
      <c r="CQ219" s="238"/>
      <c r="CR219" s="238"/>
      <c r="CS219" s="238"/>
      <c r="CT219" s="238"/>
      <c r="CU219" s="238"/>
      <c r="CV219" s="238"/>
      <c r="CW219" s="238"/>
      <c r="CX219" s="238"/>
      <c r="CY219" s="238"/>
      <c r="CZ219" s="238"/>
    </row>
    <row r="220" s="758" customFormat="true" ht="15" customHeight="true" x14ac:dyDescent="0.2">
      <c r="A220" s="117" t="s">
        <v>86</v>
      </c>
      <c r="B220" s="233"/>
      <c r="C220" s="1997" t="s">
        <v>115</v>
      </c>
      <c r="D220" s="1998"/>
      <c r="E220" s="1998"/>
      <c r="F220" s="1998"/>
      <c r="G220" s="1999"/>
      <c r="H220" s="2000" t="s">
        <v>38</v>
      </c>
      <c r="I220" s="2001"/>
      <c r="J220" s="2001"/>
      <c r="K220" s="2001"/>
      <c r="L220" s="2002"/>
      <c r="M220" s="2003" t="s">
        <v>37</v>
      </c>
      <c r="N220" s="2004"/>
      <c r="O220" s="2004"/>
      <c r="P220" s="2004"/>
      <c r="Q220" s="2005"/>
      <c r="R220" s="1452" t="s">
        <v>142</v>
      </c>
      <c r="S220" s="1492"/>
      <c r="T220" s="1492"/>
      <c r="U220" s="1492"/>
      <c r="V220" s="1492"/>
      <c r="W220" s="1492"/>
      <c r="X220" s="1492"/>
      <c r="Y220" s="1492"/>
      <c r="Z220" s="1492"/>
      <c r="AA220" s="1492"/>
      <c r="AB220" s="1492"/>
      <c r="AC220" s="1492"/>
      <c r="AD220" s="1493"/>
      <c r="AE220" s="845"/>
      <c r="AF220" s="845"/>
      <c r="AG220" s="845"/>
      <c r="AH220" s="845"/>
      <c r="AI220" s="845"/>
      <c r="AJ220" s="845"/>
      <c r="AK220" s="845"/>
      <c r="AL220" s="845"/>
      <c r="AM220" s="845"/>
      <c r="AN220" s="845"/>
      <c r="AO220" s="845"/>
      <c r="AP220" s="845"/>
      <c r="AQ220" s="845"/>
      <c r="AR220" s="845"/>
      <c r="AS220" s="845"/>
      <c r="AT220" s="845"/>
      <c r="AU220" s="845"/>
      <c r="AV220" s="845"/>
      <c r="AW220" s="845"/>
      <c r="AX220" s="845"/>
      <c r="AY220" s="845"/>
      <c r="AZ220" s="852"/>
      <c r="BA220" s="244" t="s">
        <v>131</v>
      </c>
      <c r="BB220" s="117" t="s">
        <v>86</v>
      </c>
      <c r="BC220" s="1961" t="s">
        <v>115</v>
      </c>
      <c r="BD220" s="1962"/>
      <c r="BE220" s="1962"/>
      <c r="BF220" s="1962"/>
      <c r="BG220" s="1963"/>
      <c r="BH220" s="1964" t="s">
        <v>38</v>
      </c>
      <c r="BI220" s="1962"/>
      <c r="BJ220" s="1962"/>
      <c r="BK220" s="1962"/>
      <c r="BL220" s="1963"/>
      <c r="BM220" s="1964" t="s">
        <v>37</v>
      </c>
      <c r="BN220" s="1962"/>
      <c r="BO220" s="1962"/>
      <c r="BP220" s="1962"/>
      <c r="BQ220" s="1965"/>
      <c r="BR220" s="1473" t="s">
        <v>142</v>
      </c>
      <c r="BS220" s="1474"/>
      <c r="BT220" s="1474"/>
      <c r="BU220" s="1474"/>
      <c r="BV220" s="1474"/>
      <c r="BW220" s="1474"/>
      <c r="BX220" s="1474"/>
      <c r="BY220" s="1475"/>
      <c r="BZ220" s="464"/>
      <c r="CA220" s="464"/>
      <c r="CB220" s="464"/>
      <c r="CC220" s="464"/>
      <c r="CD220" s="464"/>
      <c r="CE220" s="242"/>
      <c r="CF220" s="242"/>
      <c r="CG220" s="242"/>
      <c r="CH220" s="242"/>
      <c r="CI220" s="242"/>
      <c r="CJ220" s="242"/>
      <c r="CK220" s="242"/>
      <c r="CL220" s="242"/>
      <c r="CM220" s="242"/>
      <c r="CN220" s="242"/>
      <c r="CO220" s="242"/>
      <c r="CP220" s="242"/>
      <c r="CQ220" s="242"/>
      <c r="CR220" s="242"/>
      <c r="CS220" s="242"/>
      <c r="CT220" s="242"/>
      <c r="CU220" s="242"/>
      <c r="CV220" s="242"/>
      <c r="CW220" s="242"/>
      <c r="CX220" s="242"/>
      <c r="CY220" s="242"/>
      <c r="CZ220" s="242"/>
    </row>
    <row r="221" s="758" customFormat="true" ht="12.75" x14ac:dyDescent="0.2">
      <c r="A221" s="212" t="s">
        <v>87</v>
      </c>
      <c r="B221" s="284"/>
      <c r="C221" s="422" t="s">
        <v>0</v>
      </c>
      <c r="D221" s="423" t="s">
        <v>1</v>
      </c>
      <c r="E221" s="423" t="s">
        <v>2</v>
      </c>
      <c r="F221" s="423" t="s">
        <v>3</v>
      </c>
      <c r="G221" s="424" t="s">
        <v>4</v>
      </c>
      <c r="H221" s="1002" t="s">
        <v>0</v>
      </c>
      <c r="I221" s="931" t="s">
        <v>1</v>
      </c>
      <c r="J221" s="931" t="s">
        <v>2</v>
      </c>
      <c r="K221" s="931" t="s">
        <v>3</v>
      </c>
      <c r="L221" s="932" t="s">
        <v>4</v>
      </c>
      <c r="M221" s="986" t="s">
        <v>0</v>
      </c>
      <c r="N221" s="931" t="s">
        <v>1</v>
      </c>
      <c r="O221" s="931" t="s">
        <v>2</v>
      </c>
      <c r="P221" s="931" t="s">
        <v>3</v>
      </c>
      <c r="Q221" s="1023" t="s">
        <v>4</v>
      </c>
      <c r="R221" s="1002" t="s">
        <v>156</v>
      </c>
      <c r="S221" s="931" t="s">
        <v>157</v>
      </c>
      <c r="T221" s="931" t="s">
        <v>158</v>
      </c>
      <c r="U221" s="931" t="s">
        <v>159</v>
      </c>
      <c r="V221" s="931" t="s">
        <v>160</v>
      </c>
      <c r="W221" s="931" t="s">
        <v>161</v>
      </c>
      <c r="X221" s="931" t="s">
        <v>162</v>
      </c>
      <c r="Y221" s="931" t="s">
        <v>163</v>
      </c>
      <c r="Z221" s="931" t="s">
        <v>164</v>
      </c>
      <c r="AA221" s="931" t="s">
        <v>165</v>
      </c>
      <c r="AB221" s="931" t="s">
        <v>166</v>
      </c>
      <c r="AC221" s="931" t="s">
        <v>167</v>
      </c>
      <c r="AD221" s="933" t="s">
        <v>168</v>
      </c>
      <c r="AE221" s="845"/>
      <c r="AF221" s="845"/>
      <c r="AG221" s="845"/>
      <c r="AH221" s="845"/>
      <c r="AI221" s="845"/>
      <c r="AJ221" s="845"/>
      <c r="AK221" s="845"/>
      <c r="AL221" s="845"/>
      <c r="AM221" s="845"/>
      <c r="AN221" s="845"/>
      <c r="AO221" s="845"/>
      <c r="AP221" s="845"/>
      <c r="AQ221" s="845"/>
      <c r="AR221" s="845"/>
      <c r="AS221" s="845"/>
      <c r="AT221" s="845"/>
      <c r="AU221" s="845"/>
      <c r="AV221" s="845"/>
      <c r="AW221" s="845"/>
      <c r="AX221" s="845"/>
      <c r="AY221" s="845"/>
      <c r="AZ221" s="852"/>
      <c r="BA221" s="227" t="s">
        <v>118</v>
      </c>
      <c r="BB221" s="226"/>
      <c r="BC221" s="518" t="s">
        <v>0</v>
      </c>
      <c r="BD221" s="193" t="s">
        <v>1</v>
      </c>
      <c r="BE221" s="193" t="s">
        <v>2</v>
      </c>
      <c r="BF221" s="193" t="s">
        <v>3</v>
      </c>
      <c r="BG221" s="519" t="s">
        <v>4</v>
      </c>
      <c r="BH221" s="528" t="s">
        <v>0</v>
      </c>
      <c r="BI221" s="193" t="s">
        <v>1</v>
      </c>
      <c r="BJ221" s="193" t="s">
        <v>2</v>
      </c>
      <c r="BK221" s="193" t="s">
        <v>3</v>
      </c>
      <c r="BL221" s="519" t="s">
        <v>4</v>
      </c>
      <c r="BM221" s="528" t="s">
        <v>0</v>
      </c>
      <c r="BN221" s="193" t="s">
        <v>1</v>
      </c>
      <c r="BO221" s="193" t="s">
        <v>2</v>
      </c>
      <c r="BP221" s="193" t="s">
        <v>3</v>
      </c>
      <c r="BQ221" s="519" t="s">
        <v>4</v>
      </c>
      <c r="BR221" s="528" t="s">
        <v>156</v>
      </c>
      <c r="BS221" s="193" t="s">
        <v>157</v>
      </c>
      <c r="BT221" s="193" t="s">
        <v>158</v>
      </c>
      <c r="BU221" s="193" t="s">
        <v>159</v>
      </c>
      <c r="BV221" s="193" t="s">
        <v>160</v>
      </c>
      <c r="BW221" s="193" t="s">
        <v>161</v>
      </c>
      <c r="BX221" s="193" t="s">
        <v>162</v>
      </c>
      <c r="BY221" s="194" t="s">
        <v>163</v>
      </c>
      <c r="BZ221" s="194" t="s">
        <v>164</v>
      </c>
      <c r="CA221" s="194" t="s">
        <v>165</v>
      </c>
      <c r="CB221" s="194" t="s">
        <v>166</v>
      </c>
      <c r="CC221" s="194" t="s">
        <v>167</v>
      </c>
      <c r="CD221" s="194" t="s">
        <v>168</v>
      </c>
      <c r="CE221" s="1548"/>
      <c r="CF221" s="1548"/>
      <c r="CG221" s="1548"/>
      <c r="CH221" s="1548"/>
      <c r="CI221" s="1548"/>
      <c r="CJ221" s="1548"/>
      <c r="CK221" s="1548"/>
      <c r="CL221" s="1548"/>
      <c r="CM221" s="1548"/>
      <c r="CN221" s="1548"/>
      <c r="CO221" s="1548"/>
      <c r="CP221" s="1548"/>
      <c r="CQ221" s="1548"/>
      <c r="CR221" s="1548"/>
      <c r="CS221" s="1548"/>
      <c r="CT221" s="1548"/>
      <c r="CU221" s="1548"/>
      <c r="CV221" s="1548"/>
      <c r="CW221" s="1548"/>
      <c r="CX221" s="1548"/>
      <c r="CY221" s="1548"/>
      <c r="CZ221" s="1548"/>
    </row>
    <row r="222" s="758" customFormat="true" ht="15" customHeight="true" x14ac:dyDescent="0.2">
      <c r="A222" s="1994" t="s">
        <v>36</v>
      </c>
      <c r="B222" s="1301" t="s">
        <v>15</v>
      </c>
      <c r="C222" s="1313" t="s">
        <v>35</v>
      </c>
      <c r="D222" s="1320" t="s">
        <v>35</v>
      </c>
      <c r="E222" s="1320" t="s">
        <v>35</v>
      </c>
      <c r="F222" s="1320" t="s">
        <v>35</v>
      </c>
      <c r="G222" s="1327" t="s">
        <v>35</v>
      </c>
      <c r="H222" s="1334" t="s">
        <v>35</v>
      </c>
      <c r="I222" s="1320" t="s">
        <v>35</v>
      </c>
      <c r="J222" s="1320" t="s">
        <v>35</v>
      </c>
      <c r="K222" s="1320" t="s">
        <v>35</v>
      </c>
      <c r="L222" s="1341" t="s">
        <v>35</v>
      </c>
      <c r="M222" s="1313" t="s">
        <v>35</v>
      </c>
      <c r="N222" s="1320" t="s">
        <v>35</v>
      </c>
      <c r="O222" s="1320" t="s">
        <v>35</v>
      </c>
      <c r="P222" s="1320" t="s">
        <v>35</v>
      </c>
      <c r="Q222" s="1327" t="s">
        <v>35</v>
      </c>
      <c r="R222" s="1334" t="s">
        <v>35</v>
      </c>
      <c r="S222" s="1320" t="s">
        <v>35</v>
      </c>
      <c r="T222" s="1320" t="s">
        <v>35</v>
      </c>
      <c r="U222" s="1320" t="s">
        <v>35</v>
      </c>
      <c r="V222" s="1320" t="s">
        <v>35</v>
      </c>
      <c r="W222" s="1320" t="s">
        <v>35</v>
      </c>
      <c r="X222" s="1320" t="s">
        <v>35</v>
      </c>
      <c r="Y222" s="1320" t="s">
        <v>35</v>
      </c>
      <c r="Z222" s="1320" t="s">
        <v>35</v>
      </c>
      <c r="AA222" s="1320" t="s">
        <v>35</v>
      </c>
      <c r="AB222" s="1320" t="s">
        <v>35</v>
      </c>
      <c r="AC222" s="1320" t="s">
        <v>35</v>
      </c>
      <c r="AD222" s="1341" t="s">
        <v>35</v>
      </c>
      <c r="AE222" s="845"/>
      <c r="AF222" s="845"/>
      <c r="AG222" s="845"/>
      <c r="AH222" s="845"/>
      <c r="AI222" s="845"/>
      <c r="AJ222" s="845"/>
      <c r="AK222" s="845"/>
      <c r="AL222" s="845"/>
      <c r="AM222" s="845"/>
      <c r="AN222" s="845"/>
      <c r="AO222" s="845"/>
      <c r="AP222" s="845"/>
      <c r="AQ222" s="845"/>
      <c r="AR222" s="845"/>
      <c r="AS222" s="845"/>
      <c r="AT222" s="845"/>
      <c r="AU222" s="845"/>
      <c r="AV222" s="845"/>
      <c r="AW222" s="845"/>
      <c r="AX222" s="845"/>
      <c r="AY222" s="845"/>
      <c r="AZ222" s="852"/>
      <c r="BA222" s="1974" t="s">
        <v>36</v>
      </c>
      <c r="BB222" s="177" t="s">
        <v>15</v>
      </c>
      <c r="BC222" s="1360" t="s">
        <v>35</v>
      </c>
      <c r="BD222" s="1379" t="s">
        <v>35</v>
      </c>
      <c r="BE222" s="1379" t="s">
        <v>35</v>
      </c>
      <c r="BF222" s="1379" t="s">
        <v>35</v>
      </c>
      <c r="BG222" s="1399" t="s">
        <v>35</v>
      </c>
      <c r="BH222" s="1419" t="s">
        <v>35</v>
      </c>
      <c r="BI222" s="1379" t="s">
        <v>35</v>
      </c>
      <c r="BJ222" s="1379" t="s">
        <v>35</v>
      </c>
      <c r="BK222" s="1379" t="s">
        <v>35</v>
      </c>
      <c r="BL222" s="1399" t="s">
        <v>35</v>
      </c>
      <c r="BM222" s="1419" t="s">
        <v>35</v>
      </c>
      <c r="BN222" s="1379" t="s">
        <v>35</v>
      </c>
      <c r="BO222" s="1379" t="s">
        <v>35</v>
      </c>
      <c r="BP222" s="1379" t="s">
        <v>35</v>
      </c>
      <c r="BQ222" s="1399" t="s">
        <v>35</v>
      </c>
      <c r="BR222" s="1419" t="s">
        <v>35</v>
      </c>
      <c r="BS222" s="1379" t="s">
        <v>35</v>
      </c>
      <c r="BT222" s="1379" t="s">
        <v>35</v>
      </c>
      <c r="BU222" s="1379" t="s">
        <v>35</v>
      </c>
      <c r="BV222" s="1379" t="s">
        <v>35</v>
      </c>
      <c r="BW222" s="1379" t="s">
        <v>35</v>
      </c>
      <c r="BX222" s="1379" t="s">
        <v>35</v>
      </c>
      <c r="BY222" s="1437" t="s">
        <v>35</v>
      </c>
      <c r="BZ222" s="1437" t="s">
        <v>35</v>
      </c>
      <c r="CA222" s="1437" t="s">
        <v>35</v>
      </c>
      <c r="CB222" s="1437" t="s">
        <v>35</v>
      </c>
      <c r="CC222" s="1437" t="s">
        <v>35</v>
      </c>
      <c r="CD222" s="1437" t="s">
        <v>35</v>
      </c>
      <c r="CE222" s="1549"/>
      <c r="CF222" s="1549"/>
      <c r="CG222" s="1549"/>
      <c r="CH222" s="1549"/>
      <c r="CI222" s="1549"/>
      <c r="CJ222" s="1549"/>
      <c r="CK222" s="1549"/>
      <c r="CL222" s="1549"/>
      <c r="CM222" s="1549"/>
      <c r="CN222" s="1549"/>
      <c r="CO222" s="1549"/>
      <c r="CP222" s="1549"/>
      <c r="CQ222" s="1549"/>
      <c r="CR222" s="1549"/>
      <c r="CS222" s="1549"/>
      <c r="CT222" s="1549"/>
      <c r="CU222" s="1549"/>
      <c r="CV222" s="1549"/>
      <c r="CW222" s="1549"/>
      <c r="CX222" s="1549"/>
      <c r="CY222" s="1549"/>
      <c r="CZ222" s="1550"/>
    </row>
    <row r="223" s="758" customFormat="true" ht="15" customHeight="true" x14ac:dyDescent="0.2">
      <c r="A223" s="1995"/>
      <c r="B223" s="1302" t="s">
        <v>16</v>
      </c>
      <c r="C223" s="1314" t="s">
        <v>35</v>
      </c>
      <c r="D223" s="1321" t="s">
        <v>35</v>
      </c>
      <c r="E223" s="1321" t="s">
        <v>35</v>
      </c>
      <c r="F223" s="1321" t="s">
        <v>35</v>
      </c>
      <c r="G223" s="1328" t="s">
        <v>35</v>
      </c>
      <c r="H223" s="1335" t="s">
        <v>35</v>
      </c>
      <c r="I223" s="1321" t="s">
        <v>35</v>
      </c>
      <c r="J223" s="1321" t="s">
        <v>35</v>
      </c>
      <c r="K223" s="1321" t="s">
        <v>35</v>
      </c>
      <c r="L223" s="1342" t="s">
        <v>35</v>
      </c>
      <c r="M223" s="1314" t="s">
        <v>35</v>
      </c>
      <c r="N223" s="1321" t="s">
        <v>35</v>
      </c>
      <c r="O223" s="1321" t="s">
        <v>35</v>
      </c>
      <c r="P223" s="1321" t="s">
        <v>35</v>
      </c>
      <c r="Q223" s="1328" t="s">
        <v>35</v>
      </c>
      <c r="R223" s="1335" t="s">
        <v>35</v>
      </c>
      <c r="S223" s="1321" t="s">
        <v>35</v>
      </c>
      <c r="T223" s="1321" t="s">
        <v>35</v>
      </c>
      <c r="U223" s="1321" t="s">
        <v>35</v>
      </c>
      <c r="V223" s="1321" t="s">
        <v>35</v>
      </c>
      <c r="W223" s="1321" t="s">
        <v>35</v>
      </c>
      <c r="X223" s="1321" t="s">
        <v>35</v>
      </c>
      <c r="Y223" s="1321" t="s">
        <v>35</v>
      </c>
      <c r="Z223" s="1321" t="s">
        <v>35</v>
      </c>
      <c r="AA223" s="1321" t="s">
        <v>35</v>
      </c>
      <c r="AB223" s="1321" t="s">
        <v>35</v>
      </c>
      <c r="AC223" s="1321" t="s">
        <v>35</v>
      </c>
      <c r="AD223" s="1342" t="s">
        <v>35</v>
      </c>
      <c r="AE223" s="845"/>
      <c r="AF223" s="845"/>
      <c r="AG223" s="845"/>
      <c r="AH223" s="845"/>
      <c r="AI223" s="845"/>
      <c r="AJ223" s="845"/>
      <c r="AK223" s="845"/>
      <c r="AL223" s="845"/>
      <c r="AM223" s="845"/>
      <c r="AN223" s="845"/>
      <c r="AO223" s="845"/>
      <c r="AP223" s="845"/>
      <c r="AQ223" s="845"/>
      <c r="AR223" s="845"/>
      <c r="AS223" s="845"/>
      <c r="AT223" s="845"/>
      <c r="AU223" s="845"/>
      <c r="AV223" s="845"/>
      <c r="AW223" s="845"/>
      <c r="AX223" s="845"/>
      <c r="AY223" s="845"/>
      <c r="AZ223" s="852"/>
      <c r="BA223" s="1975"/>
      <c r="BB223" s="178" t="s">
        <v>16</v>
      </c>
      <c r="BC223" s="1361" t="s">
        <v>35</v>
      </c>
      <c r="BD223" s="1380" t="s">
        <v>35</v>
      </c>
      <c r="BE223" s="1380" t="s">
        <v>35</v>
      </c>
      <c r="BF223" s="1380" t="s">
        <v>35</v>
      </c>
      <c r="BG223" s="1400" t="s">
        <v>35</v>
      </c>
      <c r="BH223" s="1420" t="s">
        <v>35</v>
      </c>
      <c r="BI223" s="1380" t="s">
        <v>35</v>
      </c>
      <c r="BJ223" s="1380" t="s">
        <v>35</v>
      </c>
      <c r="BK223" s="1380" t="s">
        <v>35</v>
      </c>
      <c r="BL223" s="1400" t="s">
        <v>35</v>
      </c>
      <c r="BM223" s="1420" t="s">
        <v>35</v>
      </c>
      <c r="BN223" s="1380" t="s">
        <v>35</v>
      </c>
      <c r="BO223" s="1380" t="s">
        <v>35</v>
      </c>
      <c r="BP223" s="1380" t="s">
        <v>35</v>
      </c>
      <c r="BQ223" s="1400" t="s">
        <v>35</v>
      </c>
      <c r="BR223" s="1420" t="s">
        <v>35</v>
      </c>
      <c r="BS223" s="1380" t="s">
        <v>35</v>
      </c>
      <c r="BT223" s="1380" t="s">
        <v>35</v>
      </c>
      <c r="BU223" s="1380" t="s">
        <v>35</v>
      </c>
      <c r="BV223" s="1380" t="s">
        <v>35</v>
      </c>
      <c r="BW223" s="1380" t="s">
        <v>35</v>
      </c>
      <c r="BX223" s="1380" t="s">
        <v>35</v>
      </c>
      <c r="BY223" s="1438" t="s">
        <v>35</v>
      </c>
      <c r="BZ223" s="1438" t="s">
        <v>35</v>
      </c>
      <c r="CA223" s="1438" t="s">
        <v>35</v>
      </c>
      <c r="CB223" s="1438" t="s">
        <v>35</v>
      </c>
      <c r="CC223" s="1438" t="s">
        <v>35</v>
      </c>
      <c r="CD223" s="1438" t="s">
        <v>35</v>
      </c>
      <c r="CE223" s="1551"/>
      <c r="CF223" s="1551"/>
      <c r="CG223" s="1551"/>
      <c r="CH223" s="1551"/>
      <c r="CI223" s="1551"/>
      <c r="CJ223" s="1551"/>
      <c r="CK223" s="1551"/>
      <c r="CL223" s="1551"/>
      <c r="CM223" s="1551"/>
      <c r="CN223" s="1551"/>
      <c r="CO223" s="1551"/>
      <c r="CP223" s="1551"/>
      <c r="CQ223" s="1551"/>
      <c r="CR223" s="1551"/>
      <c r="CS223" s="1551"/>
      <c r="CT223" s="1551"/>
      <c r="CU223" s="1551"/>
      <c r="CV223" s="1551"/>
      <c r="CW223" s="1551"/>
      <c r="CX223" s="1551"/>
      <c r="CY223" s="1551"/>
      <c r="CZ223" s="1552"/>
    </row>
    <row r="224" s="758" customFormat="true" ht="15" customHeight="true" x14ac:dyDescent="0.2">
      <c r="A224" s="1996"/>
      <c r="B224" s="1303" t="s">
        <v>20</v>
      </c>
      <c r="C224" s="1315" t="s">
        <v>35</v>
      </c>
      <c r="D224" s="1322" t="s">
        <v>35</v>
      </c>
      <c r="E224" s="1322" t="s">
        <v>35</v>
      </c>
      <c r="F224" s="1322" t="s">
        <v>35</v>
      </c>
      <c r="G224" s="1329" t="s">
        <v>35</v>
      </c>
      <c r="H224" s="1336" t="s">
        <v>35</v>
      </c>
      <c r="I224" s="1322" t="s">
        <v>35</v>
      </c>
      <c r="J224" s="1322" t="s">
        <v>35</v>
      </c>
      <c r="K224" s="1322" t="s">
        <v>35</v>
      </c>
      <c r="L224" s="1343" t="s">
        <v>35</v>
      </c>
      <c r="M224" s="1315" t="s">
        <v>35</v>
      </c>
      <c r="N224" s="1322" t="s">
        <v>35</v>
      </c>
      <c r="O224" s="1322" t="s">
        <v>35</v>
      </c>
      <c r="P224" s="1322" t="s">
        <v>35</v>
      </c>
      <c r="Q224" s="1329" t="s">
        <v>35</v>
      </c>
      <c r="R224" s="1336" t="s">
        <v>35</v>
      </c>
      <c r="S224" s="1322" t="s">
        <v>35</v>
      </c>
      <c r="T224" s="1322" t="s">
        <v>35</v>
      </c>
      <c r="U224" s="1322" t="s">
        <v>35</v>
      </c>
      <c r="V224" s="1322" t="s">
        <v>35</v>
      </c>
      <c r="W224" s="1322" t="s">
        <v>35</v>
      </c>
      <c r="X224" s="1322" t="s">
        <v>35</v>
      </c>
      <c r="Y224" s="1322" t="s">
        <v>35</v>
      </c>
      <c r="Z224" s="1322" t="s">
        <v>35</v>
      </c>
      <c r="AA224" s="1322" t="s">
        <v>35</v>
      </c>
      <c r="AB224" s="1322" t="s">
        <v>35</v>
      </c>
      <c r="AC224" s="1322" t="s">
        <v>35</v>
      </c>
      <c r="AD224" s="1343" t="s">
        <v>35</v>
      </c>
      <c r="AE224" s="845"/>
      <c r="AF224" s="845"/>
      <c r="AG224" s="845"/>
      <c r="AH224" s="845"/>
      <c r="AI224" s="845"/>
      <c r="AJ224" s="845"/>
      <c r="AK224" s="845"/>
      <c r="AL224" s="845"/>
      <c r="AM224" s="845"/>
      <c r="AN224" s="845"/>
      <c r="AO224" s="845"/>
      <c r="AP224" s="845"/>
      <c r="AQ224" s="845"/>
      <c r="AR224" s="845"/>
      <c r="AS224" s="845"/>
      <c r="AT224" s="845"/>
      <c r="AU224" s="845"/>
      <c r="AV224" s="845"/>
      <c r="AW224" s="845"/>
      <c r="AX224" s="845"/>
      <c r="AY224" s="845"/>
      <c r="AZ224" s="852"/>
      <c r="BA224" s="1975"/>
      <c r="BB224" s="178" t="s">
        <v>20</v>
      </c>
      <c r="BC224" s="1361" t="s">
        <v>35</v>
      </c>
      <c r="BD224" s="1380" t="s">
        <v>35</v>
      </c>
      <c r="BE224" s="1380" t="s">
        <v>35</v>
      </c>
      <c r="BF224" s="1380" t="s">
        <v>35</v>
      </c>
      <c r="BG224" s="1400" t="s">
        <v>35</v>
      </c>
      <c r="BH224" s="1420" t="s">
        <v>35</v>
      </c>
      <c r="BI224" s="1380" t="s">
        <v>35</v>
      </c>
      <c r="BJ224" s="1380" t="s">
        <v>35</v>
      </c>
      <c r="BK224" s="1380" t="s">
        <v>35</v>
      </c>
      <c r="BL224" s="1400" t="s">
        <v>35</v>
      </c>
      <c r="BM224" s="1420" t="s">
        <v>35</v>
      </c>
      <c r="BN224" s="1380" t="s">
        <v>35</v>
      </c>
      <c r="BO224" s="1380" t="s">
        <v>35</v>
      </c>
      <c r="BP224" s="1380" t="s">
        <v>35</v>
      </c>
      <c r="BQ224" s="1400" t="s">
        <v>35</v>
      </c>
      <c r="BR224" s="1420" t="s">
        <v>35</v>
      </c>
      <c r="BS224" s="1380" t="s">
        <v>35</v>
      </c>
      <c r="BT224" s="1380" t="s">
        <v>35</v>
      </c>
      <c r="BU224" s="1380" t="s">
        <v>35</v>
      </c>
      <c r="BV224" s="1380" t="s">
        <v>35</v>
      </c>
      <c r="BW224" s="1380" t="s">
        <v>35</v>
      </c>
      <c r="BX224" s="1380" t="s">
        <v>35</v>
      </c>
      <c r="BY224" s="1438" t="s">
        <v>35</v>
      </c>
      <c r="BZ224" s="1438" t="s">
        <v>35</v>
      </c>
      <c r="CA224" s="1438" t="s">
        <v>35</v>
      </c>
      <c r="CB224" s="1438" t="s">
        <v>35</v>
      </c>
      <c r="CC224" s="1438" t="s">
        <v>35</v>
      </c>
      <c r="CD224" s="1438" t="s">
        <v>35</v>
      </c>
      <c r="CE224" s="1551"/>
      <c r="CF224" s="1551"/>
      <c r="CG224" s="1551"/>
      <c r="CH224" s="1551"/>
      <c r="CI224" s="1551"/>
      <c r="CJ224" s="1551"/>
      <c r="CK224" s="1551"/>
      <c r="CL224" s="1551"/>
      <c r="CM224" s="1551"/>
      <c r="CN224" s="1551"/>
      <c r="CO224" s="1551"/>
      <c r="CP224" s="1551"/>
      <c r="CQ224" s="1551"/>
      <c r="CR224" s="1551"/>
      <c r="CS224" s="1551"/>
      <c r="CT224" s="1551"/>
      <c r="CU224" s="1551"/>
      <c r="CV224" s="1551"/>
      <c r="CW224" s="1551"/>
      <c r="CX224" s="1551"/>
      <c r="CY224" s="1551"/>
      <c r="CZ224" s="1552"/>
    </row>
    <row r="225" s="758" customFormat="true" ht="15" customHeight="true" x14ac:dyDescent="0.2">
      <c r="A225" s="1045"/>
      <c r="B225" s="1058"/>
      <c r="C225" s="1240"/>
      <c r="D225" s="1241"/>
      <c r="E225" s="1241"/>
      <c r="F225" s="1241"/>
      <c r="G225" s="1242"/>
      <c r="H225" s="1243"/>
      <c r="I225" s="1241"/>
      <c r="J225" s="1241"/>
      <c r="K225" s="1241"/>
      <c r="L225" s="1244"/>
      <c r="M225" s="1245"/>
      <c r="N225" s="1241"/>
      <c r="O225" s="1241"/>
      <c r="P225" s="1241"/>
      <c r="Q225" s="1242"/>
      <c r="R225" s="1243"/>
      <c r="S225" s="1241"/>
      <c r="T225" s="1241"/>
      <c r="U225" s="1241"/>
      <c r="V225" s="1241"/>
      <c r="W225" s="1241"/>
      <c r="X225" s="1241"/>
      <c r="Y225" s="1241"/>
      <c r="Z225" s="1241"/>
      <c r="AA225" s="1241"/>
      <c r="AB225" s="1246"/>
      <c r="AC225" s="1116"/>
      <c r="AD225" s="1158"/>
      <c r="AE225" s="845"/>
      <c r="AF225" s="845"/>
      <c r="AG225" s="845"/>
      <c r="AH225" s="845"/>
      <c r="AI225" s="845"/>
      <c r="AJ225" s="845"/>
      <c r="AK225" s="845"/>
      <c r="AL225" s="845"/>
      <c r="AM225" s="845"/>
      <c r="AN225" s="845"/>
      <c r="AO225" s="845"/>
      <c r="AP225" s="845"/>
      <c r="AQ225" s="845"/>
      <c r="AR225" s="845"/>
      <c r="AS225" s="845"/>
      <c r="AT225" s="845"/>
      <c r="AU225" s="845"/>
      <c r="AV225" s="845"/>
      <c r="AW225" s="845"/>
      <c r="AX225" s="845"/>
      <c r="AY225" s="845"/>
      <c r="AZ225" s="852"/>
      <c r="BA225" s="1975" t="s">
        <v>70</v>
      </c>
      <c r="BB225" s="178" t="s">
        <v>71</v>
      </c>
      <c r="BC225" s="1361" t="s">
        <v>35</v>
      </c>
      <c r="BD225" s="1380" t="s">
        <v>35</v>
      </c>
      <c r="BE225" s="1380" t="s">
        <v>35</v>
      </c>
      <c r="BF225" s="1380" t="s">
        <v>35</v>
      </c>
      <c r="BG225" s="1400" t="s">
        <v>35</v>
      </c>
      <c r="BH225" s="1420" t="s">
        <v>35</v>
      </c>
      <c r="BI225" s="1380" t="s">
        <v>35</v>
      </c>
      <c r="BJ225" s="1380" t="s">
        <v>35</v>
      </c>
      <c r="BK225" s="1380" t="s">
        <v>35</v>
      </c>
      <c r="BL225" s="1400" t="s">
        <v>35</v>
      </c>
      <c r="BM225" s="1420" t="s">
        <v>35</v>
      </c>
      <c r="BN225" s="1380" t="s">
        <v>35</v>
      </c>
      <c r="BO225" s="1380" t="s">
        <v>35</v>
      </c>
      <c r="BP225" s="1380" t="s">
        <v>35</v>
      </c>
      <c r="BQ225" s="1400" t="s">
        <v>35</v>
      </c>
      <c r="BR225" s="1420" t="s">
        <v>35</v>
      </c>
      <c r="BS225" s="1380" t="s">
        <v>35</v>
      </c>
      <c r="BT225" s="1380" t="s">
        <v>35</v>
      </c>
      <c r="BU225" s="1380" t="s">
        <v>35</v>
      </c>
      <c r="BV225" s="1380" t="s">
        <v>35</v>
      </c>
      <c r="BW225" s="1380" t="s">
        <v>35</v>
      </c>
      <c r="BX225" s="1380" t="s">
        <v>35</v>
      </c>
      <c r="BY225" s="1438" t="s">
        <v>35</v>
      </c>
      <c r="BZ225" s="1438" t="s">
        <v>35</v>
      </c>
      <c r="CA225" s="1438" t="s">
        <v>35</v>
      </c>
      <c r="CB225" s="1438" t="s">
        <v>35</v>
      </c>
      <c r="CC225" s="1438" t="s">
        <v>35</v>
      </c>
      <c r="CD225" s="1438" t="s">
        <v>35</v>
      </c>
      <c r="CE225" s="1552"/>
      <c r="CF225" s="1552"/>
      <c r="CG225" s="1552"/>
      <c r="CH225" s="1552"/>
      <c r="CI225" s="1552"/>
      <c r="CJ225" s="1552"/>
      <c r="CK225" s="1552"/>
      <c r="CL225" s="1552"/>
      <c r="CM225" s="1552"/>
      <c r="CN225" s="1552"/>
      <c r="CO225" s="1552"/>
      <c r="CP225" s="1552"/>
      <c r="CQ225" s="1552"/>
      <c r="CR225" s="1552"/>
      <c r="CS225" s="1552"/>
      <c r="CT225" s="1552"/>
      <c r="CU225" s="1552"/>
      <c r="CV225" s="1552"/>
      <c r="CW225" s="1552"/>
      <c r="CX225" s="1552"/>
      <c r="CY225" s="1552"/>
      <c r="CZ225" s="1552"/>
    </row>
    <row r="226" s="758" customFormat="true" ht="15" customHeight="true" x14ac:dyDescent="0.2">
      <c r="A226" s="1035"/>
      <c r="B226" s="1304"/>
      <c r="C226" s="953"/>
      <c r="D226" s="954"/>
      <c r="E226" s="954"/>
      <c r="F226" s="954"/>
      <c r="G226" s="1019"/>
      <c r="H226" s="1003"/>
      <c r="I226" s="954"/>
      <c r="J226" s="954"/>
      <c r="K226" s="954"/>
      <c r="L226" s="972"/>
      <c r="M226" s="987"/>
      <c r="N226" s="954"/>
      <c r="O226" s="954"/>
      <c r="P226" s="954"/>
      <c r="Q226" s="1019"/>
      <c r="R226" s="1003"/>
      <c r="S226" s="954"/>
      <c r="T226" s="954"/>
      <c r="U226" s="954"/>
      <c r="V226" s="954"/>
      <c r="W226" s="954"/>
      <c r="X226" s="954"/>
      <c r="Y226" s="954"/>
      <c r="Z226" s="954"/>
      <c r="AA226" s="954"/>
      <c r="AB226" s="954"/>
      <c r="AC226" s="954"/>
      <c r="AD226" s="1519"/>
      <c r="AE226" s="845"/>
      <c r="AF226" s="845"/>
      <c r="AG226" s="845"/>
      <c r="AH226" s="845"/>
      <c r="AI226" s="845"/>
      <c r="AJ226" s="845"/>
      <c r="AK226" s="845"/>
      <c r="AL226" s="845"/>
      <c r="AM226" s="845"/>
      <c r="AN226" s="845"/>
      <c r="AO226" s="845"/>
      <c r="AP226" s="845"/>
      <c r="AQ226" s="845"/>
      <c r="AR226" s="845"/>
      <c r="AS226" s="845"/>
      <c r="AT226" s="845"/>
      <c r="AU226" s="845"/>
      <c r="AV226" s="845"/>
      <c r="AW226" s="845"/>
      <c r="AX226" s="845"/>
      <c r="AY226" s="845"/>
      <c r="AZ226" s="852"/>
      <c r="BA226" s="1975"/>
      <c r="BB226" s="178" t="s">
        <v>72</v>
      </c>
      <c r="BC226" s="1361" t="s">
        <v>35</v>
      </c>
      <c r="BD226" s="1380" t="s">
        <v>35</v>
      </c>
      <c r="BE226" s="1380" t="s">
        <v>35</v>
      </c>
      <c r="BF226" s="1380" t="s">
        <v>35</v>
      </c>
      <c r="BG226" s="1400" t="s">
        <v>35</v>
      </c>
      <c r="BH226" s="1420" t="s">
        <v>35</v>
      </c>
      <c r="BI226" s="1380" t="s">
        <v>35</v>
      </c>
      <c r="BJ226" s="1380" t="s">
        <v>35</v>
      </c>
      <c r="BK226" s="1380" t="s">
        <v>35</v>
      </c>
      <c r="BL226" s="1400" t="s">
        <v>35</v>
      </c>
      <c r="BM226" s="1420" t="s">
        <v>35</v>
      </c>
      <c r="BN226" s="1380" t="s">
        <v>35</v>
      </c>
      <c r="BO226" s="1380" t="s">
        <v>35</v>
      </c>
      <c r="BP226" s="1380" t="s">
        <v>35</v>
      </c>
      <c r="BQ226" s="1400" t="s">
        <v>35</v>
      </c>
      <c r="BR226" s="1420" t="s">
        <v>35</v>
      </c>
      <c r="BS226" s="1380" t="s">
        <v>35</v>
      </c>
      <c r="BT226" s="1380" t="s">
        <v>35</v>
      </c>
      <c r="BU226" s="1380" t="s">
        <v>35</v>
      </c>
      <c r="BV226" s="1380" t="s">
        <v>35</v>
      </c>
      <c r="BW226" s="1380" t="s">
        <v>35</v>
      </c>
      <c r="BX226" s="1380" t="s">
        <v>35</v>
      </c>
      <c r="BY226" s="1438" t="s">
        <v>35</v>
      </c>
      <c r="BZ226" s="1438" t="s">
        <v>35</v>
      </c>
      <c r="CA226" s="1438" t="s">
        <v>35</v>
      </c>
      <c r="CB226" s="1438" t="s">
        <v>35</v>
      </c>
      <c r="CC226" s="1438" t="s">
        <v>35</v>
      </c>
      <c r="CD226" s="1438" t="s">
        <v>35</v>
      </c>
      <c r="CE226" s="1552"/>
      <c r="CF226" s="1552"/>
      <c r="CG226" s="1552"/>
      <c r="CH226" s="1552"/>
      <c r="CI226" s="1552"/>
      <c r="CJ226" s="1552"/>
      <c r="CK226" s="1552"/>
      <c r="CL226" s="1552"/>
      <c r="CM226" s="1552"/>
      <c r="CN226" s="1552"/>
      <c r="CO226" s="1552"/>
      <c r="CP226" s="1552"/>
      <c r="CQ226" s="1552"/>
      <c r="CR226" s="1552"/>
      <c r="CS226" s="1552"/>
      <c r="CT226" s="1552"/>
      <c r="CU226" s="1552"/>
      <c r="CV226" s="1552"/>
      <c r="CW226" s="1552"/>
      <c r="CX226" s="1552"/>
      <c r="CY226" s="1552"/>
      <c r="CZ226" s="1552"/>
    </row>
    <row r="227" s="758" customFormat="true" ht="15" customHeight="true" x14ac:dyDescent="0.2">
      <c r="A227" s="1036"/>
      <c r="B227" s="1305"/>
      <c r="C227" s="955"/>
      <c r="D227" s="956"/>
      <c r="E227" s="956"/>
      <c r="F227" s="956"/>
      <c r="G227" s="1020"/>
      <c r="H227" s="1004"/>
      <c r="I227" s="956"/>
      <c r="J227" s="956"/>
      <c r="K227" s="956"/>
      <c r="L227" s="973"/>
      <c r="M227" s="988"/>
      <c r="N227" s="956"/>
      <c r="O227" s="956"/>
      <c r="P227" s="956"/>
      <c r="Q227" s="1020"/>
      <c r="R227" s="1004"/>
      <c r="S227" s="956"/>
      <c r="T227" s="956"/>
      <c r="U227" s="956"/>
      <c r="V227" s="956"/>
      <c r="W227" s="956"/>
      <c r="X227" s="956"/>
      <c r="Y227" s="956"/>
      <c r="Z227" s="956"/>
      <c r="AA227" s="956"/>
      <c r="AB227" s="956"/>
      <c r="AC227" s="956"/>
      <c r="AD227" s="1520"/>
      <c r="AE227" s="845"/>
      <c r="AF227" s="845"/>
      <c r="AG227" s="845"/>
      <c r="AH227" s="845"/>
      <c r="AI227" s="845"/>
      <c r="AJ227" s="845"/>
      <c r="AK227" s="845"/>
      <c r="AL227" s="845"/>
      <c r="AM227" s="845"/>
      <c r="AN227" s="845"/>
      <c r="AO227" s="845"/>
      <c r="AP227" s="845"/>
      <c r="AQ227" s="845"/>
      <c r="AR227" s="845"/>
      <c r="AS227" s="845"/>
      <c r="AT227" s="845"/>
      <c r="AU227" s="845"/>
      <c r="AV227" s="845"/>
      <c r="AW227" s="845"/>
      <c r="AX227" s="845"/>
      <c r="AY227" s="845"/>
      <c r="AZ227" s="852"/>
      <c r="BA227" s="1975" t="s">
        <v>95</v>
      </c>
      <c r="BB227" s="178" t="s">
        <v>61</v>
      </c>
      <c r="BC227" s="1361" t="s">
        <v>35</v>
      </c>
      <c r="BD227" s="1380" t="s">
        <v>35</v>
      </c>
      <c r="BE227" s="1380" t="s">
        <v>35</v>
      </c>
      <c r="BF227" s="1380" t="s">
        <v>35</v>
      </c>
      <c r="BG227" s="1400" t="s">
        <v>35</v>
      </c>
      <c r="BH227" s="1420" t="s">
        <v>35</v>
      </c>
      <c r="BI227" s="1380" t="s">
        <v>35</v>
      </c>
      <c r="BJ227" s="1380" t="s">
        <v>35</v>
      </c>
      <c r="BK227" s="1380" t="s">
        <v>35</v>
      </c>
      <c r="BL227" s="1400" t="s">
        <v>35</v>
      </c>
      <c r="BM227" s="1420" t="s">
        <v>35</v>
      </c>
      <c r="BN227" s="1380" t="s">
        <v>35</v>
      </c>
      <c r="BO227" s="1380" t="s">
        <v>35</v>
      </c>
      <c r="BP227" s="1380" t="s">
        <v>35</v>
      </c>
      <c r="BQ227" s="1400" t="s">
        <v>35</v>
      </c>
      <c r="BR227" s="1420" t="s">
        <v>35</v>
      </c>
      <c r="BS227" s="1380" t="s">
        <v>35</v>
      </c>
      <c r="BT227" s="1380" t="s">
        <v>35</v>
      </c>
      <c r="BU227" s="1380" t="s">
        <v>35</v>
      </c>
      <c r="BV227" s="1380" t="s">
        <v>35</v>
      </c>
      <c r="BW227" s="1380" t="s">
        <v>35</v>
      </c>
      <c r="BX227" s="1380" t="s">
        <v>35</v>
      </c>
      <c r="BY227" s="1438" t="s">
        <v>35</v>
      </c>
      <c r="BZ227" s="1438" t="s">
        <v>35</v>
      </c>
      <c r="CA227" s="1438" t="s">
        <v>35</v>
      </c>
      <c r="CB227" s="1438" t="s">
        <v>35</v>
      </c>
      <c r="CC227" s="1438" t="s">
        <v>35</v>
      </c>
      <c r="CD227" s="1438" t="s">
        <v>35</v>
      </c>
      <c r="CE227" s="1552"/>
      <c r="CF227" s="1552"/>
      <c r="CG227" s="1552"/>
      <c r="CH227" s="1552"/>
      <c r="CI227" s="1552"/>
      <c r="CJ227" s="1552"/>
      <c r="CK227" s="1552"/>
      <c r="CL227" s="1552"/>
      <c r="CM227" s="1552"/>
      <c r="CN227" s="1552"/>
      <c r="CO227" s="1552"/>
      <c r="CP227" s="1552"/>
      <c r="CQ227" s="1552"/>
      <c r="CR227" s="1552"/>
      <c r="CS227" s="1552"/>
      <c r="CT227" s="1552"/>
      <c r="CU227" s="1552"/>
      <c r="CV227" s="1552"/>
      <c r="CW227" s="1552"/>
      <c r="CX227" s="1552"/>
      <c r="CY227" s="1552"/>
      <c r="CZ227" s="1552"/>
    </row>
    <row r="228" s="758" customFormat="true" ht="15" customHeight="true" x14ac:dyDescent="0.2">
      <c r="A228" s="1037"/>
      <c r="B228" s="1306"/>
      <c r="C228" s="1247"/>
      <c r="D228" s="1248"/>
      <c r="E228" s="1248"/>
      <c r="F228" s="1248"/>
      <c r="G228" s="1249"/>
      <c r="H228" s="1250"/>
      <c r="I228" s="1248"/>
      <c r="J228" s="1248"/>
      <c r="K228" s="1248"/>
      <c r="L228" s="1251"/>
      <c r="M228" s="1247"/>
      <c r="N228" s="1248"/>
      <c r="O228" s="1248"/>
      <c r="P228" s="1248"/>
      <c r="Q228" s="1249"/>
      <c r="R228" s="1250"/>
      <c r="S228" s="1248"/>
      <c r="T228" s="1248"/>
      <c r="U228" s="1248"/>
      <c r="V228" s="1248"/>
      <c r="W228" s="1248"/>
      <c r="X228" s="1248"/>
      <c r="Y228" s="1248"/>
      <c r="Z228" s="1248"/>
      <c r="AA228" s="1248"/>
      <c r="AB228" s="1248"/>
      <c r="AC228" s="1248"/>
      <c r="AD228" s="1251"/>
      <c r="AE228" s="845"/>
      <c r="AF228" s="845"/>
      <c r="AG228" s="845"/>
      <c r="AH228" s="845"/>
      <c r="AI228" s="845"/>
      <c r="AJ228" s="845"/>
      <c r="AK228" s="845"/>
      <c r="AL228" s="845"/>
      <c r="AM228" s="845"/>
      <c r="AN228" s="845"/>
      <c r="AO228" s="845"/>
      <c r="AP228" s="845"/>
      <c r="AQ228" s="845"/>
      <c r="AR228" s="845"/>
      <c r="AS228" s="845"/>
      <c r="AT228" s="845"/>
      <c r="AU228" s="845"/>
      <c r="AV228" s="845"/>
      <c r="AW228" s="845"/>
      <c r="AX228" s="845"/>
      <c r="AY228" s="845"/>
      <c r="AZ228" s="852"/>
      <c r="BA228" s="1975"/>
      <c r="BB228" s="178" t="s">
        <v>92</v>
      </c>
      <c r="BC228" s="1361" t="s">
        <v>35</v>
      </c>
      <c r="BD228" s="1380" t="s">
        <v>35</v>
      </c>
      <c r="BE228" s="1380" t="s">
        <v>35</v>
      </c>
      <c r="BF228" s="1380" t="s">
        <v>35</v>
      </c>
      <c r="BG228" s="1400" t="s">
        <v>35</v>
      </c>
      <c r="BH228" s="1420" t="s">
        <v>35</v>
      </c>
      <c r="BI228" s="1380" t="s">
        <v>35</v>
      </c>
      <c r="BJ228" s="1380" t="s">
        <v>35</v>
      </c>
      <c r="BK228" s="1380" t="s">
        <v>35</v>
      </c>
      <c r="BL228" s="1400" t="s">
        <v>35</v>
      </c>
      <c r="BM228" s="1420" t="s">
        <v>35</v>
      </c>
      <c r="BN228" s="1380" t="s">
        <v>35</v>
      </c>
      <c r="BO228" s="1380" t="s">
        <v>35</v>
      </c>
      <c r="BP228" s="1380" t="s">
        <v>35</v>
      </c>
      <c r="BQ228" s="1400" t="s">
        <v>35</v>
      </c>
      <c r="BR228" s="1420" t="s">
        <v>35</v>
      </c>
      <c r="BS228" s="1380" t="s">
        <v>35</v>
      </c>
      <c r="BT228" s="1380" t="s">
        <v>35</v>
      </c>
      <c r="BU228" s="1380" t="s">
        <v>35</v>
      </c>
      <c r="BV228" s="1380" t="s">
        <v>35</v>
      </c>
      <c r="BW228" s="1380" t="s">
        <v>35</v>
      </c>
      <c r="BX228" s="1380" t="s">
        <v>35</v>
      </c>
      <c r="BY228" s="1438" t="s">
        <v>35</v>
      </c>
      <c r="BZ228" s="1438" t="s">
        <v>35</v>
      </c>
      <c r="CA228" s="1438" t="s">
        <v>35</v>
      </c>
      <c r="CB228" s="1438" t="s">
        <v>35</v>
      </c>
      <c r="CC228" s="1438" t="s">
        <v>35</v>
      </c>
      <c r="CD228" s="1438" t="s">
        <v>35</v>
      </c>
      <c r="CE228" s="1552"/>
      <c r="CF228" s="1552"/>
      <c r="CG228" s="1552"/>
      <c r="CH228" s="1552"/>
      <c r="CI228" s="1552"/>
      <c r="CJ228" s="1552"/>
      <c r="CK228" s="1552"/>
      <c r="CL228" s="1552"/>
      <c r="CM228" s="1552"/>
      <c r="CN228" s="1552"/>
      <c r="CO228" s="1552"/>
      <c r="CP228" s="1552"/>
      <c r="CQ228" s="1552"/>
      <c r="CR228" s="1552"/>
      <c r="CS228" s="1552"/>
      <c r="CT228" s="1552"/>
      <c r="CU228" s="1552"/>
      <c r="CV228" s="1552"/>
      <c r="CW228" s="1552"/>
      <c r="CX228" s="1552"/>
      <c r="CY228" s="1552"/>
      <c r="CZ228" s="1552"/>
    </row>
    <row r="229" s="758" customFormat="true" ht="15" customHeight="true" x14ac:dyDescent="0.2">
      <c r="A229" s="1038"/>
      <c r="B229" s="1307"/>
      <c r="C229" s="1230"/>
      <c r="D229" s="1231"/>
      <c r="E229" s="1231"/>
      <c r="F229" s="1231"/>
      <c r="G229" s="1232"/>
      <c r="H229" s="1233"/>
      <c r="I229" s="1231"/>
      <c r="J229" s="1231"/>
      <c r="K229" s="1231"/>
      <c r="L229" s="1234"/>
      <c r="M229" s="1230"/>
      <c r="N229" s="1231"/>
      <c r="O229" s="1231"/>
      <c r="P229" s="1231"/>
      <c r="Q229" s="1232"/>
      <c r="R229" s="1233"/>
      <c r="S229" s="1231"/>
      <c r="T229" s="1231"/>
      <c r="U229" s="1231"/>
      <c r="V229" s="1231"/>
      <c r="W229" s="1231"/>
      <c r="X229" s="1231"/>
      <c r="Y229" s="1231"/>
      <c r="Z229" s="1231"/>
      <c r="AA229" s="1231"/>
      <c r="AB229" s="1231"/>
      <c r="AC229" s="1231"/>
      <c r="AD229" s="1234"/>
      <c r="AE229" s="845"/>
      <c r="AF229" s="845"/>
      <c r="AG229" s="845"/>
      <c r="AH229" s="845"/>
      <c r="AI229" s="845"/>
      <c r="AJ229" s="845"/>
      <c r="AK229" s="845"/>
      <c r="AL229" s="845"/>
      <c r="AM229" s="845"/>
      <c r="AN229" s="845"/>
      <c r="AO229" s="845"/>
      <c r="AP229" s="845"/>
      <c r="AQ229" s="845"/>
      <c r="AR229" s="845"/>
      <c r="AS229" s="845"/>
      <c r="AT229" s="845"/>
      <c r="AU229" s="845"/>
      <c r="AV229" s="845"/>
      <c r="AW229" s="845"/>
      <c r="AX229" s="845"/>
      <c r="AY229" s="845"/>
      <c r="AZ229" s="852"/>
      <c r="BA229" s="1975"/>
      <c r="BB229" s="178" t="s">
        <v>93</v>
      </c>
      <c r="BC229" s="1361" t="s">
        <v>35</v>
      </c>
      <c r="BD229" s="1380" t="s">
        <v>35</v>
      </c>
      <c r="BE229" s="1380" t="s">
        <v>35</v>
      </c>
      <c r="BF229" s="1380" t="s">
        <v>35</v>
      </c>
      <c r="BG229" s="1400" t="s">
        <v>35</v>
      </c>
      <c r="BH229" s="1420" t="s">
        <v>35</v>
      </c>
      <c r="BI229" s="1380" t="s">
        <v>35</v>
      </c>
      <c r="BJ229" s="1380" t="s">
        <v>35</v>
      </c>
      <c r="BK229" s="1380" t="s">
        <v>35</v>
      </c>
      <c r="BL229" s="1400" t="s">
        <v>35</v>
      </c>
      <c r="BM229" s="1420" t="s">
        <v>35</v>
      </c>
      <c r="BN229" s="1380" t="s">
        <v>35</v>
      </c>
      <c r="BO229" s="1380" t="s">
        <v>35</v>
      </c>
      <c r="BP229" s="1380" t="s">
        <v>35</v>
      </c>
      <c r="BQ229" s="1400" t="s">
        <v>35</v>
      </c>
      <c r="BR229" s="1420" t="s">
        <v>35</v>
      </c>
      <c r="BS229" s="1380" t="s">
        <v>35</v>
      </c>
      <c r="BT229" s="1380" t="s">
        <v>35</v>
      </c>
      <c r="BU229" s="1380" t="s">
        <v>35</v>
      </c>
      <c r="BV229" s="1380" t="s">
        <v>35</v>
      </c>
      <c r="BW229" s="1380" t="s">
        <v>35</v>
      </c>
      <c r="BX229" s="1380" t="s">
        <v>35</v>
      </c>
      <c r="BY229" s="1438" t="s">
        <v>35</v>
      </c>
      <c r="BZ229" s="1438" t="s">
        <v>35</v>
      </c>
      <c r="CA229" s="1438" t="s">
        <v>35</v>
      </c>
      <c r="CB229" s="1438" t="s">
        <v>35</v>
      </c>
      <c r="CC229" s="1438" t="s">
        <v>35</v>
      </c>
      <c r="CD229" s="1438" t="s">
        <v>35</v>
      </c>
      <c r="CE229" s="1552"/>
      <c r="CF229" s="1552"/>
      <c r="CG229" s="1552"/>
      <c r="CH229" s="1552"/>
      <c r="CI229" s="1552"/>
      <c r="CJ229" s="1552"/>
      <c r="CK229" s="1552"/>
      <c r="CL229" s="1552"/>
      <c r="CM229" s="1552"/>
      <c r="CN229" s="1552"/>
      <c r="CO229" s="1552"/>
      <c r="CP229" s="1552"/>
      <c r="CQ229" s="1552"/>
      <c r="CR229" s="1552"/>
      <c r="CS229" s="1552"/>
      <c r="CT229" s="1552"/>
      <c r="CU229" s="1552"/>
      <c r="CV229" s="1552"/>
      <c r="CW229" s="1552"/>
      <c r="CX229" s="1552"/>
      <c r="CY229" s="1552"/>
      <c r="CZ229" s="1552"/>
    </row>
    <row r="230" s="758" customFormat="true" ht="15" customHeight="true" x14ac:dyDescent="0.2">
      <c r="A230" s="1039"/>
      <c r="B230" s="1308"/>
      <c r="C230" s="1235"/>
      <c r="D230" s="1236"/>
      <c r="E230" s="1236"/>
      <c r="F230" s="1236"/>
      <c r="G230" s="1237"/>
      <c r="H230" s="1238"/>
      <c r="I230" s="1236"/>
      <c r="J230" s="1236"/>
      <c r="K230" s="1236"/>
      <c r="L230" s="1239"/>
      <c r="M230" s="1235"/>
      <c r="N230" s="1236"/>
      <c r="O230" s="1236"/>
      <c r="P230" s="1236"/>
      <c r="Q230" s="1237"/>
      <c r="R230" s="1238"/>
      <c r="S230" s="1236"/>
      <c r="T230" s="1236"/>
      <c r="U230" s="1236"/>
      <c r="V230" s="1236"/>
      <c r="W230" s="1236"/>
      <c r="X230" s="1236"/>
      <c r="Y230" s="1236"/>
      <c r="Z230" s="1236"/>
      <c r="AA230" s="1236"/>
      <c r="AB230" s="1236"/>
      <c r="AC230" s="1236"/>
      <c r="AD230" s="1239"/>
      <c r="AE230" s="845"/>
      <c r="AF230" s="845"/>
      <c r="AG230" s="845"/>
      <c r="AH230" s="845"/>
      <c r="AI230" s="845"/>
      <c r="AJ230" s="845"/>
      <c r="AK230" s="845"/>
      <c r="AL230" s="845"/>
      <c r="AM230" s="845"/>
      <c r="AN230" s="845"/>
      <c r="AO230" s="845"/>
      <c r="AP230" s="845"/>
      <c r="AQ230" s="845"/>
      <c r="AR230" s="845"/>
      <c r="AS230" s="845"/>
      <c r="AT230" s="845"/>
      <c r="AU230" s="845"/>
      <c r="AV230" s="845"/>
      <c r="AW230" s="845"/>
      <c r="AX230" s="845"/>
      <c r="AY230" s="845"/>
      <c r="AZ230" s="852"/>
      <c r="BA230" s="1975"/>
      <c r="BB230" s="178" t="s">
        <v>94</v>
      </c>
      <c r="BC230" s="1361" t="s">
        <v>35</v>
      </c>
      <c r="BD230" s="1380" t="s">
        <v>35</v>
      </c>
      <c r="BE230" s="1380" t="s">
        <v>35</v>
      </c>
      <c r="BF230" s="1380" t="s">
        <v>35</v>
      </c>
      <c r="BG230" s="1400" t="s">
        <v>35</v>
      </c>
      <c r="BH230" s="1420" t="s">
        <v>35</v>
      </c>
      <c r="BI230" s="1380" t="s">
        <v>35</v>
      </c>
      <c r="BJ230" s="1380" t="s">
        <v>35</v>
      </c>
      <c r="BK230" s="1380" t="s">
        <v>35</v>
      </c>
      <c r="BL230" s="1400" t="s">
        <v>35</v>
      </c>
      <c r="BM230" s="1420" t="s">
        <v>35</v>
      </c>
      <c r="BN230" s="1380" t="s">
        <v>35</v>
      </c>
      <c r="BO230" s="1380" t="s">
        <v>35</v>
      </c>
      <c r="BP230" s="1380" t="s">
        <v>35</v>
      </c>
      <c r="BQ230" s="1400" t="s">
        <v>35</v>
      </c>
      <c r="BR230" s="1420" t="s">
        <v>35</v>
      </c>
      <c r="BS230" s="1380" t="s">
        <v>35</v>
      </c>
      <c r="BT230" s="1380" t="s">
        <v>35</v>
      </c>
      <c r="BU230" s="1380" t="s">
        <v>35</v>
      </c>
      <c r="BV230" s="1380" t="s">
        <v>35</v>
      </c>
      <c r="BW230" s="1380" t="s">
        <v>35</v>
      </c>
      <c r="BX230" s="1380" t="s">
        <v>35</v>
      </c>
      <c r="BY230" s="1438" t="s">
        <v>35</v>
      </c>
      <c r="BZ230" s="1438" t="s">
        <v>35</v>
      </c>
      <c r="CA230" s="1438" t="s">
        <v>35</v>
      </c>
      <c r="CB230" s="1438" t="s">
        <v>35</v>
      </c>
      <c r="CC230" s="1438" t="s">
        <v>35</v>
      </c>
      <c r="CD230" s="1438" t="s">
        <v>35</v>
      </c>
      <c r="CE230" s="1552"/>
      <c r="CF230" s="1552"/>
      <c r="CG230" s="1552"/>
      <c r="CH230" s="1552"/>
      <c r="CI230" s="1552"/>
      <c r="CJ230" s="1552"/>
      <c r="CK230" s="1552"/>
      <c r="CL230" s="1552"/>
      <c r="CM230" s="1552"/>
      <c r="CN230" s="1552"/>
      <c r="CO230" s="1552"/>
      <c r="CP230" s="1552"/>
      <c r="CQ230" s="1552"/>
      <c r="CR230" s="1552"/>
      <c r="CS230" s="1552"/>
      <c r="CT230" s="1552"/>
      <c r="CU230" s="1552"/>
      <c r="CV230" s="1552"/>
      <c r="CW230" s="1552"/>
      <c r="CX230" s="1552"/>
      <c r="CY230" s="1552"/>
      <c r="CZ230" s="1552"/>
    </row>
    <row r="231" s="758" customFormat="true" ht="15" customHeight="true" x14ac:dyDescent="0.2">
      <c r="A231" s="1040"/>
      <c r="B231" s="1059"/>
      <c r="C231" s="957"/>
      <c r="D231" s="958"/>
      <c r="E231" s="958"/>
      <c r="F231" s="958"/>
      <c r="G231" s="1021"/>
      <c r="H231" s="1005"/>
      <c r="I231" s="958"/>
      <c r="J231" s="958"/>
      <c r="K231" s="958"/>
      <c r="L231" s="974"/>
      <c r="M231" s="989"/>
      <c r="N231" s="958"/>
      <c r="O231" s="958"/>
      <c r="P231" s="958"/>
      <c r="Q231" s="1021"/>
      <c r="R231" s="1005"/>
      <c r="S231" s="958"/>
      <c r="T231" s="958"/>
      <c r="U231" s="958"/>
      <c r="V231" s="958"/>
      <c r="W231" s="958"/>
      <c r="X231" s="958"/>
      <c r="Y231" s="958"/>
      <c r="Z231" s="958"/>
      <c r="AA231" s="958"/>
      <c r="AB231" s="959"/>
      <c r="AC231" s="1116"/>
      <c r="AD231" s="1158"/>
      <c r="AE231" s="845"/>
      <c r="AF231" s="845"/>
      <c r="AG231" s="845"/>
      <c r="AH231" s="845"/>
      <c r="AI231" s="845"/>
      <c r="AJ231" s="845"/>
      <c r="AK231" s="845"/>
      <c r="AL231" s="845"/>
      <c r="AM231" s="845"/>
      <c r="AN231" s="845"/>
      <c r="AO231" s="845"/>
      <c r="AP231" s="845"/>
      <c r="AQ231" s="845"/>
      <c r="AR231" s="845"/>
      <c r="AS231" s="845"/>
      <c r="AT231" s="845"/>
      <c r="AU231" s="845"/>
      <c r="AV231" s="845"/>
      <c r="AW231" s="845"/>
      <c r="AX231" s="845"/>
      <c r="AY231" s="845"/>
      <c r="AZ231" s="852"/>
      <c r="BA231" s="763"/>
      <c r="BB231" s="178"/>
      <c r="BC231" s="520"/>
      <c r="BD231" s="450"/>
      <c r="BE231" s="450"/>
      <c r="BF231" s="450"/>
      <c r="BG231" s="521"/>
      <c r="BH231" s="529"/>
      <c r="BI231" s="450"/>
      <c r="BJ231" s="450"/>
      <c r="BK231" s="450"/>
      <c r="BL231" s="521"/>
      <c r="BM231" s="529"/>
      <c r="BN231" s="450"/>
      <c r="BO231" s="450"/>
      <c r="BP231" s="450"/>
      <c r="BQ231" s="521"/>
      <c r="BR231" s="529"/>
      <c r="BS231" s="450"/>
      <c r="BT231" s="450"/>
      <c r="BU231" s="450"/>
      <c r="BV231" s="450"/>
      <c r="BW231" s="450"/>
      <c r="BX231" s="450"/>
      <c r="BY231" s="451"/>
      <c r="BZ231" s="451"/>
      <c r="CA231" s="451"/>
      <c r="CB231" s="451"/>
      <c r="CC231" s="451"/>
      <c r="CD231" s="451"/>
      <c r="CE231" s="1553"/>
      <c r="CF231" s="1553"/>
      <c r="CG231" s="1553"/>
      <c r="CH231" s="1553"/>
      <c r="CI231" s="1553"/>
      <c r="CJ231" s="1553"/>
      <c r="CK231" s="1553"/>
      <c r="CL231" s="1553"/>
      <c r="CM231" s="1553"/>
      <c r="CN231" s="1553"/>
      <c r="CO231" s="1553"/>
      <c r="CP231" s="1553"/>
      <c r="CQ231" s="1553"/>
      <c r="CR231" s="1553"/>
      <c r="CS231" s="1553"/>
      <c r="CT231" s="1553"/>
      <c r="CU231" s="1553"/>
      <c r="CV231" s="1553"/>
      <c r="CW231" s="1553"/>
      <c r="CX231" s="1553"/>
      <c r="CY231" s="1553"/>
      <c r="CZ231" s="1553"/>
    </row>
    <row r="232" s="758" customFormat="true" ht="15" customHeight="true" x14ac:dyDescent="0.2">
      <c r="A232" s="1041"/>
      <c r="B232" s="1060"/>
      <c r="C232" s="960"/>
      <c r="D232" s="961"/>
      <c r="E232" s="961"/>
      <c r="F232" s="961"/>
      <c r="G232" s="1022"/>
      <c r="H232" s="1006"/>
      <c r="I232" s="961"/>
      <c r="J232" s="961"/>
      <c r="K232" s="961"/>
      <c r="L232" s="975"/>
      <c r="M232" s="990"/>
      <c r="N232" s="961"/>
      <c r="O232" s="961"/>
      <c r="P232" s="961"/>
      <c r="Q232" s="1022"/>
      <c r="R232" s="1006"/>
      <c r="S232" s="961"/>
      <c r="T232" s="961"/>
      <c r="U232" s="961"/>
      <c r="V232" s="961"/>
      <c r="W232" s="961"/>
      <c r="X232" s="961"/>
      <c r="Y232" s="961"/>
      <c r="Z232" s="961"/>
      <c r="AA232" s="961"/>
      <c r="AB232" s="962"/>
      <c r="AC232" s="1116"/>
      <c r="AD232" s="1158"/>
      <c r="AE232" s="845"/>
      <c r="AF232" s="845"/>
      <c r="AG232" s="845"/>
      <c r="AH232" s="845"/>
      <c r="AI232" s="845"/>
      <c r="AJ232" s="845"/>
      <c r="AK232" s="845"/>
      <c r="AL232" s="845"/>
      <c r="AM232" s="845"/>
      <c r="AN232" s="845"/>
      <c r="AO232" s="845"/>
      <c r="AP232" s="845"/>
      <c r="AQ232" s="845"/>
      <c r="AR232" s="845"/>
      <c r="AS232" s="845"/>
      <c r="AT232" s="845"/>
      <c r="AU232" s="845"/>
      <c r="AV232" s="845"/>
      <c r="AW232" s="845"/>
      <c r="AX232" s="845"/>
      <c r="AY232" s="845"/>
      <c r="AZ232" s="852"/>
      <c r="BA232" s="750"/>
      <c r="BB232" s="178"/>
      <c r="BC232" s="520"/>
      <c r="BD232" s="450"/>
      <c r="BE232" s="450"/>
      <c r="BF232" s="450"/>
      <c r="BG232" s="521"/>
      <c r="BH232" s="529"/>
      <c r="BI232" s="450"/>
      <c r="BJ232" s="450"/>
      <c r="BK232" s="450"/>
      <c r="BL232" s="521"/>
      <c r="BM232" s="529"/>
      <c r="BN232" s="450"/>
      <c r="BO232" s="450"/>
      <c r="BP232" s="450"/>
      <c r="BQ232" s="521"/>
      <c r="BR232" s="529"/>
      <c r="BS232" s="450"/>
      <c r="BT232" s="450"/>
      <c r="BU232" s="450"/>
      <c r="BV232" s="450"/>
      <c r="BW232" s="450"/>
      <c r="BX232" s="450"/>
      <c r="BY232" s="451"/>
      <c r="BZ232" s="451"/>
      <c r="CA232" s="451"/>
      <c r="CB232" s="451"/>
      <c r="CC232" s="451"/>
      <c r="CD232" s="451"/>
      <c r="CE232" s="1553"/>
      <c r="CF232" s="1553"/>
      <c r="CG232" s="1553"/>
      <c r="CH232" s="1553"/>
      <c r="CI232" s="1553"/>
      <c r="CJ232" s="1553"/>
      <c r="CK232" s="1553"/>
      <c r="CL232" s="1553"/>
      <c r="CM232" s="1553"/>
      <c r="CN232" s="1553"/>
      <c r="CO232" s="1553"/>
      <c r="CP232" s="1553"/>
      <c r="CQ232" s="1553"/>
      <c r="CR232" s="1553"/>
      <c r="CS232" s="1553"/>
      <c r="CT232" s="1553"/>
      <c r="CU232" s="1553"/>
      <c r="CV232" s="1553"/>
      <c r="CW232" s="1553"/>
      <c r="CX232" s="1553"/>
      <c r="CY232" s="1553"/>
      <c r="CZ232" s="1553"/>
    </row>
    <row r="233" s="758" customFormat="true" ht="15" customHeight="true" x14ac:dyDescent="0.2">
      <c r="A233" s="1042"/>
      <c r="B233" s="1061"/>
      <c r="C233" s="1252"/>
      <c r="D233" s="1253"/>
      <c r="E233" s="1253"/>
      <c r="F233" s="1253"/>
      <c r="G233" s="1254"/>
      <c r="H233" s="1255"/>
      <c r="I233" s="1253"/>
      <c r="J233" s="1253"/>
      <c r="K233" s="1253"/>
      <c r="L233" s="1256"/>
      <c r="M233" s="1257"/>
      <c r="N233" s="1253"/>
      <c r="O233" s="1253"/>
      <c r="P233" s="1253"/>
      <c r="Q233" s="1254"/>
      <c r="R233" s="1255"/>
      <c r="S233" s="1253"/>
      <c r="T233" s="1253"/>
      <c r="U233" s="1253"/>
      <c r="V233" s="1253"/>
      <c r="W233" s="1253"/>
      <c r="X233" s="1253"/>
      <c r="Y233" s="1253"/>
      <c r="Z233" s="1253"/>
      <c r="AA233" s="1253"/>
      <c r="AB233" s="1258"/>
      <c r="AC233" s="1116"/>
      <c r="AD233" s="1158"/>
      <c r="AE233" s="845"/>
      <c r="AF233" s="845"/>
      <c r="AG233" s="845"/>
      <c r="AH233" s="845"/>
      <c r="AI233" s="845"/>
      <c r="AJ233" s="845"/>
      <c r="AK233" s="845"/>
      <c r="AL233" s="845"/>
      <c r="AM233" s="845"/>
      <c r="AN233" s="845"/>
      <c r="AO233" s="845"/>
      <c r="AP233" s="845"/>
      <c r="AQ233" s="845"/>
      <c r="AR233" s="845"/>
      <c r="AS233" s="845"/>
      <c r="AT233" s="845"/>
      <c r="AU233" s="845"/>
      <c r="AV233" s="845"/>
      <c r="AW233" s="845"/>
      <c r="AX233" s="845"/>
      <c r="AY233" s="845"/>
      <c r="AZ233" s="852"/>
      <c r="BA233" s="750"/>
      <c r="BB233" s="178"/>
      <c r="BC233" s="520"/>
      <c r="BD233" s="450"/>
      <c r="BE233" s="450"/>
      <c r="BF233" s="450"/>
      <c r="BG233" s="521"/>
      <c r="BH233" s="529"/>
      <c r="BI233" s="450"/>
      <c r="BJ233" s="450"/>
      <c r="BK233" s="450"/>
      <c r="BL233" s="521"/>
      <c r="BM233" s="529"/>
      <c r="BN233" s="450"/>
      <c r="BO233" s="450"/>
      <c r="BP233" s="450"/>
      <c r="BQ233" s="521"/>
      <c r="BR233" s="529"/>
      <c r="BS233" s="450"/>
      <c r="BT233" s="450"/>
      <c r="BU233" s="450"/>
      <c r="BV233" s="450"/>
      <c r="BW233" s="450"/>
      <c r="BX233" s="450"/>
      <c r="BY233" s="451"/>
      <c r="BZ233" s="451"/>
      <c r="CA233" s="451"/>
      <c r="CB233" s="451"/>
      <c r="CC233" s="451"/>
      <c r="CD233" s="451"/>
      <c r="CE233" s="1553"/>
      <c r="CF233" s="1553"/>
      <c r="CG233" s="1553"/>
      <c r="CH233" s="1553"/>
      <c r="CI233" s="1553"/>
      <c r="CJ233" s="1553"/>
      <c r="CK233" s="1553"/>
      <c r="CL233" s="1553"/>
      <c r="CM233" s="1553"/>
      <c r="CN233" s="1553"/>
      <c r="CO233" s="1553"/>
      <c r="CP233" s="1553"/>
      <c r="CQ233" s="1553"/>
      <c r="CR233" s="1553"/>
      <c r="CS233" s="1553"/>
      <c r="CT233" s="1553"/>
      <c r="CU233" s="1553"/>
      <c r="CV233" s="1553"/>
      <c r="CW233" s="1553"/>
      <c r="CX233" s="1553"/>
      <c r="CY233" s="1553"/>
      <c r="CZ233" s="1553"/>
    </row>
    <row r="234" s="758" customFormat="true" ht="15" customHeight="true" x14ac:dyDescent="0.2">
      <c r="A234" s="1043"/>
      <c r="B234" s="1062"/>
      <c r="C234" s="1259"/>
      <c r="D234" s="1260"/>
      <c r="E234" s="1260"/>
      <c r="F234" s="1260"/>
      <c r="G234" s="1261"/>
      <c r="H234" s="1262"/>
      <c r="I234" s="1260"/>
      <c r="J234" s="1260"/>
      <c r="K234" s="1260"/>
      <c r="L234" s="1263"/>
      <c r="M234" s="1264"/>
      <c r="N234" s="1260"/>
      <c r="O234" s="1260"/>
      <c r="P234" s="1260"/>
      <c r="Q234" s="1261"/>
      <c r="R234" s="1262"/>
      <c r="S234" s="1260"/>
      <c r="T234" s="1260"/>
      <c r="U234" s="1260"/>
      <c r="V234" s="1260"/>
      <c r="W234" s="1260"/>
      <c r="X234" s="1260"/>
      <c r="Y234" s="1260"/>
      <c r="Z234" s="1260"/>
      <c r="AA234" s="1260"/>
      <c r="AB234" s="1265"/>
      <c r="AC234" s="1116"/>
      <c r="AD234" s="1158"/>
      <c r="AE234" s="845"/>
      <c r="AF234" s="845"/>
      <c r="AG234" s="845"/>
      <c r="AH234" s="845"/>
      <c r="AI234" s="845"/>
      <c r="AJ234" s="845"/>
      <c r="AK234" s="845"/>
      <c r="AL234" s="845"/>
      <c r="AM234" s="845"/>
      <c r="AN234" s="845"/>
      <c r="AO234" s="845"/>
      <c r="AP234" s="845"/>
      <c r="AQ234" s="845"/>
      <c r="AR234" s="845"/>
      <c r="AS234" s="845"/>
      <c r="AT234" s="845"/>
      <c r="AU234" s="845"/>
      <c r="AV234" s="845"/>
      <c r="AW234" s="845"/>
      <c r="AX234" s="845"/>
      <c r="AY234" s="845"/>
      <c r="AZ234" s="852"/>
      <c r="BA234" s="750"/>
      <c r="BB234" s="178"/>
      <c r="BC234" s="520"/>
      <c r="BD234" s="450"/>
      <c r="BE234" s="450"/>
      <c r="BF234" s="450"/>
      <c r="BG234" s="521"/>
      <c r="BH234" s="529"/>
      <c r="BI234" s="450"/>
      <c r="BJ234" s="450"/>
      <c r="BK234" s="450"/>
      <c r="BL234" s="521"/>
      <c r="BM234" s="529"/>
      <c r="BN234" s="450"/>
      <c r="BO234" s="450"/>
      <c r="BP234" s="450"/>
      <c r="BQ234" s="521"/>
      <c r="BR234" s="529"/>
      <c r="BS234" s="450"/>
      <c r="BT234" s="450"/>
      <c r="BU234" s="450"/>
      <c r="BV234" s="450"/>
      <c r="BW234" s="450"/>
      <c r="BX234" s="450"/>
      <c r="BY234" s="451"/>
      <c r="BZ234" s="451"/>
      <c r="CA234" s="451"/>
      <c r="CB234" s="451"/>
      <c r="CC234" s="451"/>
      <c r="CD234" s="451"/>
      <c r="CE234" s="1553"/>
      <c r="CF234" s="1553"/>
      <c r="CG234" s="1553"/>
      <c r="CH234" s="1553"/>
      <c r="CI234" s="1553"/>
      <c r="CJ234" s="1553"/>
      <c r="CK234" s="1553"/>
      <c r="CL234" s="1553"/>
      <c r="CM234" s="1553"/>
      <c r="CN234" s="1553"/>
      <c r="CO234" s="1553"/>
      <c r="CP234" s="1553"/>
      <c r="CQ234" s="1553"/>
      <c r="CR234" s="1553"/>
      <c r="CS234" s="1553"/>
      <c r="CT234" s="1553"/>
      <c r="CU234" s="1553"/>
      <c r="CV234" s="1553"/>
      <c r="CW234" s="1553"/>
      <c r="CX234" s="1553"/>
      <c r="CY234" s="1553"/>
      <c r="CZ234" s="1553"/>
    </row>
    <row r="235" s="758" customFormat="true" ht="15" customHeight="true" x14ac:dyDescent="0.2">
      <c r="A235" s="1043"/>
      <c r="B235" s="1062"/>
      <c r="C235" s="1259"/>
      <c r="D235" s="1260"/>
      <c r="E235" s="1260"/>
      <c r="F235" s="1260"/>
      <c r="G235" s="1261"/>
      <c r="H235" s="1262"/>
      <c r="I235" s="1260"/>
      <c r="J235" s="1260"/>
      <c r="K235" s="1260"/>
      <c r="L235" s="1263"/>
      <c r="M235" s="1264"/>
      <c r="N235" s="1260"/>
      <c r="O235" s="1260"/>
      <c r="P235" s="1260"/>
      <c r="Q235" s="1261"/>
      <c r="R235" s="1262"/>
      <c r="S235" s="1260"/>
      <c r="T235" s="1260"/>
      <c r="U235" s="1260"/>
      <c r="V235" s="1260"/>
      <c r="W235" s="1260"/>
      <c r="X235" s="1260"/>
      <c r="Y235" s="1260"/>
      <c r="Z235" s="1260"/>
      <c r="AA235" s="1260"/>
      <c r="AB235" s="1265"/>
      <c r="AC235" s="1116"/>
      <c r="AD235" s="1158"/>
      <c r="AE235" s="845"/>
      <c r="AF235" s="845"/>
      <c r="AG235" s="845"/>
      <c r="AH235" s="845"/>
      <c r="AI235" s="845"/>
      <c r="AJ235" s="845"/>
      <c r="AK235" s="845"/>
      <c r="AL235" s="845"/>
      <c r="AM235" s="845"/>
      <c r="AN235" s="845"/>
      <c r="AO235" s="845"/>
      <c r="AP235" s="845"/>
      <c r="AQ235" s="845"/>
      <c r="AR235" s="845"/>
      <c r="AS235" s="845"/>
      <c r="AT235" s="845"/>
      <c r="AU235" s="845"/>
      <c r="AV235" s="845"/>
      <c r="AW235" s="845"/>
      <c r="AX235" s="845"/>
      <c r="AY235" s="845"/>
      <c r="AZ235" s="852"/>
      <c r="BA235" s="750"/>
      <c r="BB235" s="178"/>
      <c r="BC235" s="520"/>
      <c r="BD235" s="450"/>
      <c r="BE235" s="450"/>
      <c r="BF235" s="450"/>
      <c r="BG235" s="521"/>
      <c r="BH235" s="529"/>
      <c r="BI235" s="450"/>
      <c r="BJ235" s="450"/>
      <c r="BK235" s="450"/>
      <c r="BL235" s="521"/>
      <c r="BM235" s="529"/>
      <c r="BN235" s="450"/>
      <c r="BO235" s="450"/>
      <c r="BP235" s="450"/>
      <c r="BQ235" s="521"/>
      <c r="BR235" s="529"/>
      <c r="BS235" s="450"/>
      <c r="BT235" s="450"/>
      <c r="BU235" s="450"/>
      <c r="BV235" s="450"/>
      <c r="BW235" s="450"/>
      <c r="BX235" s="450"/>
      <c r="BY235" s="451"/>
      <c r="BZ235" s="451"/>
      <c r="CA235" s="451"/>
      <c r="CB235" s="451"/>
      <c r="CC235" s="451"/>
      <c r="CD235" s="451"/>
      <c r="CE235" s="1553"/>
      <c r="CF235" s="1553"/>
      <c r="CG235" s="1553"/>
      <c r="CH235" s="1553"/>
      <c r="CI235" s="1553"/>
      <c r="CJ235" s="1553"/>
      <c r="CK235" s="1553"/>
      <c r="CL235" s="1553"/>
      <c r="CM235" s="1553"/>
      <c r="CN235" s="1553"/>
      <c r="CO235" s="1553"/>
      <c r="CP235" s="1553"/>
      <c r="CQ235" s="1553"/>
      <c r="CR235" s="1553"/>
      <c r="CS235" s="1553"/>
      <c r="CT235" s="1553"/>
      <c r="CU235" s="1553"/>
      <c r="CV235" s="1553"/>
      <c r="CW235" s="1553"/>
      <c r="CX235" s="1553"/>
      <c r="CY235" s="1553"/>
      <c r="CZ235" s="1553"/>
    </row>
    <row r="236" s="758" customFormat="true" ht="15" customHeight="true" x14ac:dyDescent="0.2">
      <c r="A236" s="1043"/>
      <c r="B236" s="1062"/>
      <c r="C236" s="1259"/>
      <c r="D236" s="1260"/>
      <c r="E236" s="1260"/>
      <c r="F236" s="1260"/>
      <c r="G236" s="1261"/>
      <c r="H236" s="1262"/>
      <c r="I236" s="1260"/>
      <c r="J236" s="1260"/>
      <c r="K236" s="1260"/>
      <c r="L236" s="1263"/>
      <c r="M236" s="1264"/>
      <c r="N236" s="1260"/>
      <c r="O236" s="1260"/>
      <c r="P236" s="1260"/>
      <c r="Q236" s="1261"/>
      <c r="R236" s="1262"/>
      <c r="S236" s="1260"/>
      <c r="T236" s="1260"/>
      <c r="U236" s="1260"/>
      <c r="V236" s="1260"/>
      <c r="W236" s="1260"/>
      <c r="X236" s="1260"/>
      <c r="Y236" s="1260"/>
      <c r="Z236" s="1260"/>
      <c r="AA236" s="1260"/>
      <c r="AB236" s="1265"/>
      <c r="AC236" s="1116"/>
      <c r="AD236" s="1158"/>
      <c r="AE236" s="845"/>
      <c r="AF236" s="845"/>
      <c r="AG236" s="845"/>
      <c r="AH236" s="845"/>
      <c r="AI236" s="845"/>
      <c r="AJ236" s="845"/>
      <c r="AK236" s="845"/>
      <c r="AL236" s="845"/>
      <c r="AM236" s="845"/>
      <c r="AN236" s="845"/>
      <c r="AO236" s="845"/>
      <c r="AP236" s="845"/>
      <c r="AQ236" s="845"/>
      <c r="AR236" s="845"/>
      <c r="AS236" s="845"/>
      <c r="AT236" s="845"/>
      <c r="AU236" s="845"/>
      <c r="AV236" s="845"/>
      <c r="AW236" s="845"/>
      <c r="AX236" s="845"/>
      <c r="AY236" s="845"/>
      <c r="AZ236" s="852"/>
      <c r="BA236" s="750"/>
      <c r="BB236" s="178"/>
      <c r="BC236" s="520"/>
      <c r="BD236" s="450"/>
      <c r="BE236" s="450"/>
      <c r="BF236" s="450"/>
      <c r="BG236" s="521"/>
      <c r="BH236" s="529"/>
      <c r="BI236" s="450"/>
      <c r="BJ236" s="450"/>
      <c r="BK236" s="450"/>
      <c r="BL236" s="521"/>
      <c r="BM236" s="529"/>
      <c r="BN236" s="450"/>
      <c r="BO236" s="450"/>
      <c r="BP236" s="450"/>
      <c r="BQ236" s="521"/>
      <c r="BR236" s="529"/>
      <c r="BS236" s="450"/>
      <c r="BT236" s="450"/>
      <c r="BU236" s="450"/>
      <c r="BV236" s="450"/>
      <c r="BW236" s="450"/>
      <c r="BX236" s="450"/>
      <c r="BY236" s="451"/>
      <c r="BZ236" s="451"/>
      <c r="CA236" s="451"/>
      <c r="CB236" s="451"/>
      <c r="CC236" s="451"/>
      <c r="CD236" s="451"/>
      <c r="CE236" s="1553"/>
      <c r="CF236" s="1553"/>
      <c r="CG236" s="1553"/>
      <c r="CH236" s="1553"/>
      <c r="CI236" s="1553"/>
      <c r="CJ236" s="1553"/>
      <c r="CK236" s="1553"/>
      <c r="CL236" s="1553"/>
      <c r="CM236" s="1553"/>
      <c r="CN236" s="1553"/>
      <c r="CO236" s="1553"/>
      <c r="CP236" s="1553"/>
      <c r="CQ236" s="1553"/>
      <c r="CR236" s="1553"/>
      <c r="CS236" s="1553"/>
      <c r="CT236" s="1553"/>
      <c r="CU236" s="1553"/>
      <c r="CV236" s="1553"/>
      <c r="CW236" s="1553"/>
      <c r="CX236" s="1553"/>
      <c r="CY236" s="1553"/>
      <c r="CZ236" s="1553"/>
    </row>
    <row r="237" s="758" customFormat="true" ht="15" customHeight="true" x14ac:dyDescent="0.2">
      <c r="A237" s="1043"/>
      <c r="B237" s="1062"/>
      <c r="C237" s="1259"/>
      <c r="D237" s="1260"/>
      <c r="E237" s="1260"/>
      <c r="F237" s="1260"/>
      <c r="G237" s="1261"/>
      <c r="H237" s="1262"/>
      <c r="I237" s="1260"/>
      <c r="J237" s="1260"/>
      <c r="K237" s="1260"/>
      <c r="L237" s="1263"/>
      <c r="M237" s="1264"/>
      <c r="N237" s="1260"/>
      <c r="O237" s="1260"/>
      <c r="P237" s="1260"/>
      <c r="Q237" s="1261"/>
      <c r="R237" s="1262"/>
      <c r="S237" s="1260"/>
      <c r="T237" s="1260"/>
      <c r="U237" s="1260"/>
      <c r="V237" s="1260"/>
      <c r="W237" s="1260"/>
      <c r="X237" s="1260"/>
      <c r="Y237" s="1260"/>
      <c r="Z237" s="1260"/>
      <c r="AA237" s="1260"/>
      <c r="AB237" s="1265"/>
      <c r="AC237" s="1116"/>
      <c r="AD237" s="1158"/>
      <c r="AE237" s="845"/>
      <c r="AF237" s="845"/>
      <c r="AG237" s="845"/>
      <c r="AH237" s="845"/>
      <c r="AI237" s="845"/>
      <c r="AJ237" s="845"/>
      <c r="AK237" s="845"/>
      <c r="AL237" s="845"/>
      <c r="AM237" s="845"/>
      <c r="AN237" s="845"/>
      <c r="AO237" s="845"/>
      <c r="AP237" s="845"/>
      <c r="AQ237" s="845"/>
      <c r="AR237" s="845"/>
      <c r="AS237" s="845"/>
      <c r="AT237" s="845"/>
      <c r="AU237" s="845"/>
      <c r="AV237" s="845"/>
      <c r="AW237" s="845"/>
      <c r="AX237" s="845"/>
      <c r="AY237" s="845"/>
      <c r="AZ237" s="852"/>
      <c r="BA237" s="750"/>
      <c r="BB237" s="178"/>
      <c r="BC237" s="520"/>
      <c r="BD237" s="450"/>
      <c r="BE237" s="450"/>
      <c r="BF237" s="450"/>
      <c r="BG237" s="521"/>
      <c r="BH237" s="529"/>
      <c r="BI237" s="450"/>
      <c r="BJ237" s="450"/>
      <c r="BK237" s="450"/>
      <c r="BL237" s="521"/>
      <c r="BM237" s="529"/>
      <c r="BN237" s="450"/>
      <c r="BO237" s="450"/>
      <c r="BP237" s="450"/>
      <c r="BQ237" s="521"/>
      <c r="BR237" s="529"/>
      <c r="BS237" s="450"/>
      <c r="BT237" s="450"/>
      <c r="BU237" s="450"/>
      <c r="BV237" s="450"/>
      <c r="BW237" s="450"/>
      <c r="BX237" s="450"/>
      <c r="BY237" s="451"/>
      <c r="BZ237" s="451"/>
      <c r="CA237" s="451"/>
      <c r="CB237" s="451"/>
      <c r="CC237" s="451"/>
      <c r="CD237" s="451"/>
      <c r="CE237" s="1553"/>
      <c r="CF237" s="1553"/>
      <c r="CG237" s="1553"/>
      <c r="CH237" s="1553"/>
      <c r="CI237" s="1553"/>
      <c r="CJ237" s="1553"/>
      <c r="CK237" s="1553"/>
      <c r="CL237" s="1553"/>
      <c r="CM237" s="1553"/>
      <c r="CN237" s="1553"/>
      <c r="CO237" s="1553"/>
      <c r="CP237" s="1553"/>
      <c r="CQ237" s="1553"/>
      <c r="CR237" s="1553"/>
      <c r="CS237" s="1553"/>
      <c r="CT237" s="1553"/>
      <c r="CU237" s="1553"/>
      <c r="CV237" s="1553"/>
      <c r="CW237" s="1553"/>
      <c r="CX237" s="1553"/>
      <c r="CY237" s="1553"/>
      <c r="CZ237" s="1553"/>
    </row>
    <row r="238" s="758" customFormat="true" ht="15" customHeight="true" x14ac:dyDescent="0.2">
      <c r="A238" s="1043"/>
      <c r="B238" s="1062"/>
      <c r="C238" s="1259"/>
      <c r="D238" s="1260"/>
      <c r="E238" s="1260"/>
      <c r="F238" s="1260"/>
      <c r="G238" s="1261"/>
      <c r="H238" s="1262"/>
      <c r="I238" s="1260"/>
      <c r="J238" s="1260"/>
      <c r="K238" s="1260"/>
      <c r="L238" s="1263"/>
      <c r="M238" s="1264"/>
      <c r="N238" s="1260"/>
      <c r="O238" s="1260"/>
      <c r="P238" s="1260"/>
      <c r="Q238" s="1261"/>
      <c r="R238" s="1262"/>
      <c r="S238" s="1260"/>
      <c r="T238" s="1260"/>
      <c r="U238" s="1260"/>
      <c r="V238" s="1260"/>
      <c r="W238" s="1260"/>
      <c r="X238" s="1260"/>
      <c r="Y238" s="1260"/>
      <c r="Z238" s="1260"/>
      <c r="AA238" s="1260"/>
      <c r="AB238" s="1265"/>
      <c r="AC238" s="1116"/>
      <c r="AD238" s="1158"/>
      <c r="AE238" s="845"/>
      <c r="AF238" s="845"/>
      <c r="AG238" s="845"/>
      <c r="AH238" s="845"/>
      <c r="AI238" s="845"/>
      <c r="AJ238" s="845"/>
      <c r="AK238" s="845"/>
      <c r="AL238" s="845"/>
      <c r="AM238" s="845"/>
      <c r="AN238" s="845"/>
      <c r="AO238" s="845"/>
      <c r="AP238" s="845"/>
      <c r="AQ238" s="845"/>
      <c r="AR238" s="845"/>
      <c r="AS238" s="845"/>
      <c r="AT238" s="845"/>
      <c r="AU238" s="845"/>
      <c r="AV238" s="845"/>
      <c r="AW238" s="845"/>
      <c r="AX238" s="845"/>
      <c r="AY238" s="845"/>
      <c r="AZ238" s="852"/>
      <c r="BA238" s="750"/>
      <c r="BB238" s="178"/>
      <c r="BC238" s="520"/>
      <c r="BD238" s="450"/>
      <c r="BE238" s="450"/>
      <c r="BF238" s="450"/>
      <c r="BG238" s="521"/>
      <c r="BH238" s="529"/>
      <c r="BI238" s="450"/>
      <c r="BJ238" s="450"/>
      <c r="BK238" s="450"/>
      <c r="BL238" s="521"/>
      <c r="BM238" s="529"/>
      <c r="BN238" s="450"/>
      <c r="BO238" s="450"/>
      <c r="BP238" s="450"/>
      <c r="BQ238" s="521"/>
      <c r="BR238" s="529"/>
      <c r="BS238" s="450"/>
      <c r="BT238" s="450"/>
      <c r="BU238" s="450"/>
      <c r="BV238" s="450"/>
      <c r="BW238" s="450"/>
      <c r="BX238" s="450"/>
      <c r="BY238" s="451"/>
      <c r="BZ238" s="451"/>
      <c r="CA238" s="451"/>
      <c r="CB238" s="451"/>
      <c r="CC238" s="451"/>
      <c r="CD238" s="451"/>
      <c r="CE238" s="1553"/>
      <c r="CF238" s="1553"/>
      <c r="CG238" s="1553"/>
      <c r="CH238" s="1553"/>
      <c r="CI238" s="1553"/>
      <c r="CJ238" s="1553"/>
      <c r="CK238" s="1553"/>
      <c r="CL238" s="1553"/>
      <c r="CM238" s="1553"/>
      <c r="CN238" s="1553"/>
      <c r="CO238" s="1553"/>
      <c r="CP238" s="1553"/>
      <c r="CQ238" s="1553"/>
      <c r="CR238" s="1553"/>
      <c r="CS238" s="1553"/>
      <c r="CT238" s="1553"/>
      <c r="CU238" s="1553"/>
      <c r="CV238" s="1553"/>
      <c r="CW238" s="1553"/>
      <c r="CX238" s="1553"/>
      <c r="CY238" s="1553"/>
      <c r="CZ238" s="1553"/>
    </row>
    <row r="239" s="758" customFormat="true" ht="15" customHeight="true" x14ac:dyDescent="0.2">
      <c r="A239" s="1043"/>
      <c r="B239" s="1062"/>
      <c r="C239" s="1259"/>
      <c r="D239" s="1260"/>
      <c r="E239" s="1260"/>
      <c r="F239" s="1260"/>
      <c r="G239" s="1261"/>
      <c r="H239" s="1262"/>
      <c r="I239" s="1260"/>
      <c r="J239" s="1260"/>
      <c r="K239" s="1260"/>
      <c r="L239" s="1263"/>
      <c r="M239" s="1264"/>
      <c r="N239" s="1260"/>
      <c r="O239" s="1260"/>
      <c r="P239" s="1260"/>
      <c r="Q239" s="1261"/>
      <c r="R239" s="1262"/>
      <c r="S239" s="1260"/>
      <c r="T239" s="1260"/>
      <c r="U239" s="1260"/>
      <c r="V239" s="1260"/>
      <c r="W239" s="1260"/>
      <c r="X239" s="1260"/>
      <c r="Y239" s="1260"/>
      <c r="Z239" s="1260"/>
      <c r="AA239" s="1260"/>
      <c r="AB239" s="1265"/>
      <c r="AC239" s="1116"/>
      <c r="AD239" s="1158"/>
      <c r="AE239" s="845"/>
      <c r="AF239" s="845"/>
      <c r="AG239" s="845"/>
      <c r="AH239" s="845"/>
      <c r="AI239" s="845"/>
      <c r="AJ239" s="845"/>
      <c r="AK239" s="845"/>
      <c r="AL239" s="845"/>
      <c r="AM239" s="845"/>
      <c r="AN239" s="845"/>
      <c r="AO239" s="845"/>
      <c r="AP239" s="845"/>
      <c r="AQ239" s="845"/>
      <c r="AR239" s="845"/>
      <c r="AS239" s="845"/>
      <c r="AT239" s="845"/>
      <c r="AU239" s="845"/>
      <c r="AV239" s="845"/>
      <c r="AW239" s="845"/>
      <c r="AX239" s="845"/>
      <c r="AY239" s="845"/>
      <c r="AZ239" s="852"/>
      <c r="BA239" s="750"/>
      <c r="BB239" s="178"/>
      <c r="BC239" s="520"/>
      <c r="BD239" s="450"/>
      <c r="BE239" s="450"/>
      <c r="BF239" s="450"/>
      <c r="BG239" s="521"/>
      <c r="BH239" s="529"/>
      <c r="BI239" s="450"/>
      <c r="BJ239" s="450"/>
      <c r="BK239" s="450"/>
      <c r="BL239" s="521"/>
      <c r="BM239" s="529"/>
      <c r="BN239" s="450"/>
      <c r="BO239" s="450"/>
      <c r="BP239" s="450"/>
      <c r="BQ239" s="521"/>
      <c r="BR239" s="529"/>
      <c r="BS239" s="450"/>
      <c r="BT239" s="450"/>
      <c r="BU239" s="450"/>
      <c r="BV239" s="450"/>
      <c r="BW239" s="450"/>
      <c r="BX239" s="450"/>
      <c r="BY239" s="451"/>
      <c r="BZ239" s="451"/>
      <c r="CA239" s="451"/>
      <c r="CB239" s="451"/>
      <c r="CC239" s="451"/>
      <c r="CD239" s="451"/>
      <c r="CE239" s="1553"/>
      <c r="CF239" s="1553"/>
      <c r="CG239" s="1553"/>
      <c r="CH239" s="1553"/>
      <c r="CI239" s="1553"/>
      <c r="CJ239" s="1553"/>
      <c r="CK239" s="1553"/>
      <c r="CL239" s="1553"/>
      <c r="CM239" s="1553"/>
      <c r="CN239" s="1553"/>
      <c r="CO239" s="1553"/>
      <c r="CP239" s="1553"/>
      <c r="CQ239" s="1553"/>
      <c r="CR239" s="1553"/>
      <c r="CS239" s="1553"/>
      <c r="CT239" s="1553"/>
      <c r="CU239" s="1553"/>
      <c r="CV239" s="1553"/>
      <c r="CW239" s="1553"/>
      <c r="CX239" s="1553"/>
      <c r="CY239" s="1553"/>
      <c r="CZ239" s="1553"/>
    </row>
    <row r="240" s="758" customFormat="true" ht="15" customHeight="true" x14ac:dyDescent="0.2">
      <c r="A240" s="1043"/>
      <c r="B240" s="1063"/>
      <c r="C240" s="1259"/>
      <c r="D240" s="1260"/>
      <c r="E240" s="1260"/>
      <c r="F240" s="1260"/>
      <c r="G240" s="1261"/>
      <c r="H240" s="1262"/>
      <c r="I240" s="1260"/>
      <c r="J240" s="1260"/>
      <c r="K240" s="1260"/>
      <c r="L240" s="1263"/>
      <c r="M240" s="1264"/>
      <c r="N240" s="1260"/>
      <c r="O240" s="1260"/>
      <c r="P240" s="1260"/>
      <c r="Q240" s="1261"/>
      <c r="R240" s="1262"/>
      <c r="S240" s="1260"/>
      <c r="T240" s="1260"/>
      <c r="U240" s="1260"/>
      <c r="V240" s="1260"/>
      <c r="W240" s="1260"/>
      <c r="X240" s="1260"/>
      <c r="Y240" s="1260"/>
      <c r="Z240" s="1260"/>
      <c r="AA240" s="1260"/>
      <c r="AB240" s="1265"/>
      <c r="AC240" s="1116"/>
      <c r="AD240" s="1158"/>
      <c r="AE240" s="845"/>
      <c r="AF240" s="845"/>
      <c r="AG240" s="845"/>
      <c r="AH240" s="845"/>
      <c r="AI240" s="845"/>
      <c r="AJ240" s="845"/>
      <c r="AK240" s="845"/>
      <c r="AL240" s="845"/>
      <c r="AM240" s="845"/>
      <c r="AN240" s="845"/>
      <c r="AO240" s="845"/>
      <c r="AP240" s="845"/>
      <c r="AQ240" s="845"/>
      <c r="AR240" s="845"/>
      <c r="AS240" s="845"/>
      <c r="AT240" s="845"/>
      <c r="AU240" s="845"/>
      <c r="AV240" s="845"/>
      <c r="AW240" s="845"/>
      <c r="AX240" s="845"/>
      <c r="AY240" s="845"/>
      <c r="AZ240" s="852"/>
      <c r="BA240" s="750"/>
      <c r="BB240" s="178"/>
      <c r="BC240" s="520"/>
      <c r="BD240" s="450"/>
      <c r="BE240" s="450"/>
      <c r="BF240" s="450"/>
      <c r="BG240" s="521"/>
      <c r="BH240" s="529"/>
      <c r="BI240" s="450"/>
      <c r="BJ240" s="450"/>
      <c r="BK240" s="450"/>
      <c r="BL240" s="521"/>
      <c r="BM240" s="529"/>
      <c r="BN240" s="450"/>
      <c r="BO240" s="450"/>
      <c r="BP240" s="450"/>
      <c r="BQ240" s="521"/>
      <c r="BR240" s="529"/>
      <c r="BS240" s="450"/>
      <c r="BT240" s="450"/>
      <c r="BU240" s="450"/>
      <c r="BV240" s="450"/>
      <c r="BW240" s="450"/>
      <c r="BX240" s="450"/>
      <c r="BY240" s="451"/>
      <c r="BZ240" s="451"/>
      <c r="CA240" s="451"/>
      <c r="CB240" s="451"/>
      <c r="CC240" s="451"/>
      <c r="CD240" s="451"/>
      <c r="CE240" s="1553"/>
      <c r="CF240" s="1553"/>
      <c r="CG240" s="1553"/>
      <c r="CH240" s="1553"/>
      <c r="CI240" s="1553"/>
      <c r="CJ240" s="1553"/>
      <c r="CK240" s="1553"/>
      <c r="CL240" s="1553"/>
      <c r="CM240" s="1553"/>
      <c r="CN240" s="1553"/>
      <c r="CO240" s="1553"/>
      <c r="CP240" s="1553"/>
      <c r="CQ240" s="1553"/>
      <c r="CR240" s="1553"/>
      <c r="CS240" s="1553"/>
      <c r="CT240" s="1553"/>
      <c r="CU240" s="1553"/>
      <c r="CV240" s="1553"/>
      <c r="CW240" s="1553"/>
      <c r="CX240" s="1553"/>
      <c r="CY240" s="1553"/>
      <c r="CZ240" s="1553"/>
    </row>
    <row r="241" s="758" customFormat="true" ht="15" customHeight="true" x14ac:dyDescent="0.2">
      <c r="A241" s="1044"/>
      <c r="B241" s="1064"/>
      <c r="C241" s="1266"/>
      <c r="D241" s="1267"/>
      <c r="E241" s="1267"/>
      <c r="F241" s="1267"/>
      <c r="G241" s="1268"/>
      <c r="H241" s="1269"/>
      <c r="I241" s="1267"/>
      <c r="J241" s="1267"/>
      <c r="K241" s="1267"/>
      <c r="L241" s="1270"/>
      <c r="M241" s="1271"/>
      <c r="N241" s="1267"/>
      <c r="O241" s="1267"/>
      <c r="P241" s="1267"/>
      <c r="Q241" s="1268"/>
      <c r="R241" s="1269"/>
      <c r="S241" s="1267"/>
      <c r="T241" s="1267"/>
      <c r="U241" s="1267"/>
      <c r="V241" s="1267"/>
      <c r="W241" s="1267"/>
      <c r="X241" s="1267"/>
      <c r="Y241" s="1267"/>
      <c r="Z241" s="1267"/>
      <c r="AA241" s="1267"/>
      <c r="AB241" s="1272"/>
      <c r="AC241" s="1116"/>
      <c r="AD241" s="1158"/>
      <c r="AE241" s="845"/>
      <c r="AF241" s="845"/>
      <c r="AG241" s="845"/>
      <c r="AH241" s="845"/>
      <c r="AI241" s="845"/>
      <c r="AJ241" s="845"/>
      <c r="AK241" s="845"/>
      <c r="AL241" s="845"/>
      <c r="AM241" s="845"/>
      <c r="AN241" s="845"/>
      <c r="AO241" s="845"/>
      <c r="AP241" s="845"/>
      <c r="AQ241" s="845"/>
      <c r="AR241" s="845"/>
      <c r="AS241" s="845"/>
      <c r="AT241" s="845"/>
      <c r="AU241" s="845"/>
      <c r="AV241" s="845"/>
      <c r="AW241" s="845"/>
      <c r="AX241" s="845"/>
      <c r="AY241" s="845"/>
      <c r="AZ241" s="852"/>
      <c r="BA241" s="750"/>
      <c r="BB241" s="178"/>
      <c r="BC241" s="520"/>
      <c r="BD241" s="450"/>
      <c r="BE241" s="450"/>
      <c r="BF241" s="450"/>
      <c r="BG241" s="521"/>
      <c r="BH241" s="529"/>
      <c r="BI241" s="450"/>
      <c r="BJ241" s="450"/>
      <c r="BK241" s="450"/>
      <c r="BL241" s="521"/>
      <c r="BM241" s="529"/>
      <c r="BN241" s="450"/>
      <c r="BO241" s="450"/>
      <c r="BP241" s="450"/>
      <c r="BQ241" s="521"/>
      <c r="BR241" s="529"/>
      <c r="BS241" s="450"/>
      <c r="BT241" s="450"/>
      <c r="BU241" s="450"/>
      <c r="BV241" s="450"/>
      <c r="BW241" s="450"/>
      <c r="BX241" s="450"/>
      <c r="BY241" s="451"/>
      <c r="BZ241" s="451"/>
      <c r="CA241" s="451"/>
      <c r="CB241" s="451"/>
      <c r="CC241" s="451"/>
      <c r="CD241" s="451"/>
      <c r="CE241" s="1553"/>
      <c r="CF241" s="1553"/>
      <c r="CG241" s="1553"/>
      <c r="CH241" s="1553"/>
      <c r="CI241" s="1553"/>
      <c r="CJ241" s="1553"/>
      <c r="CK241" s="1553"/>
      <c r="CL241" s="1553"/>
      <c r="CM241" s="1553"/>
      <c r="CN241" s="1553"/>
      <c r="CO241" s="1553"/>
      <c r="CP241" s="1553"/>
      <c r="CQ241" s="1553"/>
      <c r="CR241" s="1553"/>
      <c r="CS241" s="1553"/>
      <c r="CT241" s="1553"/>
      <c r="CU241" s="1553"/>
      <c r="CV241" s="1553"/>
      <c r="CW241" s="1553"/>
      <c r="CX241" s="1553"/>
      <c r="CY241" s="1553"/>
      <c r="CZ241" s="1553"/>
    </row>
    <row r="242" s="758" customFormat="true" ht="15" customHeight="true" x14ac:dyDescent="0.2">
      <c r="A242" s="934"/>
      <c r="B242" s="1052"/>
      <c r="C242" s="1156"/>
      <c r="D242" s="1116"/>
      <c r="E242" s="1116"/>
      <c r="F242" s="1116"/>
      <c r="G242" s="1117"/>
      <c r="H242" s="1157"/>
      <c r="I242" s="1116"/>
      <c r="J242" s="1116"/>
      <c r="K242" s="1116"/>
      <c r="L242" s="1158"/>
      <c r="M242" s="1156"/>
      <c r="N242" s="1116"/>
      <c r="O242" s="1116"/>
      <c r="P242" s="1116"/>
      <c r="Q242" s="1117"/>
      <c r="R242" s="1157"/>
      <c r="S242" s="1116"/>
      <c r="T242" s="1116"/>
      <c r="U242" s="1116"/>
      <c r="V242" s="1116"/>
      <c r="W242" s="1116"/>
      <c r="X242" s="1116"/>
      <c r="Y242" s="1116"/>
      <c r="Z242" s="1116"/>
      <c r="AA242" s="1116"/>
      <c r="AB242" s="1116"/>
      <c r="AC242" s="1116"/>
      <c r="AD242" s="1158"/>
      <c r="AE242" s="845"/>
      <c r="AF242" s="845"/>
      <c r="AG242" s="845"/>
      <c r="AH242" s="845"/>
      <c r="AI242" s="845"/>
      <c r="AJ242" s="845"/>
      <c r="AK242" s="845"/>
      <c r="AL242" s="845"/>
      <c r="AM242" s="845"/>
      <c r="AN242" s="845"/>
      <c r="AO242" s="845"/>
      <c r="AP242" s="845"/>
      <c r="AQ242" s="845"/>
      <c r="AR242" s="845"/>
      <c r="AS242" s="845"/>
      <c r="AT242" s="845"/>
      <c r="AU242" s="845"/>
      <c r="AV242" s="845"/>
      <c r="AW242" s="845"/>
      <c r="AX242" s="845"/>
      <c r="AY242" s="845"/>
      <c r="AZ242" s="852"/>
      <c r="BA242" s="750"/>
      <c r="BB242" s="178"/>
      <c r="BC242" s="520"/>
      <c r="BD242" s="450"/>
      <c r="BE242" s="450"/>
      <c r="BF242" s="450"/>
      <c r="BG242" s="521"/>
      <c r="BH242" s="529"/>
      <c r="BI242" s="450"/>
      <c r="BJ242" s="450"/>
      <c r="BK242" s="450"/>
      <c r="BL242" s="521"/>
      <c r="BM242" s="529"/>
      <c r="BN242" s="450"/>
      <c r="BO242" s="450"/>
      <c r="BP242" s="450"/>
      <c r="BQ242" s="521"/>
      <c r="BR242" s="529"/>
      <c r="BS242" s="450"/>
      <c r="BT242" s="450"/>
      <c r="BU242" s="450"/>
      <c r="BV242" s="450"/>
      <c r="BW242" s="450"/>
      <c r="BX242" s="450"/>
      <c r="BY242" s="451"/>
      <c r="BZ242" s="451"/>
      <c r="CA242" s="451"/>
      <c r="CB242" s="451"/>
      <c r="CC242" s="451"/>
      <c r="CD242" s="451"/>
      <c r="CE242" s="1553"/>
      <c r="CF242" s="1553"/>
      <c r="CG242" s="1553"/>
      <c r="CH242" s="1553"/>
      <c r="CI242" s="1553"/>
      <c r="CJ242" s="1553"/>
      <c r="CK242" s="1553"/>
      <c r="CL242" s="1553"/>
      <c r="CM242" s="1553"/>
      <c r="CN242" s="1553"/>
      <c r="CO242" s="1553"/>
      <c r="CP242" s="1553"/>
      <c r="CQ242" s="1553"/>
      <c r="CR242" s="1553"/>
      <c r="CS242" s="1553"/>
      <c r="CT242" s="1553"/>
      <c r="CU242" s="1553"/>
      <c r="CV242" s="1553"/>
      <c r="CW242" s="1553"/>
      <c r="CX242" s="1553"/>
      <c r="CY242" s="1553"/>
      <c r="CZ242" s="1553"/>
    </row>
    <row r="243" s="758" customFormat="true" ht="15" customHeight="true" x14ac:dyDescent="0.2">
      <c r="A243" s="934"/>
      <c r="B243" s="1052"/>
      <c r="C243" s="1156"/>
      <c r="D243" s="1116"/>
      <c r="E243" s="1116"/>
      <c r="F243" s="1116"/>
      <c r="G243" s="1117"/>
      <c r="H243" s="1157"/>
      <c r="I243" s="1116"/>
      <c r="J243" s="1116"/>
      <c r="K243" s="1116"/>
      <c r="L243" s="1158"/>
      <c r="M243" s="1156"/>
      <c r="N243" s="1116"/>
      <c r="O243" s="1116"/>
      <c r="P243" s="1116"/>
      <c r="Q243" s="1117"/>
      <c r="R243" s="1157"/>
      <c r="S243" s="1116"/>
      <c r="T243" s="1116"/>
      <c r="U243" s="1116"/>
      <c r="V243" s="1116"/>
      <c r="W243" s="1116"/>
      <c r="X243" s="1116"/>
      <c r="Y243" s="1116"/>
      <c r="Z243" s="1116"/>
      <c r="AA243" s="1116"/>
      <c r="AB243" s="1116"/>
      <c r="AC243" s="1116"/>
      <c r="AD243" s="1158"/>
      <c r="AE243" s="845"/>
      <c r="AF243" s="845"/>
      <c r="AG243" s="845"/>
      <c r="AH243" s="845"/>
      <c r="AI243" s="845"/>
      <c r="AJ243" s="845"/>
      <c r="AK243" s="845"/>
      <c r="AL243" s="845"/>
      <c r="AM243" s="845"/>
      <c r="AN243" s="845"/>
      <c r="AO243" s="845"/>
      <c r="AP243" s="845"/>
      <c r="AQ243" s="845"/>
      <c r="AR243" s="845"/>
      <c r="AS243" s="845"/>
      <c r="AT243" s="845"/>
      <c r="AU243" s="845"/>
      <c r="AV243" s="845"/>
      <c r="AW243" s="845"/>
      <c r="AX243" s="845"/>
      <c r="AY243" s="845"/>
      <c r="AZ243" s="852"/>
      <c r="BA243" s="750"/>
      <c r="BB243" s="178"/>
      <c r="BC243" s="520"/>
      <c r="BD243" s="450"/>
      <c r="BE243" s="450"/>
      <c r="BF243" s="450"/>
      <c r="BG243" s="521"/>
      <c r="BH243" s="529"/>
      <c r="BI243" s="450"/>
      <c r="BJ243" s="450"/>
      <c r="BK243" s="450"/>
      <c r="BL243" s="521"/>
      <c r="BM243" s="529"/>
      <c r="BN243" s="450"/>
      <c r="BO243" s="450"/>
      <c r="BP243" s="450"/>
      <c r="BQ243" s="521"/>
      <c r="BR243" s="529"/>
      <c r="BS243" s="450"/>
      <c r="BT243" s="450"/>
      <c r="BU243" s="450"/>
      <c r="BV243" s="450"/>
      <c r="BW243" s="450"/>
      <c r="BX243" s="450"/>
      <c r="BY243" s="451"/>
      <c r="BZ243" s="451"/>
      <c r="CA243" s="451"/>
      <c r="CB243" s="451"/>
      <c r="CC243" s="451"/>
      <c r="CD243" s="451"/>
      <c r="CE243" s="1553"/>
      <c r="CF243" s="1553"/>
      <c r="CG243" s="1553"/>
      <c r="CH243" s="1553"/>
      <c r="CI243" s="1553"/>
      <c r="CJ243" s="1553"/>
      <c r="CK243" s="1553"/>
      <c r="CL243" s="1553"/>
      <c r="CM243" s="1553"/>
      <c r="CN243" s="1553"/>
      <c r="CO243" s="1553"/>
      <c r="CP243" s="1553"/>
      <c r="CQ243" s="1553"/>
      <c r="CR243" s="1553"/>
      <c r="CS243" s="1553"/>
      <c r="CT243" s="1553"/>
      <c r="CU243" s="1553"/>
      <c r="CV243" s="1553"/>
      <c r="CW243" s="1553"/>
      <c r="CX243" s="1553"/>
      <c r="CY243" s="1553"/>
      <c r="CZ243" s="1553"/>
    </row>
    <row r="244" s="758" customFormat="true" ht="15" customHeight="true" x14ac:dyDescent="0.2">
      <c r="A244" s="934"/>
      <c r="B244" s="1052"/>
      <c r="C244" s="1156"/>
      <c r="D244" s="1116"/>
      <c r="E244" s="1116"/>
      <c r="F244" s="1116"/>
      <c r="G244" s="1117"/>
      <c r="H244" s="1157"/>
      <c r="I244" s="1116"/>
      <c r="J244" s="1116"/>
      <c r="K244" s="1116"/>
      <c r="L244" s="1158"/>
      <c r="M244" s="1156"/>
      <c r="N244" s="1116"/>
      <c r="O244" s="1116"/>
      <c r="P244" s="1116"/>
      <c r="Q244" s="1117"/>
      <c r="R244" s="1157"/>
      <c r="S244" s="1116"/>
      <c r="T244" s="1116"/>
      <c r="U244" s="1116"/>
      <c r="V244" s="1116"/>
      <c r="W244" s="1116"/>
      <c r="X244" s="1116"/>
      <c r="Y244" s="1116"/>
      <c r="Z244" s="1116"/>
      <c r="AA244" s="1116"/>
      <c r="AB244" s="1116"/>
      <c r="AC244" s="1116"/>
      <c r="AD244" s="1158"/>
      <c r="AE244" s="845"/>
      <c r="AF244" s="845"/>
      <c r="AG244" s="845"/>
      <c r="AH244" s="845"/>
      <c r="AI244" s="845"/>
      <c r="AJ244" s="845"/>
      <c r="AK244" s="845"/>
      <c r="AL244" s="845"/>
      <c r="AM244" s="845"/>
      <c r="AN244" s="845"/>
      <c r="AO244" s="845"/>
      <c r="AP244" s="845"/>
      <c r="AQ244" s="845"/>
      <c r="AR244" s="845"/>
      <c r="AS244" s="845"/>
      <c r="AT244" s="845"/>
      <c r="AU244" s="845"/>
      <c r="AV244" s="845"/>
      <c r="AW244" s="845"/>
      <c r="AX244" s="845"/>
      <c r="AY244" s="845"/>
      <c r="AZ244" s="852"/>
      <c r="BA244" s="750"/>
      <c r="BB244" s="178"/>
      <c r="BC244" s="520"/>
      <c r="BD244" s="450"/>
      <c r="BE244" s="450"/>
      <c r="BF244" s="450"/>
      <c r="BG244" s="521"/>
      <c r="BH244" s="529"/>
      <c r="BI244" s="450"/>
      <c r="BJ244" s="450"/>
      <c r="BK244" s="450"/>
      <c r="BL244" s="521"/>
      <c r="BM244" s="529"/>
      <c r="BN244" s="450"/>
      <c r="BO244" s="450"/>
      <c r="BP244" s="450"/>
      <c r="BQ244" s="521"/>
      <c r="BR244" s="529"/>
      <c r="BS244" s="450"/>
      <c r="BT244" s="450"/>
      <c r="BU244" s="450"/>
      <c r="BV244" s="450"/>
      <c r="BW244" s="450"/>
      <c r="BX244" s="450"/>
      <c r="BY244" s="451"/>
      <c r="BZ244" s="451"/>
      <c r="CA244" s="451"/>
      <c r="CB244" s="451"/>
      <c r="CC244" s="451"/>
      <c r="CD244" s="451"/>
      <c r="CE244" s="1553"/>
      <c r="CF244" s="1553"/>
      <c r="CG244" s="1553"/>
      <c r="CH244" s="1553"/>
      <c r="CI244" s="1553"/>
      <c r="CJ244" s="1553"/>
      <c r="CK244" s="1553"/>
      <c r="CL244" s="1553"/>
      <c r="CM244" s="1553"/>
      <c r="CN244" s="1553"/>
      <c r="CO244" s="1553"/>
      <c r="CP244" s="1553"/>
      <c r="CQ244" s="1553"/>
      <c r="CR244" s="1553"/>
      <c r="CS244" s="1553"/>
      <c r="CT244" s="1553"/>
      <c r="CU244" s="1553"/>
      <c r="CV244" s="1553"/>
      <c r="CW244" s="1553"/>
      <c r="CX244" s="1553"/>
      <c r="CY244" s="1553"/>
      <c r="CZ244" s="1553"/>
    </row>
    <row r="245" s="758" customFormat="true" ht="15" customHeight="true" x14ac:dyDescent="0.2">
      <c r="A245" s="934"/>
      <c r="B245" s="1052"/>
      <c r="C245" s="1156"/>
      <c r="D245" s="1116"/>
      <c r="E245" s="1116"/>
      <c r="F245" s="1116"/>
      <c r="G245" s="1117"/>
      <c r="H245" s="1157"/>
      <c r="I245" s="1116"/>
      <c r="J245" s="1116"/>
      <c r="K245" s="1116"/>
      <c r="L245" s="1158"/>
      <c r="M245" s="1156"/>
      <c r="N245" s="1116"/>
      <c r="O245" s="1116"/>
      <c r="P245" s="1116"/>
      <c r="Q245" s="1117"/>
      <c r="R245" s="1157"/>
      <c r="S245" s="1116"/>
      <c r="T245" s="1116"/>
      <c r="U245" s="1116"/>
      <c r="V245" s="1116"/>
      <c r="W245" s="1116"/>
      <c r="X245" s="1116"/>
      <c r="Y245" s="1116"/>
      <c r="Z245" s="1116"/>
      <c r="AA245" s="1116"/>
      <c r="AB245" s="1116"/>
      <c r="AC245" s="1116"/>
      <c r="AD245" s="1158"/>
      <c r="AE245" s="845"/>
      <c r="AF245" s="845"/>
      <c r="AG245" s="845"/>
      <c r="AH245" s="845"/>
      <c r="AI245" s="845"/>
      <c r="AJ245" s="845"/>
      <c r="AK245" s="845"/>
      <c r="AL245" s="845"/>
      <c r="AM245" s="845"/>
      <c r="AN245" s="845"/>
      <c r="AO245" s="845"/>
      <c r="AP245" s="845"/>
      <c r="AQ245" s="845"/>
      <c r="AR245" s="845"/>
      <c r="AS245" s="845"/>
      <c r="AT245" s="845"/>
      <c r="AU245" s="845"/>
      <c r="AV245" s="845"/>
      <c r="AW245" s="845"/>
      <c r="AX245" s="845"/>
      <c r="AY245" s="845"/>
      <c r="AZ245" s="852"/>
      <c r="BA245" s="750"/>
      <c r="BB245" s="178"/>
      <c r="BC245" s="520"/>
      <c r="BD245" s="450"/>
      <c r="BE245" s="450"/>
      <c r="BF245" s="450"/>
      <c r="BG245" s="521"/>
      <c r="BH245" s="529"/>
      <c r="BI245" s="450"/>
      <c r="BJ245" s="450"/>
      <c r="BK245" s="450"/>
      <c r="BL245" s="521"/>
      <c r="BM245" s="529"/>
      <c r="BN245" s="450"/>
      <c r="BO245" s="450"/>
      <c r="BP245" s="450"/>
      <c r="BQ245" s="521"/>
      <c r="BR245" s="529"/>
      <c r="BS245" s="450"/>
      <c r="BT245" s="450"/>
      <c r="BU245" s="450"/>
      <c r="BV245" s="450"/>
      <c r="BW245" s="450"/>
      <c r="BX245" s="450"/>
      <c r="BY245" s="451"/>
      <c r="BZ245" s="451"/>
      <c r="CA245" s="451"/>
      <c r="CB245" s="451"/>
      <c r="CC245" s="451"/>
      <c r="CD245" s="451"/>
      <c r="CE245" s="1553"/>
      <c r="CF245" s="1553"/>
      <c r="CG245" s="1553"/>
      <c r="CH245" s="1553"/>
      <c r="CI245" s="1553"/>
      <c r="CJ245" s="1553"/>
      <c r="CK245" s="1553"/>
      <c r="CL245" s="1553"/>
      <c r="CM245" s="1553"/>
      <c r="CN245" s="1553"/>
      <c r="CO245" s="1553"/>
      <c r="CP245" s="1553"/>
      <c r="CQ245" s="1553"/>
      <c r="CR245" s="1553"/>
      <c r="CS245" s="1553"/>
      <c r="CT245" s="1553"/>
      <c r="CU245" s="1553"/>
      <c r="CV245" s="1553"/>
      <c r="CW245" s="1553"/>
      <c r="CX245" s="1553"/>
      <c r="CY245" s="1553"/>
      <c r="CZ245" s="1553"/>
    </row>
    <row r="246" s="758" customFormat="true" ht="15" customHeight="true" x14ac:dyDescent="0.2">
      <c r="A246" s="934"/>
      <c r="B246" s="1052"/>
      <c r="C246" s="1156"/>
      <c r="D246" s="1116"/>
      <c r="E246" s="1116"/>
      <c r="F246" s="1116"/>
      <c r="G246" s="1117"/>
      <c r="H246" s="1157"/>
      <c r="I246" s="1116"/>
      <c r="J246" s="1116"/>
      <c r="K246" s="1116"/>
      <c r="L246" s="1158"/>
      <c r="M246" s="1156"/>
      <c r="N246" s="1116"/>
      <c r="O246" s="1116"/>
      <c r="P246" s="1116"/>
      <c r="Q246" s="1117"/>
      <c r="R246" s="1157"/>
      <c r="S246" s="1116"/>
      <c r="T246" s="1116"/>
      <c r="U246" s="1116"/>
      <c r="V246" s="1116"/>
      <c r="W246" s="1116"/>
      <c r="X246" s="1116"/>
      <c r="Y246" s="1116"/>
      <c r="Z246" s="1116"/>
      <c r="AA246" s="1116"/>
      <c r="AB246" s="1116"/>
      <c r="AC246" s="1116"/>
      <c r="AD246" s="1158"/>
      <c r="AE246" s="845"/>
      <c r="AF246" s="845"/>
      <c r="AG246" s="845"/>
      <c r="AH246" s="845"/>
      <c r="AI246" s="845"/>
      <c r="AJ246" s="845"/>
      <c r="AK246" s="845"/>
      <c r="AL246" s="845"/>
      <c r="AM246" s="845"/>
      <c r="AN246" s="845"/>
      <c r="AO246" s="845"/>
      <c r="AP246" s="845"/>
      <c r="AQ246" s="845"/>
      <c r="AR246" s="845"/>
      <c r="AS246" s="845"/>
      <c r="AT246" s="845"/>
      <c r="AU246" s="845"/>
      <c r="AV246" s="845"/>
      <c r="AW246" s="845"/>
      <c r="AX246" s="845"/>
      <c r="AY246" s="845"/>
      <c r="AZ246" s="852"/>
      <c r="BA246" s="750"/>
      <c r="BB246" s="178"/>
      <c r="BC246" s="520"/>
      <c r="BD246" s="450"/>
      <c r="BE246" s="450"/>
      <c r="BF246" s="450"/>
      <c r="BG246" s="521"/>
      <c r="BH246" s="529"/>
      <c r="BI246" s="450"/>
      <c r="BJ246" s="450"/>
      <c r="BK246" s="450"/>
      <c r="BL246" s="521"/>
      <c r="BM246" s="529"/>
      <c r="BN246" s="450"/>
      <c r="BO246" s="450"/>
      <c r="BP246" s="450"/>
      <c r="BQ246" s="521"/>
      <c r="BR246" s="529"/>
      <c r="BS246" s="450"/>
      <c r="BT246" s="450"/>
      <c r="BU246" s="450"/>
      <c r="BV246" s="450"/>
      <c r="BW246" s="450"/>
      <c r="BX246" s="450"/>
      <c r="BY246" s="451"/>
      <c r="BZ246" s="451"/>
      <c r="CA246" s="451"/>
      <c r="CB246" s="451"/>
      <c r="CC246" s="451"/>
      <c r="CD246" s="451"/>
      <c r="CE246" s="1553"/>
      <c r="CF246" s="1553"/>
      <c r="CG246" s="1553"/>
      <c r="CH246" s="1553"/>
      <c r="CI246" s="1553"/>
      <c r="CJ246" s="1553"/>
      <c r="CK246" s="1553"/>
      <c r="CL246" s="1553"/>
      <c r="CM246" s="1553"/>
      <c r="CN246" s="1553"/>
      <c r="CO246" s="1553"/>
      <c r="CP246" s="1553"/>
      <c r="CQ246" s="1553"/>
      <c r="CR246" s="1553"/>
      <c r="CS246" s="1553"/>
      <c r="CT246" s="1553"/>
      <c r="CU246" s="1553"/>
      <c r="CV246" s="1553"/>
      <c r="CW246" s="1553"/>
      <c r="CX246" s="1553"/>
      <c r="CY246" s="1553"/>
      <c r="CZ246" s="1553"/>
    </row>
    <row r="247" s="758" customFormat="true" ht="15" customHeight="true" x14ac:dyDescent="0.2">
      <c r="A247" s="934"/>
      <c r="B247" s="1052"/>
      <c r="C247" s="1156"/>
      <c r="D247" s="1116"/>
      <c r="E247" s="1116"/>
      <c r="F247" s="1116"/>
      <c r="G247" s="1117"/>
      <c r="H247" s="1157"/>
      <c r="I247" s="1116"/>
      <c r="J247" s="1116"/>
      <c r="K247" s="1116"/>
      <c r="L247" s="1158"/>
      <c r="M247" s="1156"/>
      <c r="N247" s="1116"/>
      <c r="O247" s="1116"/>
      <c r="P247" s="1116"/>
      <c r="Q247" s="1117"/>
      <c r="R247" s="1157"/>
      <c r="S247" s="1116"/>
      <c r="T247" s="1116"/>
      <c r="U247" s="1116"/>
      <c r="V247" s="1116"/>
      <c r="W247" s="1116"/>
      <c r="X247" s="1116"/>
      <c r="Y247" s="1116"/>
      <c r="Z247" s="1116"/>
      <c r="AA247" s="1116"/>
      <c r="AB247" s="1116"/>
      <c r="AC247" s="1116"/>
      <c r="AD247" s="1158"/>
      <c r="AE247" s="845"/>
      <c r="AF247" s="845"/>
      <c r="AG247" s="845"/>
      <c r="AH247" s="845"/>
      <c r="AI247" s="845"/>
      <c r="AJ247" s="845"/>
      <c r="AK247" s="845"/>
      <c r="AL247" s="845"/>
      <c r="AM247" s="845"/>
      <c r="AN247" s="845"/>
      <c r="AO247" s="845"/>
      <c r="AP247" s="845"/>
      <c r="AQ247" s="845"/>
      <c r="AR247" s="845"/>
      <c r="AS247" s="845"/>
      <c r="AT247" s="845"/>
      <c r="AU247" s="845"/>
      <c r="AV247" s="845"/>
      <c r="AW247" s="845"/>
      <c r="AX247" s="845"/>
      <c r="AY247" s="845"/>
      <c r="AZ247" s="852"/>
      <c r="BA247" s="750"/>
      <c r="BB247" s="178"/>
      <c r="BC247" s="520"/>
      <c r="BD247" s="450"/>
      <c r="BE247" s="450"/>
      <c r="BF247" s="450"/>
      <c r="BG247" s="521"/>
      <c r="BH247" s="529"/>
      <c r="BI247" s="450"/>
      <c r="BJ247" s="450"/>
      <c r="BK247" s="450"/>
      <c r="BL247" s="521"/>
      <c r="BM247" s="529"/>
      <c r="BN247" s="450"/>
      <c r="BO247" s="450"/>
      <c r="BP247" s="450"/>
      <c r="BQ247" s="521"/>
      <c r="BR247" s="529"/>
      <c r="BS247" s="450"/>
      <c r="BT247" s="450"/>
      <c r="BU247" s="450"/>
      <c r="BV247" s="450"/>
      <c r="BW247" s="450"/>
      <c r="BX247" s="450"/>
      <c r="BY247" s="451"/>
      <c r="BZ247" s="451"/>
      <c r="CA247" s="451"/>
      <c r="CB247" s="451"/>
      <c r="CC247" s="451"/>
      <c r="CD247" s="451"/>
      <c r="CE247" s="1553"/>
      <c r="CF247" s="1553"/>
      <c r="CG247" s="1553"/>
      <c r="CH247" s="1553"/>
      <c r="CI247" s="1553"/>
      <c r="CJ247" s="1553"/>
      <c r="CK247" s="1553"/>
      <c r="CL247" s="1553"/>
      <c r="CM247" s="1553"/>
      <c r="CN247" s="1553"/>
      <c r="CO247" s="1553"/>
      <c r="CP247" s="1553"/>
      <c r="CQ247" s="1553"/>
      <c r="CR247" s="1553"/>
      <c r="CS247" s="1553"/>
      <c r="CT247" s="1553"/>
      <c r="CU247" s="1553"/>
      <c r="CV247" s="1553"/>
      <c r="CW247" s="1553"/>
      <c r="CX247" s="1553"/>
      <c r="CY247" s="1553"/>
      <c r="CZ247" s="1553"/>
    </row>
    <row r="248" s="758" customFormat="true" ht="15" customHeight="true" x14ac:dyDescent="0.2">
      <c r="A248" s="936"/>
      <c r="B248" s="1065"/>
      <c r="C248" s="1273"/>
      <c r="D248" s="1169"/>
      <c r="E248" s="1169"/>
      <c r="F248" s="1169"/>
      <c r="G248" s="1170"/>
      <c r="H248" s="1274"/>
      <c r="I248" s="1169"/>
      <c r="J248" s="1169"/>
      <c r="K248" s="1169"/>
      <c r="L248" s="1275"/>
      <c r="M248" s="1273"/>
      <c r="N248" s="1169"/>
      <c r="O248" s="1169"/>
      <c r="P248" s="1169"/>
      <c r="Q248" s="1170"/>
      <c r="R248" s="1274"/>
      <c r="S248" s="1169"/>
      <c r="T248" s="1169"/>
      <c r="U248" s="1169"/>
      <c r="V248" s="1169"/>
      <c r="W248" s="1169"/>
      <c r="X248" s="1169"/>
      <c r="Y248" s="1169"/>
      <c r="Z248" s="1169"/>
      <c r="AA248" s="1169"/>
      <c r="AB248" s="1169"/>
      <c r="AC248" s="1169"/>
      <c r="AD248" s="1275"/>
      <c r="AE248" s="845"/>
      <c r="AF248" s="845"/>
      <c r="AG248" s="845"/>
      <c r="AH248" s="845"/>
      <c r="AI248" s="845"/>
      <c r="AJ248" s="845"/>
      <c r="AK248" s="845"/>
      <c r="AL248" s="845"/>
      <c r="AM248" s="845"/>
      <c r="AN248" s="845"/>
      <c r="AO248" s="845"/>
      <c r="AP248" s="845"/>
      <c r="AQ248" s="845"/>
      <c r="AR248" s="845"/>
      <c r="AS248" s="845"/>
      <c r="AT248" s="845"/>
      <c r="AU248" s="845"/>
      <c r="AV248" s="845"/>
      <c r="AW248" s="845"/>
      <c r="AX248" s="845"/>
      <c r="AY248" s="845"/>
      <c r="AZ248" s="852"/>
      <c r="BA248" s="750"/>
      <c r="BB248" s="178"/>
      <c r="BC248" s="522"/>
      <c r="BD248" s="523"/>
      <c r="BE248" s="523"/>
      <c r="BF248" s="523"/>
      <c r="BG248" s="524"/>
      <c r="BH248" s="530"/>
      <c r="BI248" s="523"/>
      <c r="BJ248" s="523"/>
      <c r="BK248" s="523"/>
      <c r="BL248" s="524"/>
      <c r="BM248" s="530"/>
      <c r="BN248" s="523"/>
      <c r="BO248" s="523"/>
      <c r="BP248" s="523"/>
      <c r="BQ248" s="524"/>
      <c r="BR248" s="530"/>
      <c r="BS248" s="523"/>
      <c r="BT248" s="523"/>
      <c r="BU248" s="523"/>
      <c r="BV248" s="523"/>
      <c r="BW248" s="523"/>
      <c r="BX248" s="523"/>
      <c r="BY248" s="540"/>
      <c r="BZ248" s="540"/>
      <c r="CA248" s="540"/>
      <c r="CB248" s="540"/>
      <c r="CC248" s="540"/>
      <c r="CD248" s="540"/>
      <c r="CE248" s="1553"/>
      <c r="CF248" s="1553"/>
      <c r="CG248" s="1553"/>
      <c r="CH248" s="1553"/>
      <c r="CI248" s="1553"/>
      <c r="CJ248" s="1553"/>
      <c r="CK248" s="1553"/>
      <c r="CL248" s="1553"/>
      <c r="CM248" s="1553"/>
      <c r="CN248" s="1553"/>
      <c r="CO248" s="1553"/>
      <c r="CP248" s="1553"/>
      <c r="CQ248" s="1553"/>
      <c r="CR248" s="1553"/>
      <c r="CS248" s="1553"/>
      <c r="CT248" s="1553"/>
      <c r="CU248" s="1553"/>
      <c r="CV248" s="1553"/>
      <c r="CW248" s="1553"/>
      <c r="CX248" s="1553"/>
      <c r="CY248" s="1553"/>
      <c r="CZ248" s="1553"/>
    </row>
    <row r="249" s="758" customFormat="true" ht="250.15" customHeight="true" x14ac:dyDescent="0.2">
      <c r="B249" s="756"/>
      <c r="AE249" s="852"/>
      <c r="AF249" s="852"/>
      <c r="AG249" s="852"/>
      <c r="AH249" s="852"/>
      <c r="AI249" s="852"/>
      <c r="AJ249" s="852"/>
      <c r="AK249" s="852"/>
      <c r="AL249" s="852"/>
      <c r="AM249" s="852"/>
      <c r="AN249" s="852"/>
      <c r="AO249" s="852"/>
      <c r="AP249" s="852"/>
      <c r="AQ249" s="852"/>
      <c r="AR249" s="852"/>
      <c r="AS249" s="852"/>
      <c r="AT249" s="852"/>
      <c r="AU249" s="852"/>
      <c r="AV249" s="852"/>
      <c r="AW249" s="852"/>
      <c r="AX249" s="852"/>
      <c r="AY249" s="852"/>
      <c r="AZ249" s="852"/>
      <c r="BA249" s="135"/>
      <c r="BB249" s="133"/>
      <c r="BC249" s="133"/>
      <c r="BD249" s="133"/>
      <c r="BE249" s="133"/>
      <c r="BF249" s="133"/>
      <c r="BG249" s="133"/>
      <c r="BH249" s="133"/>
      <c r="BI249" s="133"/>
      <c r="BJ249" s="133"/>
      <c r="BK249" s="133"/>
      <c r="BL249" s="133"/>
      <c r="BM249" s="133"/>
      <c r="BN249" s="133"/>
      <c r="BO249" s="133"/>
      <c r="BP249" s="133"/>
      <c r="BQ249" s="133"/>
      <c r="BR249" s="133"/>
      <c r="BS249" s="133"/>
      <c r="BT249" s="133"/>
      <c r="BU249" s="133"/>
      <c r="BV249" s="133"/>
      <c r="BW249" s="133"/>
      <c r="BX249" s="133"/>
      <c r="BY249" s="135"/>
      <c r="BZ249" s="242"/>
      <c r="CA249" s="242"/>
      <c r="CB249" s="242"/>
      <c r="CC249" s="242"/>
      <c r="CD249" s="242"/>
      <c r="CE249" s="242"/>
      <c r="CF249" s="242"/>
      <c r="CG249" s="242"/>
      <c r="CH249" s="242"/>
      <c r="CI249" s="242"/>
      <c r="CJ249" s="242"/>
      <c r="CK249" s="242"/>
      <c r="CL249" s="242"/>
      <c r="CM249" s="242"/>
      <c r="CN249" s="242"/>
      <c r="CO249" s="242"/>
      <c r="CP249" s="242"/>
      <c r="CQ249" s="242"/>
      <c r="CR249" s="242"/>
      <c r="CS249" s="242"/>
      <c r="CT249" s="242"/>
      <c r="CU249" s="242"/>
      <c r="CV249" s="242"/>
      <c r="CW249" s="242"/>
      <c r="CX249" s="242"/>
      <c r="CY249" s="242"/>
      <c r="CZ249" s="242"/>
    </row>
    <row r="250" s="757" customFormat="true" ht="19.15" customHeight="true" x14ac:dyDescent="0.2">
      <c r="B250" s="755"/>
      <c r="AE250" s="835"/>
      <c r="AF250" s="835"/>
      <c r="AG250" s="835"/>
      <c r="AH250" s="835"/>
      <c r="AI250" s="835"/>
      <c r="AJ250" s="835"/>
      <c r="AK250" s="835"/>
      <c r="AL250" s="835"/>
      <c r="AM250" s="835"/>
      <c r="AN250" s="835"/>
      <c r="AO250" s="835"/>
      <c r="AP250" s="835"/>
      <c r="AQ250" s="835"/>
      <c r="AR250" s="835"/>
      <c r="AS250" s="835"/>
      <c r="AT250" s="835"/>
      <c r="AU250" s="835"/>
      <c r="AV250" s="835"/>
      <c r="AW250" s="835"/>
      <c r="AX250" s="835"/>
      <c r="AY250" s="835"/>
      <c r="AZ250" s="835"/>
      <c r="BA250" s="753"/>
      <c r="BB250" s="271"/>
      <c r="BC250" s="753"/>
      <c r="BD250" s="753"/>
      <c r="BE250" s="753"/>
      <c r="BF250" s="753"/>
      <c r="BG250" s="753"/>
      <c r="BH250" s="753"/>
      <c r="BI250" s="753"/>
      <c r="BJ250" s="753"/>
      <c r="BK250" s="753"/>
      <c r="BL250" s="753"/>
      <c r="BM250" s="753"/>
      <c r="BN250" s="753"/>
      <c r="BO250" s="753"/>
      <c r="BP250" s="753"/>
      <c r="BQ250" s="753"/>
      <c r="BR250" s="753"/>
      <c r="BS250" s="753"/>
      <c r="BT250" s="753"/>
      <c r="BU250" s="753"/>
      <c r="BV250" s="753"/>
      <c r="BW250" s="753"/>
      <c r="BX250" s="753"/>
      <c r="BY250" s="753"/>
      <c r="BZ250" s="238"/>
      <c r="CA250" s="238"/>
      <c r="CB250" s="238"/>
      <c r="CC250" s="238"/>
      <c r="CD250" s="238"/>
      <c r="CE250" s="238"/>
      <c r="CF250" s="238"/>
      <c r="CG250" s="238"/>
      <c r="CH250" s="238"/>
      <c r="CI250" s="238"/>
      <c r="CJ250" s="238"/>
      <c r="CK250" s="238"/>
      <c r="CL250" s="238"/>
      <c r="CM250" s="238"/>
      <c r="CN250" s="238"/>
      <c r="CO250" s="238"/>
      <c r="CP250" s="238"/>
      <c r="CQ250" s="238"/>
      <c r="CR250" s="238"/>
      <c r="CS250" s="238"/>
      <c r="CT250" s="238"/>
      <c r="CU250" s="238"/>
      <c r="CV250" s="238"/>
      <c r="CW250" s="238"/>
      <c r="CX250" s="238"/>
      <c r="CY250" s="238"/>
      <c r="CZ250" s="238"/>
    </row>
    <row r="251" s="757" customFormat="true" ht="15" customHeight="true" x14ac:dyDescent="0.2">
      <c r="B251" s="755"/>
      <c r="AE251" s="835"/>
      <c r="AF251" s="835"/>
      <c r="AG251" s="835"/>
      <c r="AH251" s="835"/>
      <c r="AI251" s="835"/>
      <c r="AJ251" s="835"/>
      <c r="AK251" s="835"/>
      <c r="AL251" s="835"/>
      <c r="AM251" s="835"/>
      <c r="AN251" s="835"/>
      <c r="AO251" s="835"/>
      <c r="AP251" s="835"/>
      <c r="AQ251" s="835"/>
      <c r="AR251" s="835"/>
      <c r="AS251" s="835"/>
      <c r="AT251" s="835"/>
      <c r="AU251" s="835"/>
      <c r="AV251" s="835"/>
      <c r="AW251" s="835"/>
      <c r="AX251" s="835"/>
      <c r="AY251" s="835"/>
      <c r="AZ251" s="835"/>
      <c r="BA251" s="753"/>
      <c r="BB251" s="271"/>
      <c r="BC251" s="753"/>
      <c r="BD251" s="753"/>
      <c r="BE251" s="753"/>
      <c r="BF251" s="753"/>
      <c r="BG251" s="753"/>
      <c r="BH251" s="753"/>
      <c r="BI251" s="753"/>
      <c r="BJ251" s="753"/>
      <c r="BK251" s="753"/>
      <c r="BL251" s="753"/>
      <c r="BM251" s="753"/>
      <c r="BN251" s="753"/>
      <c r="BO251" s="753"/>
      <c r="BP251" s="753"/>
      <c r="BQ251" s="753"/>
      <c r="BR251" s="753"/>
      <c r="BS251" s="753"/>
      <c r="BT251" s="753"/>
      <c r="BU251" s="753"/>
      <c r="BV251" s="753"/>
      <c r="BW251" s="753"/>
      <c r="BX251" s="753"/>
      <c r="BY251" s="753"/>
      <c r="BZ251" s="238"/>
      <c r="CA251" s="238"/>
      <c r="CB251" s="238"/>
      <c r="CC251" s="238"/>
      <c r="CD251" s="238"/>
      <c r="CE251" s="238"/>
      <c r="CF251" s="238"/>
      <c r="CG251" s="238"/>
      <c r="CH251" s="238"/>
      <c r="CI251" s="238"/>
      <c r="CJ251" s="238"/>
      <c r="CK251" s="238"/>
      <c r="CL251" s="238"/>
      <c r="CM251" s="238"/>
      <c r="CN251" s="238"/>
      <c r="CO251" s="238"/>
      <c r="CP251" s="238"/>
      <c r="CQ251" s="238"/>
      <c r="CR251" s="238"/>
      <c r="CS251" s="238"/>
      <c r="CT251" s="238"/>
      <c r="CU251" s="238"/>
      <c r="CV251" s="238"/>
      <c r="CW251" s="238"/>
      <c r="CX251" s="238"/>
      <c r="CY251" s="238"/>
      <c r="CZ251" s="238"/>
    </row>
    <row r="252" s="757" customFormat="true" ht="15" customHeight="true" x14ac:dyDescent="0.2">
      <c r="B252" s="755"/>
      <c r="AE252" s="835"/>
      <c r="AF252" s="835"/>
      <c r="AG252" s="835"/>
      <c r="AH252" s="835"/>
      <c r="AI252" s="835"/>
      <c r="AJ252" s="835"/>
      <c r="AK252" s="835"/>
      <c r="AL252" s="835"/>
      <c r="AM252" s="835"/>
      <c r="AN252" s="835"/>
      <c r="AO252" s="835"/>
      <c r="AP252" s="835"/>
      <c r="AQ252" s="835"/>
      <c r="AR252" s="835"/>
      <c r="AS252" s="835"/>
      <c r="AT252" s="835"/>
      <c r="AU252" s="835"/>
      <c r="AV252" s="835"/>
      <c r="AW252" s="835"/>
      <c r="AX252" s="835"/>
      <c r="AY252" s="835"/>
      <c r="AZ252" s="835"/>
      <c r="BA252" s="753"/>
      <c r="BB252" s="271"/>
      <c r="BC252" s="753"/>
      <c r="BD252" s="753"/>
      <c r="BE252" s="753"/>
      <c r="BF252" s="753"/>
      <c r="BG252" s="753"/>
      <c r="BH252" s="753"/>
      <c r="BI252" s="753"/>
      <c r="BJ252" s="753"/>
      <c r="BK252" s="753"/>
      <c r="BL252" s="753"/>
      <c r="BM252" s="753"/>
      <c r="BN252" s="753"/>
      <c r="BO252" s="753"/>
      <c r="BP252" s="753"/>
      <c r="BQ252" s="753"/>
      <c r="BR252" s="753"/>
      <c r="BS252" s="753"/>
      <c r="BT252" s="753"/>
      <c r="BU252" s="753"/>
      <c r="BV252" s="753"/>
      <c r="BW252" s="753"/>
      <c r="BX252" s="753"/>
      <c r="BY252" s="753"/>
      <c r="BZ252" s="238"/>
      <c r="CA252" s="238"/>
      <c r="CB252" s="238"/>
      <c r="CC252" s="238"/>
      <c r="CD252" s="238"/>
      <c r="CE252" s="238"/>
      <c r="CF252" s="238"/>
      <c r="CG252" s="238"/>
      <c r="CH252" s="238"/>
      <c r="CI252" s="238"/>
      <c r="CJ252" s="238"/>
      <c r="CK252" s="238"/>
      <c r="CL252" s="238"/>
      <c r="CM252" s="238"/>
      <c r="CN252" s="238"/>
      <c r="CO252" s="238"/>
      <c r="CP252" s="238"/>
      <c r="CQ252" s="238"/>
      <c r="CR252" s="238"/>
      <c r="CS252" s="238"/>
      <c r="CT252" s="238"/>
      <c r="CU252" s="238"/>
      <c r="CV252" s="238"/>
      <c r="CW252" s="238"/>
      <c r="CX252" s="238"/>
      <c r="CY252" s="238"/>
      <c r="CZ252" s="238"/>
    </row>
    <row r="253" s="757" customFormat="true" ht="15" customHeight="true" x14ac:dyDescent="0.2">
      <c r="B253" s="755"/>
      <c r="AE253" s="835"/>
      <c r="AF253" s="835"/>
      <c r="AG253" s="835"/>
      <c r="AH253" s="835"/>
      <c r="AI253" s="835"/>
      <c r="AJ253" s="835"/>
      <c r="AK253" s="835"/>
      <c r="AL253" s="835"/>
      <c r="AM253" s="835"/>
      <c r="AN253" s="835"/>
      <c r="AO253" s="835"/>
      <c r="AP253" s="835"/>
      <c r="AQ253" s="835"/>
      <c r="AR253" s="835"/>
      <c r="AS253" s="835"/>
      <c r="AT253" s="835"/>
      <c r="AU253" s="835"/>
      <c r="AV253" s="835"/>
      <c r="AW253" s="835"/>
      <c r="AX253" s="835"/>
      <c r="AY253" s="835"/>
      <c r="AZ253" s="835"/>
      <c r="BA253" s="753"/>
      <c r="BB253" s="271"/>
      <c r="BC253" s="753"/>
      <c r="BD253" s="753"/>
      <c r="BE253" s="753"/>
      <c r="BF253" s="753"/>
      <c r="BG253" s="753"/>
      <c r="BH253" s="753"/>
      <c r="BI253" s="753"/>
      <c r="BJ253" s="753"/>
      <c r="BK253" s="753"/>
      <c r="BL253" s="753"/>
      <c r="BM253" s="753"/>
      <c r="BN253" s="753"/>
      <c r="BO253" s="753"/>
      <c r="BP253" s="753"/>
      <c r="BQ253" s="753"/>
      <c r="BR253" s="753"/>
      <c r="BS253" s="753"/>
      <c r="BT253" s="753"/>
      <c r="BU253" s="753"/>
      <c r="BV253" s="753"/>
      <c r="BW253" s="753"/>
      <c r="BX253" s="753"/>
      <c r="BY253" s="753"/>
      <c r="BZ253" s="238"/>
      <c r="CA253" s="238"/>
      <c r="CB253" s="238"/>
      <c r="CC253" s="238"/>
      <c r="CD253" s="238"/>
      <c r="CE253" s="238"/>
      <c r="CF253" s="238"/>
      <c r="CG253" s="238"/>
      <c r="CH253" s="238"/>
      <c r="CI253" s="238"/>
      <c r="CJ253" s="238"/>
      <c r="CK253" s="238"/>
      <c r="CL253" s="238"/>
      <c r="CM253" s="238"/>
      <c r="CN253" s="238"/>
      <c r="CO253" s="238"/>
      <c r="CP253" s="238"/>
      <c r="CQ253" s="238"/>
      <c r="CR253" s="238"/>
      <c r="CS253" s="238"/>
      <c r="CT253" s="238"/>
      <c r="CU253" s="238"/>
      <c r="CV253" s="238"/>
      <c r="CW253" s="238"/>
      <c r="CX253" s="238"/>
      <c r="CY253" s="238"/>
      <c r="CZ253" s="238"/>
    </row>
    <row r="254" s="757" customFormat="true" ht="15" customHeight="true" x14ac:dyDescent="0.2">
      <c r="B254" s="755"/>
      <c r="AE254" s="835"/>
      <c r="AF254" s="835"/>
      <c r="AG254" s="835"/>
      <c r="AH254" s="835"/>
      <c r="AI254" s="835"/>
      <c r="AJ254" s="835"/>
      <c r="AK254" s="835"/>
      <c r="AL254" s="835"/>
      <c r="AM254" s="835"/>
      <c r="AN254" s="835"/>
      <c r="AO254" s="835"/>
      <c r="AP254" s="835"/>
      <c r="AQ254" s="835"/>
      <c r="AR254" s="835"/>
      <c r="AS254" s="835"/>
      <c r="AT254" s="835"/>
      <c r="AU254" s="835"/>
      <c r="AV254" s="835"/>
      <c r="AW254" s="835"/>
      <c r="AX254" s="835"/>
      <c r="AY254" s="835"/>
      <c r="AZ254" s="835"/>
      <c r="BA254" s="753"/>
      <c r="BB254" s="271"/>
      <c r="BC254" s="753"/>
      <c r="BD254" s="753"/>
      <c r="BE254" s="753"/>
      <c r="BF254" s="753"/>
      <c r="BG254" s="753"/>
      <c r="BH254" s="753"/>
      <c r="BI254" s="753"/>
      <c r="BJ254" s="753"/>
      <c r="BK254" s="753"/>
      <c r="BL254" s="753"/>
      <c r="BM254" s="753"/>
      <c r="BN254" s="753"/>
      <c r="BO254" s="753"/>
      <c r="BP254" s="753"/>
      <c r="BQ254" s="753"/>
      <c r="BR254" s="753"/>
      <c r="BS254" s="753"/>
      <c r="BT254" s="753"/>
      <c r="BU254" s="753"/>
      <c r="BV254" s="753"/>
      <c r="BW254" s="753"/>
      <c r="BX254" s="753"/>
      <c r="BY254" s="753"/>
      <c r="BZ254" s="238"/>
      <c r="CA254" s="238"/>
      <c r="CB254" s="238"/>
      <c r="CC254" s="238"/>
      <c r="CD254" s="238"/>
      <c r="CE254" s="238"/>
      <c r="CF254" s="238"/>
      <c r="CG254" s="238"/>
      <c r="CH254" s="238"/>
      <c r="CI254" s="238"/>
      <c r="CJ254" s="238"/>
      <c r="CK254" s="238"/>
      <c r="CL254" s="238"/>
      <c r="CM254" s="238"/>
      <c r="CN254" s="238"/>
      <c r="CO254" s="238"/>
      <c r="CP254" s="238"/>
      <c r="CQ254" s="238"/>
      <c r="CR254" s="238"/>
      <c r="CS254" s="238"/>
      <c r="CT254" s="238"/>
      <c r="CU254" s="238"/>
      <c r="CV254" s="238"/>
      <c r="CW254" s="238"/>
      <c r="CX254" s="238"/>
      <c r="CY254" s="238"/>
      <c r="CZ254" s="238"/>
    </row>
    <row r="255" s="757" customFormat="true" ht="15" customHeight="true" x14ac:dyDescent="0.2">
      <c r="B255" s="755"/>
      <c r="AE255" s="835"/>
      <c r="AF255" s="835"/>
      <c r="AG255" s="835"/>
      <c r="AH255" s="835"/>
      <c r="AI255" s="835"/>
      <c r="AJ255" s="835"/>
      <c r="AK255" s="835"/>
      <c r="AL255" s="835"/>
      <c r="AM255" s="835"/>
      <c r="AN255" s="835"/>
      <c r="AO255" s="835"/>
      <c r="AP255" s="835"/>
      <c r="AQ255" s="835"/>
      <c r="AR255" s="835"/>
      <c r="AS255" s="835"/>
      <c r="AT255" s="835"/>
      <c r="AU255" s="835"/>
      <c r="AV255" s="835"/>
      <c r="AW255" s="835"/>
      <c r="AX255" s="835"/>
      <c r="AY255" s="835"/>
      <c r="AZ255" s="835"/>
      <c r="BA255" s="753"/>
      <c r="BB255" s="271"/>
      <c r="BC255" s="753"/>
      <c r="BD255" s="753"/>
      <c r="BE255" s="753"/>
      <c r="BF255" s="753"/>
      <c r="BG255" s="753"/>
      <c r="BH255" s="753"/>
      <c r="BI255" s="753"/>
      <c r="BJ255" s="753"/>
      <c r="BK255" s="753"/>
      <c r="BL255" s="753"/>
      <c r="BM255" s="753"/>
      <c r="BN255" s="753"/>
      <c r="BO255" s="753"/>
      <c r="BP255" s="753"/>
      <c r="BQ255" s="753"/>
      <c r="BR255" s="753"/>
      <c r="BS255" s="753"/>
      <c r="BT255" s="753"/>
      <c r="BU255" s="753"/>
      <c r="BV255" s="753"/>
      <c r="BW255" s="753"/>
      <c r="BX255" s="753"/>
      <c r="BY255" s="753"/>
      <c r="BZ255" s="238"/>
      <c r="CA255" s="238"/>
      <c r="CB255" s="238"/>
      <c r="CC255" s="238"/>
      <c r="CD255" s="238"/>
      <c r="CE255" s="238"/>
      <c r="CF255" s="238"/>
      <c r="CG255" s="238"/>
      <c r="CH255" s="238"/>
      <c r="CI255" s="238"/>
      <c r="CJ255" s="238"/>
      <c r="CK255" s="238"/>
      <c r="CL255" s="238"/>
      <c r="CM255" s="238"/>
      <c r="CN255" s="238"/>
      <c r="CO255" s="238"/>
      <c r="CP255" s="238"/>
      <c r="CQ255" s="238"/>
      <c r="CR255" s="238"/>
      <c r="CS255" s="238"/>
      <c r="CT255" s="238"/>
      <c r="CU255" s="238"/>
      <c r="CV255" s="238"/>
      <c r="CW255" s="238"/>
      <c r="CX255" s="238"/>
      <c r="CY255" s="238"/>
      <c r="CZ255" s="238"/>
    </row>
    <row r="256" s="757" customFormat="true" ht="15" customHeight="true" x14ac:dyDescent="0.2">
      <c r="B256" s="755"/>
      <c r="AE256" s="835"/>
      <c r="AF256" s="835"/>
      <c r="AG256" s="835"/>
      <c r="AH256" s="835"/>
      <c r="AI256" s="835"/>
      <c r="AJ256" s="835"/>
      <c r="AK256" s="835"/>
      <c r="AL256" s="835"/>
      <c r="AM256" s="835"/>
      <c r="AN256" s="835"/>
      <c r="AO256" s="835"/>
      <c r="AP256" s="835"/>
      <c r="AQ256" s="835"/>
      <c r="AR256" s="835"/>
      <c r="AS256" s="835"/>
      <c r="AT256" s="835"/>
      <c r="AU256" s="835"/>
      <c r="AV256" s="835"/>
      <c r="AW256" s="835"/>
      <c r="AX256" s="835"/>
      <c r="AY256" s="835"/>
      <c r="AZ256" s="835"/>
      <c r="BA256" s="753"/>
      <c r="BB256" s="271"/>
      <c r="BC256" s="753"/>
      <c r="BD256" s="753"/>
      <c r="BE256" s="753"/>
      <c r="BF256" s="753"/>
      <c r="BG256" s="753"/>
      <c r="BH256" s="753"/>
      <c r="BI256" s="753"/>
      <c r="BJ256" s="753"/>
      <c r="BK256" s="753"/>
      <c r="BL256" s="753"/>
      <c r="BM256" s="753"/>
      <c r="BN256" s="753"/>
      <c r="BO256" s="753"/>
      <c r="BP256" s="753"/>
      <c r="BQ256" s="753"/>
      <c r="BR256" s="753"/>
      <c r="BS256" s="753"/>
      <c r="BT256" s="753"/>
      <c r="BU256" s="753"/>
      <c r="BV256" s="753"/>
      <c r="BW256" s="753"/>
      <c r="BX256" s="753"/>
      <c r="BY256" s="753"/>
      <c r="BZ256" s="238"/>
      <c r="CA256" s="238"/>
      <c r="CB256" s="238"/>
      <c r="CC256" s="238"/>
      <c r="CD256" s="238"/>
      <c r="CE256" s="238"/>
      <c r="CF256" s="238"/>
      <c r="CG256" s="238"/>
      <c r="CH256" s="238"/>
      <c r="CI256" s="238"/>
      <c r="CJ256" s="238"/>
      <c r="CK256" s="238"/>
      <c r="CL256" s="238"/>
      <c r="CM256" s="238"/>
      <c r="CN256" s="238"/>
      <c r="CO256" s="238"/>
      <c r="CP256" s="238"/>
      <c r="CQ256" s="238"/>
      <c r="CR256" s="238"/>
      <c r="CS256" s="238"/>
      <c r="CT256" s="238"/>
      <c r="CU256" s="238"/>
      <c r="CV256" s="238"/>
      <c r="CW256" s="238"/>
      <c r="CX256" s="238"/>
      <c r="CY256" s="238"/>
      <c r="CZ256" s="238"/>
    </row>
    <row r="257" s="757" customFormat="true" ht="18" customHeight="true" x14ac:dyDescent="0.2">
      <c r="B257" s="755"/>
      <c r="AE257" s="835"/>
      <c r="AF257" s="835"/>
      <c r="AG257" s="835"/>
      <c r="AH257" s="835"/>
      <c r="AI257" s="835"/>
      <c r="AJ257" s="835"/>
      <c r="AK257" s="835"/>
      <c r="AL257" s="835"/>
      <c r="AM257" s="835"/>
      <c r="AN257" s="835"/>
      <c r="AO257" s="835"/>
      <c r="AP257" s="835"/>
      <c r="AQ257" s="835"/>
      <c r="AR257" s="835"/>
      <c r="AS257" s="835"/>
      <c r="AT257" s="835"/>
      <c r="AU257" s="835"/>
      <c r="AV257" s="835"/>
      <c r="AW257" s="835"/>
      <c r="AX257" s="835"/>
      <c r="AY257" s="835"/>
      <c r="AZ257" s="835"/>
      <c r="BA257" s="753"/>
      <c r="BB257" s="271"/>
      <c r="BC257" s="753"/>
      <c r="BD257" s="753"/>
      <c r="BE257" s="753"/>
      <c r="BF257" s="753"/>
      <c r="BG257" s="753"/>
      <c r="BH257" s="753"/>
      <c r="BI257" s="753"/>
      <c r="BJ257" s="753"/>
      <c r="BK257" s="753"/>
      <c r="BL257" s="753"/>
      <c r="BM257" s="753"/>
      <c r="BN257" s="753"/>
      <c r="BO257" s="753"/>
      <c r="BP257" s="753"/>
      <c r="BQ257" s="753"/>
      <c r="BR257" s="753"/>
      <c r="BS257" s="753"/>
      <c r="BT257" s="753"/>
      <c r="BU257" s="753"/>
      <c r="BV257" s="753"/>
      <c r="BW257" s="753"/>
      <c r="BX257" s="753"/>
      <c r="BY257" s="753"/>
      <c r="BZ257" s="238"/>
      <c r="CA257" s="238"/>
      <c r="CB257" s="238"/>
      <c r="CC257" s="238"/>
      <c r="CD257" s="238"/>
      <c r="CE257" s="238"/>
      <c r="CF257" s="238"/>
      <c r="CG257" s="238"/>
      <c r="CH257" s="238"/>
      <c r="CI257" s="238"/>
      <c r="CJ257" s="238"/>
      <c r="CK257" s="238"/>
      <c r="CL257" s="238"/>
      <c r="CM257" s="238"/>
      <c r="CN257" s="238"/>
      <c r="CO257" s="238"/>
      <c r="CP257" s="238"/>
      <c r="CQ257" s="238"/>
      <c r="CR257" s="238"/>
      <c r="CS257" s="238"/>
      <c r="CT257" s="238"/>
      <c r="CU257" s="238"/>
      <c r="CV257" s="238"/>
      <c r="CW257" s="238"/>
      <c r="CX257" s="238"/>
      <c r="CY257" s="238"/>
      <c r="CZ257" s="238"/>
    </row>
    <row r="258" s="757" customFormat="true" ht="18" customHeight="true" x14ac:dyDescent="0.2">
      <c r="B258" s="755"/>
      <c r="AE258" s="835"/>
      <c r="AF258" s="835"/>
      <c r="AG258" s="835"/>
      <c r="AH258" s="835"/>
      <c r="AI258" s="835"/>
      <c r="AJ258" s="835"/>
      <c r="AK258" s="835"/>
      <c r="AL258" s="835"/>
      <c r="AM258" s="835"/>
      <c r="AN258" s="835"/>
      <c r="AO258" s="835"/>
      <c r="AP258" s="835"/>
      <c r="AQ258" s="835"/>
      <c r="AR258" s="835"/>
      <c r="AS258" s="835"/>
      <c r="AT258" s="835"/>
      <c r="AU258" s="835"/>
      <c r="AV258" s="835"/>
      <c r="AW258" s="835"/>
      <c r="AX258" s="835"/>
      <c r="AY258" s="835"/>
      <c r="AZ258" s="835"/>
      <c r="BA258" s="753"/>
      <c r="BB258" s="271"/>
      <c r="BC258" s="753"/>
      <c r="BD258" s="753"/>
      <c r="BE258" s="753"/>
      <c r="BF258" s="753"/>
      <c r="BG258" s="753"/>
      <c r="BH258" s="753"/>
      <c r="BI258" s="753"/>
      <c r="BJ258" s="753"/>
      <c r="BK258" s="753"/>
      <c r="BL258" s="753"/>
      <c r="BM258" s="753"/>
      <c r="BN258" s="753"/>
      <c r="BO258" s="753"/>
      <c r="BP258" s="753"/>
      <c r="BQ258" s="753"/>
      <c r="BR258" s="753"/>
      <c r="BS258" s="753"/>
      <c r="BT258" s="753"/>
      <c r="BU258" s="753"/>
      <c r="BV258" s="753"/>
      <c r="BW258" s="753"/>
      <c r="BX258" s="753"/>
      <c r="BY258" s="753"/>
      <c r="BZ258" s="238"/>
      <c r="CA258" s="238"/>
      <c r="CB258" s="238"/>
      <c r="CC258" s="238"/>
      <c r="CD258" s="238"/>
      <c r="CE258" s="238"/>
      <c r="CF258" s="238"/>
      <c r="CG258" s="238"/>
      <c r="CH258" s="238"/>
      <c r="CI258" s="238"/>
      <c r="CJ258" s="238"/>
      <c r="CK258" s="238"/>
      <c r="CL258" s="238"/>
      <c r="CM258" s="238"/>
      <c r="CN258" s="238"/>
      <c r="CO258" s="238"/>
      <c r="CP258" s="238"/>
      <c r="CQ258" s="238"/>
      <c r="CR258" s="238"/>
      <c r="CS258" s="238"/>
      <c r="CT258" s="238"/>
      <c r="CU258" s="238"/>
      <c r="CV258" s="238"/>
      <c r="CW258" s="238"/>
      <c r="CX258" s="238"/>
      <c r="CY258" s="238"/>
      <c r="CZ258" s="238"/>
    </row>
    <row r="259" s="758" customFormat="true" ht="15" customHeight="true" x14ac:dyDescent="0.2">
      <c r="B259" s="756"/>
      <c r="AE259" s="852"/>
      <c r="AF259" s="852"/>
      <c r="AG259" s="852"/>
      <c r="AH259" s="852"/>
      <c r="AI259" s="852"/>
      <c r="AJ259" s="852"/>
      <c r="AK259" s="852"/>
      <c r="AL259" s="852"/>
      <c r="AM259" s="852"/>
      <c r="AN259" s="852"/>
      <c r="AO259" s="852"/>
      <c r="AP259" s="852"/>
      <c r="AQ259" s="852"/>
      <c r="AR259" s="852"/>
      <c r="AS259" s="852"/>
      <c r="AT259" s="852"/>
      <c r="AU259" s="852"/>
      <c r="AV259" s="852"/>
      <c r="AW259" s="852"/>
      <c r="AX259" s="852"/>
      <c r="AY259" s="852"/>
      <c r="AZ259" s="852"/>
      <c r="BA259" s="244" t="s">
        <v>131</v>
      </c>
      <c r="BB259" s="140" t="s">
        <v>85</v>
      </c>
      <c r="BC259" s="1976" t="s">
        <v>115</v>
      </c>
      <c r="BD259" s="1977"/>
      <c r="BE259" s="1977"/>
      <c r="BF259" s="1977"/>
      <c r="BG259" s="1978"/>
      <c r="BH259" s="1979" t="s">
        <v>38</v>
      </c>
      <c r="BI259" s="1977"/>
      <c r="BJ259" s="1977"/>
      <c r="BK259" s="1977"/>
      <c r="BL259" s="1978"/>
      <c r="BM259" s="1979" t="s">
        <v>37</v>
      </c>
      <c r="BN259" s="1977"/>
      <c r="BO259" s="1977"/>
      <c r="BP259" s="1977"/>
      <c r="BQ259" s="1980"/>
      <c r="BR259" s="1476" t="s">
        <v>142</v>
      </c>
      <c r="BS259" s="1477"/>
      <c r="BT259" s="1477"/>
      <c r="BU259" s="1477"/>
      <c r="BV259" s="1477"/>
      <c r="BW259" s="1477"/>
      <c r="BX259" s="1477"/>
      <c r="BY259" s="1478"/>
      <c r="BZ259" s="464"/>
      <c r="CA259" s="464"/>
      <c r="CB259" s="464"/>
      <c r="CC259" s="464"/>
      <c r="CD259" s="464"/>
      <c r="CE259" s="242"/>
      <c r="CF259" s="242"/>
      <c r="CG259" s="242"/>
      <c r="CH259" s="242"/>
      <c r="CI259" s="242"/>
      <c r="CJ259" s="242"/>
      <c r="CK259" s="242"/>
      <c r="CL259" s="242"/>
      <c r="CM259" s="242"/>
      <c r="CN259" s="242"/>
      <c r="CO259" s="242"/>
      <c r="CP259" s="242"/>
      <c r="CQ259" s="242"/>
      <c r="CR259" s="242"/>
      <c r="CS259" s="242"/>
      <c r="CT259" s="242"/>
      <c r="CU259" s="242"/>
      <c r="CV259" s="242"/>
      <c r="CW259" s="242"/>
      <c r="CX259" s="242"/>
      <c r="CY259" s="242"/>
      <c r="CZ259" s="242"/>
    </row>
    <row r="260" s="758" customFormat="true" ht="12.75" x14ac:dyDescent="0.2">
      <c r="B260" s="756"/>
      <c r="AE260" s="852"/>
      <c r="AF260" s="852"/>
      <c r="AG260" s="852"/>
      <c r="AH260" s="852"/>
      <c r="AI260" s="852"/>
      <c r="AJ260" s="852"/>
      <c r="AK260" s="852"/>
      <c r="AL260" s="852"/>
      <c r="AM260" s="852"/>
      <c r="AN260" s="852"/>
      <c r="AO260" s="852"/>
      <c r="AP260" s="852"/>
      <c r="AQ260" s="852"/>
      <c r="AR260" s="852"/>
      <c r="AS260" s="852"/>
      <c r="AT260" s="852"/>
      <c r="AU260" s="852"/>
      <c r="AV260" s="852"/>
      <c r="AW260" s="852"/>
      <c r="AX260" s="852"/>
      <c r="AY260" s="852"/>
      <c r="AZ260" s="852"/>
      <c r="BA260" s="229" t="s">
        <v>119</v>
      </c>
      <c r="BB260" s="228"/>
      <c r="BC260" s="541" t="s">
        <v>0</v>
      </c>
      <c r="BD260" s="198" t="s">
        <v>1</v>
      </c>
      <c r="BE260" s="198" t="s">
        <v>2</v>
      </c>
      <c r="BF260" s="198" t="s">
        <v>3</v>
      </c>
      <c r="BG260" s="542" t="s">
        <v>4</v>
      </c>
      <c r="BH260" s="543" t="s">
        <v>0</v>
      </c>
      <c r="BI260" s="198" t="s">
        <v>1</v>
      </c>
      <c r="BJ260" s="198" t="s">
        <v>2</v>
      </c>
      <c r="BK260" s="198" t="s">
        <v>3</v>
      </c>
      <c r="BL260" s="542" t="s">
        <v>4</v>
      </c>
      <c r="BM260" s="543" t="s">
        <v>0</v>
      </c>
      <c r="BN260" s="198" t="s">
        <v>1</v>
      </c>
      <c r="BO260" s="198" t="s">
        <v>2</v>
      </c>
      <c r="BP260" s="198" t="s">
        <v>3</v>
      </c>
      <c r="BQ260" s="542" t="s">
        <v>4</v>
      </c>
      <c r="BR260" s="543" t="s">
        <v>156</v>
      </c>
      <c r="BS260" s="198" t="s">
        <v>157</v>
      </c>
      <c r="BT260" s="198" t="s">
        <v>158</v>
      </c>
      <c r="BU260" s="198" t="s">
        <v>159</v>
      </c>
      <c r="BV260" s="198" t="s">
        <v>160</v>
      </c>
      <c r="BW260" s="198" t="s">
        <v>161</v>
      </c>
      <c r="BX260" s="198" t="s">
        <v>162</v>
      </c>
      <c r="BY260" s="199" t="s">
        <v>163</v>
      </c>
      <c r="BZ260" s="199" t="s">
        <v>164</v>
      </c>
      <c r="CA260" s="199" t="s">
        <v>165</v>
      </c>
      <c r="CB260" s="199" t="s">
        <v>166</v>
      </c>
      <c r="CC260" s="199" t="s">
        <v>167</v>
      </c>
      <c r="CD260" s="199" t="s">
        <v>168</v>
      </c>
      <c r="CE260" s="1554"/>
      <c r="CF260" s="1554"/>
      <c r="CG260" s="1554"/>
      <c r="CH260" s="1554"/>
      <c r="CI260" s="1554"/>
      <c r="CJ260" s="1554"/>
      <c r="CK260" s="1554"/>
      <c r="CL260" s="1554"/>
      <c r="CM260" s="1554"/>
      <c r="CN260" s="1554"/>
      <c r="CO260" s="1554"/>
      <c r="CP260" s="1554"/>
      <c r="CQ260" s="1554"/>
      <c r="CR260" s="1554"/>
      <c r="CS260" s="1554"/>
      <c r="CT260" s="1554"/>
      <c r="CU260" s="1554"/>
      <c r="CV260" s="1554"/>
      <c r="CW260" s="1554"/>
      <c r="CX260" s="1554"/>
      <c r="CY260" s="1554"/>
      <c r="CZ260" s="1554"/>
    </row>
    <row r="261" s="758" customFormat="true" ht="15" customHeight="true" x14ac:dyDescent="0.2">
      <c r="B261" s="756"/>
      <c r="AE261" s="852"/>
      <c r="AF261" s="852"/>
      <c r="AG261" s="852"/>
      <c r="AH261" s="852"/>
      <c r="AI261" s="852"/>
      <c r="AJ261" s="852"/>
      <c r="AK261" s="852"/>
      <c r="AL261" s="852"/>
      <c r="AM261" s="852"/>
      <c r="AN261" s="852"/>
      <c r="AO261" s="852"/>
      <c r="AP261" s="852"/>
      <c r="AQ261" s="852"/>
      <c r="AR261" s="852"/>
      <c r="AS261" s="852"/>
      <c r="AT261" s="852"/>
      <c r="AU261" s="852"/>
      <c r="AV261" s="852"/>
      <c r="AW261" s="852"/>
      <c r="AX261" s="852"/>
      <c r="AY261" s="852"/>
      <c r="AZ261" s="852"/>
      <c r="BA261" s="1981" t="s">
        <v>73</v>
      </c>
      <c r="BB261" s="433" t="s">
        <v>49</v>
      </c>
      <c r="BC261" s="1362" t="s">
        <v>35</v>
      </c>
      <c r="BD261" s="1381" t="s">
        <v>35</v>
      </c>
      <c r="BE261" s="1381" t="s">
        <v>35</v>
      </c>
      <c r="BF261" s="1381" t="s">
        <v>35</v>
      </c>
      <c r="BG261" s="1401" t="s">
        <v>35</v>
      </c>
      <c r="BH261" s="1421" t="s">
        <v>35</v>
      </c>
      <c r="BI261" s="1381" t="s">
        <v>35</v>
      </c>
      <c r="BJ261" s="1381" t="s">
        <v>35</v>
      </c>
      <c r="BK261" s="1381" t="s">
        <v>35</v>
      </c>
      <c r="BL261" s="1401" t="s">
        <v>35</v>
      </c>
      <c r="BM261" s="1421" t="s">
        <v>35</v>
      </c>
      <c r="BN261" s="1381" t="s">
        <v>35</v>
      </c>
      <c r="BO261" s="1381" t="s">
        <v>35</v>
      </c>
      <c r="BP261" s="1381" t="s">
        <v>35</v>
      </c>
      <c r="BQ261" s="1401" t="s">
        <v>35</v>
      </c>
      <c r="BR261" s="1421" t="s">
        <v>35</v>
      </c>
      <c r="BS261" s="1381" t="s">
        <v>35</v>
      </c>
      <c r="BT261" s="1381" t="s">
        <v>35</v>
      </c>
      <c r="BU261" s="1381" t="s">
        <v>35</v>
      </c>
      <c r="BV261" s="1381" t="s">
        <v>35</v>
      </c>
      <c r="BW261" s="1381" t="s">
        <v>35</v>
      </c>
      <c r="BX261" s="1381" t="s">
        <v>35</v>
      </c>
      <c r="BY261" s="1439" t="s">
        <v>35</v>
      </c>
      <c r="BZ261" s="1439" t="s">
        <v>35</v>
      </c>
      <c r="CA261" s="1439" t="s">
        <v>35</v>
      </c>
      <c r="CB261" s="1439" t="s">
        <v>35</v>
      </c>
      <c r="CC261" s="1439" t="s">
        <v>35</v>
      </c>
      <c r="CD261" s="1439" t="s">
        <v>35</v>
      </c>
      <c r="CE261" s="1555"/>
      <c r="CF261" s="1555"/>
      <c r="CG261" s="1555"/>
      <c r="CH261" s="1555"/>
      <c r="CI261" s="1555"/>
      <c r="CJ261" s="1555"/>
      <c r="CK261" s="1555"/>
      <c r="CL261" s="1555"/>
      <c r="CM261" s="1555"/>
      <c r="CN261" s="1555"/>
      <c r="CO261" s="1555"/>
      <c r="CP261" s="1555"/>
      <c r="CQ261" s="1555"/>
      <c r="CR261" s="1555"/>
      <c r="CS261" s="1555"/>
      <c r="CT261" s="1555"/>
      <c r="CU261" s="1555"/>
      <c r="CV261" s="1555"/>
      <c r="CW261" s="1555"/>
      <c r="CX261" s="1555"/>
      <c r="CY261" s="1555"/>
      <c r="CZ261" s="1555"/>
    </row>
    <row r="262" s="758" customFormat="true" ht="15" customHeight="true" x14ac:dyDescent="0.2">
      <c r="B262" s="756"/>
      <c r="AE262" s="852"/>
      <c r="AF262" s="852"/>
      <c r="AG262" s="852"/>
      <c r="AH262" s="852"/>
      <c r="AI262" s="852"/>
      <c r="AJ262" s="852"/>
      <c r="AK262" s="852"/>
      <c r="AL262" s="852"/>
      <c r="AM262" s="852"/>
      <c r="AN262" s="852"/>
      <c r="AO262" s="852"/>
      <c r="AP262" s="852"/>
      <c r="AQ262" s="852"/>
      <c r="AR262" s="852"/>
      <c r="AS262" s="852"/>
      <c r="AT262" s="852"/>
      <c r="AU262" s="852"/>
      <c r="AV262" s="852"/>
      <c r="AW262" s="852"/>
      <c r="AX262" s="852"/>
      <c r="AY262" s="852"/>
      <c r="AZ262" s="852"/>
      <c r="BA262" s="1982"/>
      <c r="BB262" s="434" t="s">
        <v>48</v>
      </c>
      <c r="BC262" s="1363" t="s">
        <v>35</v>
      </c>
      <c r="BD262" s="1382" t="s">
        <v>35</v>
      </c>
      <c r="BE262" s="1382" t="s">
        <v>35</v>
      </c>
      <c r="BF262" s="1382" t="s">
        <v>35</v>
      </c>
      <c r="BG262" s="1402" t="s">
        <v>35</v>
      </c>
      <c r="BH262" s="1422" t="s">
        <v>35</v>
      </c>
      <c r="BI262" s="1382" t="s">
        <v>35</v>
      </c>
      <c r="BJ262" s="1382" t="s">
        <v>35</v>
      </c>
      <c r="BK262" s="1382" t="s">
        <v>35</v>
      </c>
      <c r="BL262" s="1402" t="s">
        <v>35</v>
      </c>
      <c r="BM262" s="1422" t="s">
        <v>35</v>
      </c>
      <c r="BN262" s="1382" t="s">
        <v>35</v>
      </c>
      <c r="BO262" s="1382" t="s">
        <v>35</v>
      </c>
      <c r="BP262" s="1382" t="s">
        <v>35</v>
      </c>
      <c r="BQ262" s="1402" t="s">
        <v>35</v>
      </c>
      <c r="BR262" s="1422" t="s">
        <v>35</v>
      </c>
      <c r="BS262" s="1382" t="s">
        <v>35</v>
      </c>
      <c r="BT262" s="1382" t="s">
        <v>35</v>
      </c>
      <c r="BU262" s="1382" t="s">
        <v>35</v>
      </c>
      <c r="BV262" s="1382" t="s">
        <v>35</v>
      </c>
      <c r="BW262" s="1382" t="s">
        <v>35</v>
      </c>
      <c r="BX262" s="1382" t="s">
        <v>35</v>
      </c>
      <c r="BY262" s="1440" t="s">
        <v>35</v>
      </c>
      <c r="BZ262" s="1440" t="s">
        <v>35</v>
      </c>
      <c r="CA262" s="1440" t="s">
        <v>35</v>
      </c>
      <c r="CB262" s="1440" t="s">
        <v>35</v>
      </c>
      <c r="CC262" s="1440" t="s">
        <v>35</v>
      </c>
      <c r="CD262" s="1440" t="s">
        <v>35</v>
      </c>
      <c r="CE262" s="1556"/>
      <c r="CF262" s="1556"/>
      <c r="CG262" s="1556"/>
      <c r="CH262" s="1556"/>
      <c r="CI262" s="1556"/>
      <c r="CJ262" s="1556"/>
      <c r="CK262" s="1556"/>
      <c r="CL262" s="1556"/>
      <c r="CM262" s="1556"/>
      <c r="CN262" s="1556"/>
      <c r="CO262" s="1556"/>
      <c r="CP262" s="1556"/>
      <c r="CQ262" s="1556"/>
      <c r="CR262" s="1556"/>
      <c r="CS262" s="1556"/>
      <c r="CT262" s="1556"/>
      <c r="CU262" s="1556"/>
      <c r="CV262" s="1556"/>
      <c r="CW262" s="1556"/>
      <c r="CX262" s="1556"/>
      <c r="CY262" s="1556"/>
      <c r="CZ262" s="1556"/>
    </row>
    <row r="263" s="758" customFormat="true" ht="15" customHeight="true" x14ac:dyDescent="0.2">
      <c r="B263" s="756"/>
      <c r="AE263" s="852"/>
      <c r="AF263" s="852"/>
      <c r="AG263" s="852"/>
      <c r="AH263" s="852"/>
      <c r="AI263" s="852"/>
      <c r="AJ263" s="852"/>
      <c r="AK263" s="852"/>
      <c r="AL263" s="852"/>
      <c r="AM263" s="852"/>
      <c r="AN263" s="852"/>
      <c r="AO263" s="852"/>
      <c r="AP263" s="852"/>
      <c r="AQ263" s="852"/>
      <c r="AR263" s="852"/>
      <c r="AS263" s="852"/>
      <c r="AT263" s="852"/>
      <c r="AU263" s="852"/>
      <c r="AV263" s="852"/>
      <c r="AW263" s="852"/>
      <c r="AX263" s="852"/>
      <c r="AY263" s="852"/>
      <c r="AZ263" s="852"/>
      <c r="BA263" s="1982"/>
      <c r="BB263" s="434" t="s">
        <v>113</v>
      </c>
      <c r="BC263" s="1363" t="s">
        <v>35</v>
      </c>
      <c r="BD263" s="1382" t="s">
        <v>35</v>
      </c>
      <c r="BE263" s="1382" t="s">
        <v>35</v>
      </c>
      <c r="BF263" s="1382" t="s">
        <v>35</v>
      </c>
      <c r="BG263" s="1402" t="s">
        <v>35</v>
      </c>
      <c r="BH263" s="1422" t="s">
        <v>35</v>
      </c>
      <c r="BI263" s="1382" t="s">
        <v>35</v>
      </c>
      <c r="BJ263" s="1382" t="s">
        <v>35</v>
      </c>
      <c r="BK263" s="1382" t="s">
        <v>35</v>
      </c>
      <c r="BL263" s="1402" t="s">
        <v>35</v>
      </c>
      <c r="BM263" s="1422" t="s">
        <v>35</v>
      </c>
      <c r="BN263" s="1382" t="s">
        <v>35</v>
      </c>
      <c r="BO263" s="1382" t="s">
        <v>35</v>
      </c>
      <c r="BP263" s="1382" t="s">
        <v>35</v>
      </c>
      <c r="BQ263" s="1402" t="s">
        <v>35</v>
      </c>
      <c r="BR263" s="1422" t="s">
        <v>35</v>
      </c>
      <c r="BS263" s="1382" t="s">
        <v>35</v>
      </c>
      <c r="BT263" s="1382" t="s">
        <v>35</v>
      </c>
      <c r="BU263" s="1382" t="s">
        <v>35</v>
      </c>
      <c r="BV263" s="1382" t="s">
        <v>35</v>
      </c>
      <c r="BW263" s="1382" t="s">
        <v>35</v>
      </c>
      <c r="BX263" s="1382" t="s">
        <v>35</v>
      </c>
      <c r="BY263" s="1440" t="s">
        <v>35</v>
      </c>
      <c r="BZ263" s="1440" t="s">
        <v>35</v>
      </c>
      <c r="CA263" s="1440" t="s">
        <v>35</v>
      </c>
      <c r="CB263" s="1440" t="s">
        <v>35</v>
      </c>
      <c r="CC263" s="1440" t="s">
        <v>35</v>
      </c>
      <c r="CD263" s="1440" t="s">
        <v>35</v>
      </c>
      <c r="CE263" s="1556"/>
      <c r="CF263" s="1556"/>
      <c r="CG263" s="1556"/>
      <c r="CH263" s="1556"/>
      <c r="CI263" s="1556"/>
      <c r="CJ263" s="1556"/>
      <c r="CK263" s="1556"/>
      <c r="CL263" s="1556"/>
      <c r="CM263" s="1556"/>
      <c r="CN263" s="1556"/>
      <c r="CO263" s="1556"/>
      <c r="CP263" s="1556"/>
      <c r="CQ263" s="1556"/>
      <c r="CR263" s="1556"/>
      <c r="CS263" s="1556"/>
      <c r="CT263" s="1556"/>
      <c r="CU263" s="1556"/>
      <c r="CV263" s="1556"/>
      <c r="CW263" s="1556"/>
      <c r="CX263" s="1556"/>
      <c r="CY263" s="1556"/>
      <c r="CZ263" s="1556"/>
    </row>
    <row r="264" s="758" customFormat="true" ht="15" customHeight="true" x14ac:dyDescent="0.2">
      <c r="B264" s="756"/>
      <c r="AE264" s="852"/>
      <c r="AF264" s="852"/>
      <c r="AG264" s="852"/>
      <c r="AH264" s="852"/>
      <c r="AI264" s="852"/>
      <c r="AJ264" s="852"/>
      <c r="AK264" s="852"/>
      <c r="AL264" s="852"/>
      <c r="AM264" s="852"/>
      <c r="AN264" s="852"/>
      <c r="AO264" s="852"/>
      <c r="AP264" s="852"/>
      <c r="AQ264" s="852"/>
      <c r="AR264" s="852"/>
      <c r="AS264" s="852"/>
      <c r="AT264" s="852"/>
      <c r="AU264" s="852"/>
      <c r="AV264" s="852"/>
      <c r="AW264" s="852"/>
      <c r="AX264" s="852"/>
      <c r="AY264" s="852"/>
      <c r="AZ264" s="852"/>
      <c r="BA264" s="1982" t="s">
        <v>74</v>
      </c>
      <c r="BB264" s="434" t="s">
        <v>89</v>
      </c>
      <c r="BC264" s="1363" t="s">
        <v>35</v>
      </c>
      <c r="BD264" s="1382" t="s">
        <v>35</v>
      </c>
      <c r="BE264" s="1382" t="s">
        <v>35</v>
      </c>
      <c r="BF264" s="1382" t="s">
        <v>35</v>
      </c>
      <c r="BG264" s="1402" t="s">
        <v>35</v>
      </c>
      <c r="BH264" s="1422" t="s">
        <v>35</v>
      </c>
      <c r="BI264" s="1382" t="s">
        <v>35</v>
      </c>
      <c r="BJ264" s="1382" t="s">
        <v>35</v>
      </c>
      <c r="BK264" s="1382" t="s">
        <v>35</v>
      </c>
      <c r="BL264" s="1402" t="s">
        <v>35</v>
      </c>
      <c r="BM264" s="1422" t="s">
        <v>35</v>
      </c>
      <c r="BN264" s="1382" t="s">
        <v>35</v>
      </c>
      <c r="BO264" s="1382" t="s">
        <v>35</v>
      </c>
      <c r="BP264" s="1382" t="s">
        <v>35</v>
      </c>
      <c r="BQ264" s="1402" t="s">
        <v>35</v>
      </c>
      <c r="BR264" s="1422" t="s">
        <v>35</v>
      </c>
      <c r="BS264" s="1382" t="s">
        <v>35</v>
      </c>
      <c r="BT264" s="1382" t="s">
        <v>35</v>
      </c>
      <c r="BU264" s="1382" t="s">
        <v>35</v>
      </c>
      <c r="BV264" s="1382" t="s">
        <v>35</v>
      </c>
      <c r="BW264" s="1382" t="s">
        <v>35</v>
      </c>
      <c r="BX264" s="1382" t="s">
        <v>35</v>
      </c>
      <c r="BY264" s="1440" t="s">
        <v>35</v>
      </c>
      <c r="BZ264" s="1440" t="s">
        <v>35</v>
      </c>
      <c r="CA264" s="1440" t="s">
        <v>35</v>
      </c>
      <c r="CB264" s="1440" t="s">
        <v>35</v>
      </c>
      <c r="CC264" s="1440" t="s">
        <v>35</v>
      </c>
      <c r="CD264" s="1440" t="s">
        <v>35</v>
      </c>
      <c r="CE264" s="1556"/>
      <c r="CF264" s="1556"/>
      <c r="CG264" s="1556"/>
      <c r="CH264" s="1556"/>
      <c r="CI264" s="1556"/>
      <c r="CJ264" s="1556"/>
      <c r="CK264" s="1556"/>
      <c r="CL264" s="1556"/>
      <c r="CM264" s="1556"/>
      <c r="CN264" s="1556"/>
      <c r="CO264" s="1556"/>
      <c r="CP264" s="1556"/>
      <c r="CQ264" s="1556"/>
      <c r="CR264" s="1556"/>
      <c r="CS264" s="1556"/>
      <c r="CT264" s="1556"/>
      <c r="CU264" s="1556"/>
      <c r="CV264" s="1556"/>
      <c r="CW264" s="1556"/>
      <c r="CX264" s="1556"/>
      <c r="CY264" s="1556"/>
      <c r="CZ264" s="1556"/>
    </row>
    <row r="265" s="758" customFormat="true" ht="15" customHeight="true" x14ac:dyDescent="0.2">
      <c r="B265" s="756"/>
      <c r="AE265" s="852"/>
      <c r="AF265" s="852"/>
      <c r="AG265" s="852"/>
      <c r="AH265" s="852"/>
      <c r="AI265" s="852"/>
      <c r="AJ265" s="852"/>
      <c r="AK265" s="852"/>
      <c r="AL265" s="852"/>
      <c r="AM265" s="852"/>
      <c r="AN265" s="852"/>
      <c r="AO265" s="852"/>
      <c r="AP265" s="852"/>
      <c r="AQ265" s="852"/>
      <c r="AR265" s="852"/>
      <c r="AS265" s="852"/>
      <c r="AT265" s="852"/>
      <c r="AU265" s="852"/>
      <c r="AV265" s="852"/>
      <c r="AW265" s="852"/>
      <c r="AX265" s="852"/>
      <c r="AY265" s="852"/>
      <c r="AZ265" s="852"/>
      <c r="BA265" s="1982"/>
      <c r="BB265" s="434" t="s">
        <v>90</v>
      </c>
      <c r="BC265" s="1363" t="s">
        <v>35</v>
      </c>
      <c r="BD265" s="1382" t="s">
        <v>35</v>
      </c>
      <c r="BE265" s="1382" t="s">
        <v>35</v>
      </c>
      <c r="BF265" s="1382" t="s">
        <v>35</v>
      </c>
      <c r="BG265" s="1402" t="s">
        <v>35</v>
      </c>
      <c r="BH265" s="1422" t="s">
        <v>35</v>
      </c>
      <c r="BI265" s="1382" t="s">
        <v>35</v>
      </c>
      <c r="BJ265" s="1382" t="s">
        <v>35</v>
      </c>
      <c r="BK265" s="1382" t="s">
        <v>35</v>
      </c>
      <c r="BL265" s="1402" t="s">
        <v>35</v>
      </c>
      <c r="BM265" s="1422" t="s">
        <v>35</v>
      </c>
      <c r="BN265" s="1382" t="s">
        <v>35</v>
      </c>
      <c r="BO265" s="1382" t="s">
        <v>35</v>
      </c>
      <c r="BP265" s="1382" t="s">
        <v>35</v>
      </c>
      <c r="BQ265" s="1402" t="s">
        <v>35</v>
      </c>
      <c r="BR265" s="1422" t="s">
        <v>35</v>
      </c>
      <c r="BS265" s="1382" t="s">
        <v>35</v>
      </c>
      <c r="BT265" s="1382" t="s">
        <v>35</v>
      </c>
      <c r="BU265" s="1382" t="s">
        <v>35</v>
      </c>
      <c r="BV265" s="1382" t="s">
        <v>35</v>
      </c>
      <c r="BW265" s="1382" t="s">
        <v>35</v>
      </c>
      <c r="BX265" s="1382" t="s">
        <v>35</v>
      </c>
      <c r="BY265" s="1440" t="s">
        <v>35</v>
      </c>
      <c r="BZ265" s="1440" t="s">
        <v>35</v>
      </c>
      <c r="CA265" s="1440" t="s">
        <v>35</v>
      </c>
      <c r="CB265" s="1440" t="s">
        <v>35</v>
      </c>
      <c r="CC265" s="1440" t="s">
        <v>35</v>
      </c>
      <c r="CD265" s="1440" t="s">
        <v>35</v>
      </c>
      <c r="CE265" s="1556"/>
      <c r="CF265" s="1556"/>
      <c r="CG265" s="1556"/>
      <c r="CH265" s="1556"/>
      <c r="CI265" s="1556"/>
      <c r="CJ265" s="1556"/>
      <c r="CK265" s="1556"/>
      <c r="CL265" s="1556"/>
      <c r="CM265" s="1556"/>
      <c r="CN265" s="1556"/>
      <c r="CO265" s="1556"/>
      <c r="CP265" s="1556"/>
      <c r="CQ265" s="1556"/>
      <c r="CR265" s="1556"/>
      <c r="CS265" s="1556"/>
      <c r="CT265" s="1556"/>
      <c r="CU265" s="1556"/>
      <c r="CV265" s="1556"/>
      <c r="CW265" s="1556"/>
      <c r="CX265" s="1556"/>
      <c r="CY265" s="1556"/>
      <c r="CZ265" s="1556"/>
    </row>
    <row r="266" s="758" customFormat="true" ht="15" customHeight="true" x14ac:dyDescent="0.2">
      <c r="B266" s="756"/>
      <c r="AE266" s="852"/>
      <c r="AF266" s="852"/>
      <c r="AG266" s="852"/>
      <c r="AH266" s="852"/>
      <c r="AI266" s="852"/>
      <c r="AJ266" s="852"/>
      <c r="AK266" s="852"/>
      <c r="AL266" s="852"/>
      <c r="AM266" s="852"/>
      <c r="AN266" s="852"/>
      <c r="AO266" s="852"/>
      <c r="AP266" s="852"/>
      <c r="AQ266" s="852"/>
      <c r="AR266" s="852"/>
      <c r="AS266" s="852"/>
      <c r="AT266" s="852"/>
      <c r="AU266" s="852"/>
      <c r="AV266" s="852"/>
      <c r="AW266" s="852"/>
      <c r="AX266" s="852"/>
      <c r="AY266" s="852"/>
      <c r="AZ266" s="852"/>
      <c r="BA266" s="1982"/>
      <c r="BB266" s="434" t="s">
        <v>91</v>
      </c>
      <c r="BC266" s="1363" t="s">
        <v>35</v>
      </c>
      <c r="BD266" s="1382" t="s">
        <v>35</v>
      </c>
      <c r="BE266" s="1382" t="s">
        <v>35</v>
      </c>
      <c r="BF266" s="1382" t="s">
        <v>35</v>
      </c>
      <c r="BG266" s="1402" t="s">
        <v>35</v>
      </c>
      <c r="BH266" s="1422" t="s">
        <v>35</v>
      </c>
      <c r="BI266" s="1382" t="s">
        <v>35</v>
      </c>
      <c r="BJ266" s="1382" t="s">
        <v>35</v>
      </c>
      <c r="BK266" s="1382" t="s">
        <v>35</v>
      </c>
      <c r="BL266" s="1402" t="s">
        <v>35</v>
      </c>
      <c r="BM266" s="1422" t="s">
        <v>35</v>
      </c>
      <c r="BN266" s="1382" t="s">
        <v>35</v>
      </c>
      <c r="BO266" s="1382" t="s">
        <v>35</v>
      </c>
      <c r="BP266" s="1382" t="s">
        <v>35</v>
      </c>
      <c r="BQ266" s="1402" t="s">
        <v>35</v>
      </c>
      <c r="BR266" s="1422" t="s">
        <v>35</v>
      </c>
      <c r="BS266" s="1382" t="s">
        <v>35</v>
      </c>
      <c r="BT266" s="1382" t="s">
        <v>35</v>
      </c>
      <c r="BU266" s="1382" t="s">
        <v>35</v>
      </c>
      <c r="BV266" s="1382" t="s">
        <v>35</v>
      </c>
      <c r="BW266" s="1382" t="s">
        <v>35</v>
      </c>
      <c r="BX266" s="1382" t="s">
        <v>35</v>
      </c>
      <c r="BY266" s="1440" t="s">
        <v>35</v>
      </c>
      <c r="BZ266" s="1440" t="s">
        <v>35</v>
      </c>
      <c r="CA266" s="1440" t="s">
        <v>35</v>
      </c>
      <c r="CB266" s="1440" t="s">
        <v>35</v>
      </c>
      <c r="CC266" s="1440" t="s">
        <v>35</v>
      </c>
      <c r="CD266" s="1440" t="s">
        <v>35</v>
      </c>
      <c r="CE266" s="1556"/>
      <c r="CF266" s="1556"/>
      <c r="CG266" s="1556"/>
      <c r="CH266" s="1556"/>
      <c r="CI266" s="1556"/>
      <c r="CJ266" s="1556"/>
      <c r="CK266" s="1556"/>
      <c r="CL266" s="1556"/>
      <c r="CM266" s="1556"/>
      <c r="CN266" s="1556"/>
      <c r="CO266" s="1556"/>
      <c r="CP266" s="1556"/>
      <c r="CQ266" s="1556"/>
      <c r="CR266" s="1556"/>
      <c r="CS266" s="1556"/>
      <c r="CT266" s="1556"/>
      <c r="CU266" s="1556"/>
      <c r="CV266" s="1556"/>
      <c r="CW266" s="1556"/>
      <c r="CX266" s="1556"/>
      <c r="CY266" s="1556"/>
      <c r="CZ266" s="1556"/>
    </row>
    <row r="267" s="758" customFormat="true" ht="15" customHeight="true" x14ac:dyDescent="0.2">
      <c r="B267" s="756"/>
      <c r="AE267" s="852"/>
      <c r="AF267" s="852"/>
      <c r="AG267" s="852"/>
      <c r="AH267" s="852"/>
      <c r="AI267" s="852"/>
      <c r="AJ267" s="852"/>
      <c r="AK267" s="852"/>
      <c r="AL267" s="852"/>
      <c r="AM267" s="852"/>
      <c r="AN267" s="852"/>
      <c r="AO267" s="852"/>
      <c r="AP267" s="852"/>
      <c r="AQ267" s="852"/>
      <c r="AR267" s="852"/>
      <c r="AS267" s="852"/>
      <c r="AT267" s="852"/>
      <c r="AU267" s="852"/>
      <c r="AV267" s="852"/>
      <c r="AW267" s="852"/>
      <c r="AX267" s="852"/>
      <c r="AY267" s="852"/>
      <c r="AZ267" s="852"/>
      <c r="BA267" s="1982"/>
      <c r="BB267" s="434" t="s">
        <v>113</v>
      </c>
      <c r="BC267" s="1363" t="s">
        <v>35</v>
      </c>
      <c r="BD267" s="1382" t="s">
        <v>35</v>
      </c>
      <c r="BE267" s="1382" t="s">
        <v>35</v>
      </c>
      <c r="BF267" s="1382" t="s">
        <v>35</v>
      </c>
      <c r="BG267" s="1402" t="s">
        <v>35</v>
      </c>
      <c r="BH267" s="1422" t="s">
        <v>35</v>
      </c>
      <c r="BI267" s="1382" t="s">
        <v>35</v>
      </c>
      <c r="BJ267" s="1382" t="s">
        <v>35</v>
      </c>
      <c r="BK267" s="1382" t="s">
        <v>35</v>
      </c>
      <c r="BL267" s="1402" t="s">
        <v>35</v>
      </c>
      <c r="BM267" s="1422" t="s">
        <v>35</v>
      </c>
      <c r="BN267" s="1382" t="s">
        <v>35</v>
      </c>
      <c r="BO267" s="1382" t="s">
        <v>35</v>
      </c>
      <c r="BP267" s="1382" t="s">
        <v>35</v>
      </c>
      <c r="BQ267" s="1402" t="s">
        <v>35</v>
      </c>
      <c r="BR267" s="1422" t="s">
        <v>35</v>
      </c>
      <c r="BS267" s="1382" t="s">
        <v>35</v>
      </c>
      <c r="BT267" s="1382" t="s">
        <v>35</v>
      </c>
      <c r="BU267" s="1382" t="s">
        <v>35</v>
      </c>
      <c r="BV267" s="1382" t="s">
        <v>35</v>
      </c>
      <c r="BW267" s="1382" t="s">
        <v>35</v>
      </c>
      <c r="BX267" s="1382" t="s">
        <v>35</v>
      </c>
      <c r="BY267" s="1440" t="s">
        <v>35</v>
      </c>
      <c r="BZ267" s="1440" t="s">
        <v>35</v>
      </c>
      <c r="CA267" s="1440" t="s">
        <v>35</v>
      </c>
      <c r="CB267" s="1440" t="s">
        <v>35</v>
      </c>
      <c r="CC267" s="1440" t="s">
        <v>35</v>
      </c>
      <c r="CD267" s="1440" t="s">
        <v>35</v>
      </c>
      <c r="CE267" s="1556"/>
      <c r="CF267" s="1556"/>
      <c r="CG267" s="1556"/>
      <c r="CH267" s="1556"/>
      <c r="CI267" s="1556"/>
      <c r="CJ267" s="1556"/>
      <c r="CK267" s="1556"/>
      <c r="CL267" s="1556"/>
      <c r="CM267" s="1556"/>
      <c r="CN267" s="1556"/>
      <c r="CO267" s="1556"/>
      <c r="CP267" s="1556"/>
      <c r="CQ267" s="1556"/>
      <c r="CR267" s="1556"/>
      <c r="CS267" s="1556"/>
      <c r="CT267" s="1556"/>
      <c r="CU267" s="1556"/>
      <c r="CV267" s="1556"/>
      <c r="CW267" s="1556"/>
      <c r="CX267" s="1556"/>
      <c r="CY267" s="1556"/>
      <c r="CZ267" s="1556"/>
    </row>
    <row r="268" s="758" customFormat="true" ht="15" customHeight="true" x14ac:dyDescent="0.2">
      <c r="B268" s="756"/>
      <c r="AE268" s="852"/>
      <c r="AF268" s="852"/>
      <c r="AG268" s="852"/>
      <c r="AH268" s="852"/>
      <c r="AI268" s="852"/>
      <c r="AJ268" s="852"/>
      <c r="AK268" s="852"/>
      <c r="AL268" s="852"/>
      <c r="AM268" s="852"/>
      <c r="AN268" s="852"/>
      <c r="AO268" s="852"/>
      <c r="AP268" s="852"/>
      <c r="AQ268" s="852"/>
      <c r="AR268" s="852"/>
      <c r="AS268" s="852"/>
      <c r="AT268" s="852"/>
      <c r="AU268" s="852"/>
      <c r="AV268" s="852"/>
      <c r="AW268" s="852"/>
      <c r="AX268" s="852"/>
      <c r="AY268" s="852"/>
      <c r="AZ268" s="852"/>
      <c r="BA268" s="1982" t="s">
        <v>116</v>
      </c>
      <c r="BB268" s="434" t="s">
        <v>89</v>
      </c>
      <c r="BC268" s="1363" t="s">
        <v>35</v>
      </c>
      <c r="BD268" s="1382" t="s">
        <v>35</v>
      </c>
      <c r="BE268" s="1382" t="s">
        <v>35</v>
      </c>
      <c r="BF268" s="1382" t="s">
        <v>35</v>
      </c>
      <c r="BG268" s="1402" t="s">
        <v>35</v>
      </c>
      <c r="BH268" s="1422" t="s">
        <v>35</v>
      </c>
      <c r="BI268" s="1382" t="s">
        <v>35</v>
      </c>
      <c r="BJ268" s="1382" t="s">
        <v>35</v>
      </c>
      <c r="BK268" s="1382" t="s">
        <v>35</v>
      </c>
      <c r="BL268" s="1402" t="s">
        <v>35</v>
      </c>
      <c r="BM268" s="1422" t="s">
        <v>35</v>
      </c>
      <c r="BN268" s="1382" t="s">
        <v>35</v>
      </c>
      <c r="BO268" s="1382" t="s">
        <v>35</v>
      </c>
      <c r="BP268" s="1382" t="s">
        <v>35</v>
      </c>
      <c r="BQ268" s="1402" t="s">
        <v>35</v>
      </c>
      <c r="BR268" s="1422" t="s">
        <v>35</v>
      </c>
      <c r="BS268" s="1382" t="s">
        <v>35</v>
      </c>
      <c r="BT268" s="1382" t="s">
        <v>35</v>
      </c>
      <c r="BU268" s="1382" t="s">
        <v>35</v>
      </c>
      <c r="BV268" s="1382" t="s">
        <v>35</v>
      </c>
      <c r="BW268" s="1382" t="s">
        <v>35</v>
      </c>
      <c r="BX268" s="1382" t="s">
        <v>35</v>
      </c>
      <c r="BY268" s="1440" t="s">
        <v>35</v>
      </c>
      <c r="BZ268" s="1440" t="s">
        <v>35</v>
      </c>
      <c r="CA268" s="1440" t="s">
        <v>35</v>
      </c>
      <c r="CB268" s="1440" t="s">
        <v>35</v>
      </c>
      <c r="CC268" s="1440" t="s">
        <v>35</v>
      </c>
      <c r="CD268" s="1440" t="s">
        <v>35</v>
      </c>
      <c r="CE268" s="1556"/>
      <c r="CF268" s="1556"/>
      <c r="CG268" s="1556"/>
      <c r="CH268" s="1556"/>
      <c r="CI268" s="1556"/>
      <c r="CJ268" s="1556"/>
      <c r="CK268" s="1556"/>
      <c r="CL268" s="1556"/>
      <c r="CM268" s="1556"/>
      <c r="CN268" s="1556"/>
      <c r="CO268" s="1556"/>
      <c r="CP268" s="1556"/>
      <c r="CQ268" s="1556"/>
      <c r="CR268" s="1556"/>
      <c r="CS268" s="1556"/>
      <c r="CT268" s="1556"/>
      <c r="CU268" s="1556"/>
      <c r="CV268" s="1556"/>
      <c r="CW268" s="1556"/>
      <c r="CX268" s="1556"/>
      <c r="CY268" s="1556"/>
      <c r="CZ268" s="1556"/>
    </row>
    <row r="269" s="758" customFormat="true" ht="15" customHeight="true" x14ac:dyDescent="0.2">
      <c r="B269" s="756"/>
      <c r="AE269" s="852"/>
      <c r="AF269" s="852"/>
      <c r="AG269" s="852"/>
      <c r="AH269" s="852"/>
      <c r="AI269" s="852"/>
      <c r="AJ269" s="852"/>
      <c r="AK269" s="852"/>
      <c r="AL269" s="852"/>
      <c r="AM269" s="852"/>
      <c r="AN269" s="852"/>
      <c r="AO269" s="852"/>
      <c r="AP269" s="852"/>
      <c r="AQ269" s="852"/>
      <c r="AR269" s="852"/>
      <c r="AS269" s="852"/>
      <c r="AT269" s="852"/>
      <c r="AU269" s="852"/>
      <c r="AV269" s="852"/>
      <c r="AW269" s="852"/>
      <c r="AX269" s="852"/>
      <c r="AY269" s="852"/>
      <c r="AZ269" s="852"/>
      <c r="BA269" s="1982"/>
      <c r="BB269" s="434" t="s">
        <v>90</v>
      </c>
      <c r="BC269" s="1363" t="s">
        <v>35</v>
      </c>
      <c r="BD269" s="1382" t="s">
        <v>35</v>
      </c>
      <c r="BE269" s="1382" t="s">
        <v>35</v>
      </c>
      <c r="BF269" s="1382" t="s">
        <v>35</v>
      </c>
      <c r="BG269" s="1402" t="s">
        <v>35</v>
      </c>
      <c r="BH269" s="1422" t="s">
        <v>35</v>
      </c>
      <c r="BI269" s="1382" t="s">
        <v>35</v>
      </c>
      <c r="BJ269" s="1382" t="s">
        <v>35</v>
      </c>
      <c r="BK269" s="1382" t="s">
        <v>35</v>
      </c>
      <c r="BL269" s="1402" t="s">
        <v>35</v>
      </c>
      <c r="BM269" s="1422" t="s">
        <v>35</v>
      </c>
      <c r="BN269" s="1382" t="s">
        <v>35</v>
      </c>
      <c r="BO269" s="1382" t="s">
        <v>35</v>
      </c>
      <c r="BP269" s="1382" t="s">
        <v>35</v>
      </c>
      <c r="BQ269" s="1402" t="s">
        <v>35</v>
      </c>
      <c r="BR269" s="1422" t="s">
        <v>35</v>
      </c>
      <c r="BS269" s="1382" t="s">
        <v>35</v>
      </c>
      <c r="BT269" s="1382" t="s">
        <v>35</v>
      </c>
      <c r="BU269" s="1382" t="s">
        <v>35</v>
      </c>
      <c r="BV269" s="1382" t="s">
        <v>35</v>
      </c>
      <c r="BW269" s="1382" t="s">
        <v>35</v>
      </c>
      <c r="BX269" s="1382" t="s">
        <v>35</v>
      </c>
      <c r="BY269" s="1440" t="s">
        <v>35</v>
      </c>
      <c r="BZ269" s="1440" t="s">
        <v>35</v>
      </c>
      <c r="CA269" s="1440" t="s">
        <v>35</v>
      </c>
      <c r="CB269" s="1440" t="s">
        <v>35</v>
      </c>
      <c r="CC269" s="1440" t="s">
        <v>35</v>
      </c>
      <c r="CD269" s="1440" t="s">
        <v>35</v>
      </c>
      <c r="CE269" s="1556"/>
      <c r="CF269" s="1556"/>
      <c r="CG269" s="1556"/>
      <c r="CH269" s="1556"/>
      <c r="CI269" s="1556"/>
      <c r="CJ269" s="1556"/>
      <c r="CK269" s="1556"/>
      <c r="CL269" s="1556"/>
      <c r="CM269" s="1556"/>
      <c r="CN269" s="1556"/>
      <c r="CO269" s="1556"/>
      <c r="CP269" s="1556"/>
      <c r="CQ269" s="1556"/>
      <c r="CR269" s="1556"/>
      <c r="CS269" s="1556"/>
      <c r="CT269" s="1556"/>
      <c r="CU269" s="1556"/>
      <c r="CV269" s="1556"/>
      <c r="CW269" s="1556"/>
      <c r="CX269" s="1556"/>
      <c r="CY269" s="1556"/>
      <c r="CZ269" s="1556"/>
    </row>
    <row r="270" s="758" customFormat="true" ht="15" customHeight="true" x14ac:dyDescent="0.2">
      <c r="B270" s="756"/>
      <c r="AE270" s="852"/>
      <c r="AF270" s="852"/>
      <c r="AG270" s="852"/>
      <c r="AH270" s="852"/>
      <c r="AI270" s="852"/>
      <c r="AJ270" s="852"/>
      <c r="AK270" s="852"/>
      <c r="AL270" s="852"/>
      <c r="AM270" s="852"/>
      <c r="AN270" s="852"/>
      <c r="AO270" s="852"/>
      <c r="AP270" s="852"/>
      <c r="AQ270" s="852"/>
      <c r="AR270" s="852"/>
      <c r="AS270" s="852"/>
      <c r="AT270" s="852"/>
      <c r="AU270" s="852"/>
      <c r="AV270" s="852"/>
      <c r="AW270" s="852"/>
      <c r="AX270" s="852"/>
      <c r="AY270" s="852"/>
      <c r="AZ270" s="852"/>
      <c r="BA270" s="1982"/>
      <c r="BB270" s="434" t="s">
        <v>91</v>
      </c>
      <c r="BC270" s="1363" t="s">
        <v>35</v>
      </c>
      <c r="BD270" s="1382" t="s">
        <v>35</v>
      </c>
      <c r="BE270" s="1382" t="s">
        <v>35</v>
      </c>
      <c r="BF270" s="1382" t="s">
        <v>35</v>
      </c>
      <c r="BG270" s="1402" t="s">
        <v>35</v>
      </c>
      <c r="BH270" s="1422" t="s">
        <v>35</v>
      </c>
      <c r="BI270" s="1382" t="s">
        <v>35</v>
      </c>
      <c r="BJ270" s="1382" t="s">
        <v>35</v>
      </c>
      <c r="BK270" s="1382" t="s">
        <v>35</v>
      </c>
      <c r="BL270" s="1402" t="s">
        <v>35</v>
      </c>
      <c r="BM270" s="1422" t="s">
        <v>35</v>
      </c>
      <c r="BN270" s="1382" t="s">
        <v>35</v>
      </c>
      <c r="BO270" s="1382" t="s">
        <v>35</v>
      </c>
      <c r="BP270" s="1382" t="s">
        <v>35</v>
      </c>
      <c r="BQ270" s="1402" t="s">
        <v>35</v>
      </c>
      <c r="BR270" s="1422" t="s">
        <v>35</v>
      </c>
      <c r="BS270" s="1382" t="s">
        <v>35</v>
      </c>
      <c r="BT270" s="1382" t="s">
        <v>35</v>
      </c>
      <c r="BU270" s="1382" t="s">
        <v>35</v>
      </c>
      <c r="BV270" s="1382" t="s">
        <v>35</v>
      </c>
      <c r="BW270" s="1382" t="s">
        <v>35</v>
      </c>
      <c r="BX270" s="1382" t="s">
        <v>35</v>
      </c>
      <c r="BY270" s="1440" t="s">
        <v>35</v>
      </c>
      <c r="BZ270" s="1440" t="s">
        <v>35</v>
      </c>
      <c r="CA270" s="1440" t="s">
        <v>35</v>
      </c>
      <c r="CB270" s="1440" t="s">
        <v>35</v>
      </c>
      <c r="CC270" s="1440" t="s">
        <v>35</v>
      </c>
      <c r="CD270" s="1440" t="s">
        <v>35</v>
      </c>
      <c r="CE270" s="1556"/>
      <c r="CF270" s="1556"/>
      <c r="CG270" s="1556"/>
      <c r="CH270" s="1556"/>
      <c r="CI270" s="1556"/>
      <c r="CJ270" s="1556"/>
      <c r="CK270" s="1556"/>
      <c r="CL270" s="1556"/>
      <c r="CM270" s="1556"/>
      <c r="CN270" s="1556"/>
      <c r="CO270" s="1556"/>
      <c r="CP270" s="1556"/>
      <c r="CQ270" s="1556"/>
      <c r="CR270" s="1556"/>
      <c r="CS270" s="1556"/>
      <c r="CT270" s="1556"/>
      <c r="CU270" s="1556"/>
      <c r="CV270" s="1556"/>
      <c r="CW270" s="1556"/>
      <c r="CX270" s="1556"/>
      <c r="CY270" s="1556"/>
      <c r="CZ270" s="1556"/>
    </row>
    <row r="271" s="758" customFormat="true" ht="15" customHeight="true" x14ac:dyDescent="0.2">
      <c r="B271" s="756"/>
      <c r="AE271" s="852"/>
      <c r="AF271" s="852"/>
      <c r="AG271" s="852"/>
      <c r="AH271" s="852"/>
      <c r="AI271" s="852"/>
      <c r="AJ271" s="852"/>
      <c r="AK271" s="852"/>
      <c r="AL271" s="852"/>
      <c r="AM271" s="852"/>
      <c r="AN271" s="852"/>
      <c r="AO271" s="852"/>
      <c r="AP271" s="852"/>
      <c r="AQ271" s="852"/>
      <c r="AR271" s="852"/>
      <c r="AS271" s="852"/>
      <c r="AT271" s="852"/>
      <c r="AU271" s="852"/>
      <c r="AV271" s="852"/>
      <c r="AW271" s="852"/>
      <c r="AX271" s="852"/>
      <c r="AY271" s="852"/>
      <c r="AZ271" s="852"/>
      <c r="BA271" s="1982" t="s">
        <v>75</v>
      </c>
      <c r="BB271" s="434" t="s">
        <v>49</v>
      </c>
      <c r="BC271" s="1363" t="s">
        <v>35</v>
      </c>
      <c r="BD271" s="1383" t="s">
        <v>35</v>
      </c>
      <c r="BE271" s="1383" t="s">
        <v>35</v>
      </c>
      <c r="BF271" s="1383" t="s">
        <v>35</v>
      </c>
      <c r="BG271" s="1403" t="s">
        <v>35</v>
      </c>
      <c r="BH271" s="1363" t="s">
        <v>35</v>
      </c>
      <c r="BI271" s="1383" t="s">
        <v>35</v>
      </c>
      <c r="BJ271" s="1383" t="s">
        <v>35</v>
      </c>
      <c r="BK271" s="1383" t="s">
        <v>35</v>
      </c>
      <c r="BL271" s="1403" t="s">
        <v>35</v>
      </c>
      <c r="BM271" s="1363" t="s">
        <v>35</v>
      </c>
      <c r="BN271" s="1383" t="s">
        <v>35</v>
      </c>
      <c r="BO271" s="1383" t="s">
        <v>35</v>
      </c>
      <c r="BP271" s="1383" t="s">
        <v>35</v>
      </c>
      <c r="BQ271" s="1403" t="s">
        <v>35</v>
      </c>
      <c r="BR271" s="1363" t="s">
        <v>35</v>
      </c>
      <c r="BS271" s="1383" t="s">
        <v>35</v>
      </c>
      <c r="BT271" s="1383" t="s">
        <v>35</v>
      </c>
      <c r="BU271" s="1383" t="s">
        <v>35</v>
      </c>
      <c r="BV271" s="1383" t="s">
        <v>35</v>
      </c>
      <c r="BW271" s="1383" t="s">
        <v>35</v>
      </c>
      <c r="BX271" s="1383" t="s">
        <v>35</v>
      </c>
      <c r="BY271" s="1441" t="s">
        <v>35</v>
      </c>
      <c r="BZ271" s="1441" t="s">
        <v>35</v>
      </c>
      <c r="CA271" s="1441" t="s">
        <v>35</v>
      </c>
      <c r="CB271" s="1441" t="s">
        <v>35</v>
      </c>
      <c r="CC271" s="1441" t="s">
        <v>35</v>
      </c>
      <c r="CD271" s="1441" t="s">
        <v>35</v>
      </c>
      <c r="CE271" s="1557"/>
      <c r="CF271" s="1557"/>
      <c r="CG271" s="1557"/>
      <c r="CH271" s="1557"/>
      <c r="CI271" s="1557"/>
      <c r="CJ271" s="1557"/>
      <c r="CK271" s="1557"/>
      <c r="CL271" s="1557"/>
      <c r="CM271" s="1557"/>
      <c r="CN271" s="1557"/>
      <c r="CO271" s="1557"/>
      <c r="CP271" s="1557"/>
      <c r="CQ271" s="1557"/>
      <c r="CR271" s="1557"/>
      <c r="CS271" s="1557"/>
      <c r="CT271" s="1557"/>
      <c r="CU271" s="1557"/>
      <c r="CV271" s="1557"/>
      <c r="CW271" s="1557"/>
      <c r="CX271" s="1557"/>
      <c r="CY271" s="1557"/>
      <c r="CZ271" s="1557"/>
    </row>
    <row r="272" s="758" customFormat="true" ht="15" customHeight="true" x14ac:dyDescent="0.2">
      <c r="B272" s="756"/>
      <c r="AE272" s="852"/>
      <c r="AF272" s="852"/>
      <c r="AG272" s="852"/>
      <c r="AH272" s="852"/>
      <c r="AI272" s="852"/>
      <c r="AJ272" s="852"/>
      <c r="AK272" s="852"/>
      <c r="AL272" s="852"/>
      <c r="AM272" s="852"/>
      <c r="AN272" s="852"/>
      <c r="AO272" s="852"/>
      <c r="AP272" s="852"/>
      <c r="AQ272" s="852"/>
      <c r="AR272" s="852"/>
      <c r="AS272" s="852"/>
      <c r="AT272" s="852"/>
      <c r="AU272" s="852"/>
      <c r="AV272" s="852"/>
      <c r="AW272" s="852"/>
      <c r="AX272" s="852"/>
      <c r="AY272" s="852"/>
      <c r="AZ272" s="852"/>
      <c r="BA272" s="1982"/>
      <c r="BB272" s="434" t="s">
        <v>48</v>
      </c>
      <c r="BC272" s="1363" t="s">
        <v>35</v>
      </c>
      <c r="BD272" s="1383" t="s">
        <v>35</v>
      </c>
      <c r="BE272" s="1383" t="s">
        <v>35</v>
      </c>
      <c r="BF272" s="1383" t="s">
        <v>35</v>
      </c>
      <c r="BG272" s="1403" t="s">
        <v>35</v>
      </c>
      <c r="BH272" s="1363" t="s">
        <v>35</v>
      </c>
      <c r="BI272" s="1383" t="s">
        <v>35</v>
      </c>
      <c r="BJ272" s="1383" t="s">
        <v>35</v>
      </c>
      <c r="BK272" s="1383" t="s">
        <v>35</v>
      </c>
      <c r="BL272" s="1403" t="s">
        <v>35</v>
      </c>
      <c r="BM272" s="1363" t="s">
        <v>35</v>
      </c>
      <c r="BN272" s="1383" t="s">
        <v>35</v>
      </c>
      <c r="BO272" s="1383" t="s">
        <v>35</v>
      </c>
      <c r="BP272" s="1383" t="s">
        <v>35</v>
      </c>
      <c r="BQ272" s="1403" t="s">
        <v>35</v>
      </c>
      <c r="BR272" s="1363" t="s">
        <v>35</v>
      </c>
      <c r="BS272" s="1383" t="s">
        <v>35</v>
      </c>
      <c r="BT272" s="1383" t="s">
        <v>35</v>
      </c>
      <c r="BU272" s="1383" t="s">
        <v>35</v>
      </c>
      <c r="BV272" s="1383" t="s">
        <v>35</v>
      </c>
      <c r="BW272" s="1383" t="s">
        <v>35</v>
      </c>
      <c r="BX272" s="1383" t="s">
        <v>35</v>
      </c>
      <c r="BY272" s="1441" t="s">
        <v>35</v>
      </c>
      <c r="BZ272" s="1441" t="s">
        <v>35</v>
      </c>
      <c r="CA272" s="1441" t="s">
        <v>35</v>
      </c>
      <c r="CB272" s="1441" t="s">
        <v>35</v>
      </c>
      <c r="CC272" s="1441" t="s">
        <v>35</v>
      </c>
      <c r="CD272" s="1441" t="s">
        <v>35</v>
      </c>
      <c r="CE272" s="1557"/>
      <c r="CF272" s="1557"/>
      <c r="CG272" s="1557"/>
      <c r="CH272" s="1557"/>
      <c r="CI272" s="1557"/>
      <c r="CJ272" s="1557"/>
      <c r="CK272" s="1557"/>
      <c r="CL272" s="1557"/>
      <c r="CM272" s="1557"/>
      <c r="CN272" s="1557"/>
      <c r="CO272" s="1557"/>
      <c r="CP272" s="1557"/>
      <c r="CQ272" s="1557"/>
      <c r="CR272" s="1557"/>
      <c r="CS272" s="1557"/>
      <c r="CT272" s="1557"/>
      <c r="CU272" s="1557"/>
      <c r="CV272" s="1557"/>
      <c r="CW272" s="1557"/>
      <c r="CX272" s="1557"/>
      <c r="CY272" s="1557"/>
      <c r="CZ272" s="1557"/>
    </row>
    <row r="273" s="758" customFormat="true" ht="15" customHeight="true" x14ac:dyDescent="0.2">
      <c r="B273" s="756"/>
      <c r="AE273" s="852"/>
      <c r="AF273" s="852"/>
      <c r="AG273" s="852"/>
      <c r="AH273" s="852"/>
      <c r="AI273" s="852"/>
      <c r="AJ273" s="852"/>
      <c r="AK273" s="852"/>
      <c r="AL273" s="852"/>
      <c r="AM273" s="852"/>
      <c r="AN273" s="852"/>
      <c r="AO273" s="852"/>
      <c r="AP273" s="852"/>
      <c r="AQ273" s="852"/>
      <c r="AR273" s="852"/>
      <c r="AS273" s="852"/>
      <c r="AT273" s="852"/>
      <c r="AU273" s="852"/>
      <c r="AV273" s="852"/>
      <c r="AW273" s="852"/>
      <c r="AX273" s="852"/>
      <c r="AY273" s="852"/>
      <c r="AZ273" s="852"/>
      <c r="BA273" s="1982"/>
      <c r="BB273" s="434" t="s">
        <v>113</v>
      </c>
      <c r="BC273" s="1363" t="s">
        <v>35</v>
      </c>
      <c r="BD273" s="1383" t="s">
        <v>35</v>
      </c>
      <c r="BE273" s="1383" t="s">
        <v>35</v>
      </c>
      <c r="BF273" s="1383" t="s">
        <v>35</v>
      </c>
      <c r="BG273" s="1403" t="s">
        <v>35</v>
      </c>
      <c r="BH273" s="1363" t="s">
        <v>35</v>
      </c>
      <c r="BI273" s="1383" t="s">
        <v>35</v>
      </c>
      <c r="BJ273" s="1383" t="s">
        <v>35</v>
      </c>
      <c r="BK273" s="1383" t="s">
        <v>35</v>
      </c>
      <c r="BL273" s="1403" t="s">
        <v>35</v>
      </c>
      <c r="BM273" s="1363" t="s">
        <v>35</v>
      </c>
      <c r="BN273" s="1383" t="s">
        <v>35</v>
      </c>
      <c r="BO273" s="1383" t="s">
        <v>35</v>
      </c>
      <c r="BP273" s="1383" t="s">
        <v>35</v>
      </c>
      <c r="BQ273" s="1403" t="s">
        <v>35</v>
      </c>
      <c r="BR273" s="1363" t="s">
        <v>35</v>
      </c>
      <c r="BS273" s="1383" t="s">
        <v>35</v>
      </c>
      <c r="BT273" s="1383" t="s">
        <v>35</v>
      </c>
      <c r="BU273" s="1383" t="s">
        <v>35</v>
      </c>
      <c r="BV273" s="1383" t="s">
        <v>35</v>
      </c>
      <c r="BW273" s="1383" t="s">
        <v>35</v>
      </c>
      <c r="BX273" s="1383" t="s">
        <v>35</v>
      </c>
      <c r="BY273" s="1441" t="s">
        <v>35</v>
      </c>
      <c r="BZ273" s="1441" t="s">
        <v>35</v>
      </c>
      <c r="CA273" s="1441" t="s">
        <v>35</v>
      </c>
      <c r="CB273" s="1441" t="s">
        <v>35</v>
      </c>
      <c r="CC273" s="1441" t="s">
        <v>35</v>
      </c>
      <c r="CD273" s="1441" t="s">
        <v>35</v>
      </c>
      <c r="CE273" s="1557"/>
      <c r="CF273" s="1557"/>
      <c r="CG273" s="1557"/>
      <c r="CH273" s="1557"/>
      <c r="CI273" s="1557"/>
      <c r="CJ273" s="1557"/>
      <c r="CK273" s="1557"/>
      <c r="CL273" s="1557"/>
      <c r="CM273" s="1557"/>
      <c r="CN273" s="1557"/>
      <c r="CO273" s="1557"/>
      <c r="CP273" s="1557"/>
      <c r="CQ273" s="1557"/>
      <c r="CR273" s="1557"/>
      <c r="CS273" s="1557"/>
      <c r="CT273" s="1557"/>
      <c r="CU273" s="1557"/>
      <c r="CV273" s="1557"/>
      <c r="CW273" s="1557"/>
      <c r="CX273" s="1557"/>
      <c r="CY273" s="1557"/>
      <c r="CZ273" s="1557"/>
    </row>
    <row r="274" s="758" customFormat="true" ht="15" customHeight="true" x14ac:dyDescent="0.2">
      <c r="B274" s="756"/>
      <c r="AE274" s="852"/>
      <c r="AF274" s="852"/>
      <c r="AG274" s="852"/>
      <c r="AH274" s="852"/>
      <c r="AI274" s="852"/>
      <c r="AJ274" s="852"/>
      <c r="AK274" s="852"/>
      <c r="AL274" s="852"/>
      <c r="AM274" s="852"/>
      <c r="AN274" s="852"/>
      <c r="AO274" s="852"/>
      <c r="AP274" s="852"/>
      <c r="AQ274" s="852"/>
      <c r="AR274" s="852"/>
      <c r="AS274" s="852"/>
      <c r="AT274" s="852"/>
      <c r="AU274" s="852"/>
      <c r="AV274" s="852"/>
      <c r="AW274" s="852"/>
      <c r="AX274" s="852"/>
      <c r="AY274" s="852"/>
      <c r="AZ274" s="852"/>
      <c r="BA274" s="1982" t="s">
        <v>76</v>
      </c>
      <c r="BB274" s="434" t="s">
        <v>49</v>
      </c>
      <c r="BC274" s="1363" t="s">
        <v>35</v>
      </c>
      <c r="BD274" s="1382" t="s">
        <v>35</v>
      </c>
      <c r="BE274" s="1382" t="s">
        <v>35</v>
      </c>
      <c r="BF274" s="1382" t="s">
        <v>35</v>
      </c>
      <c r="BG274" s="1402" t="s">
        <v>35</v>
      </c>
      <c r="BH274" s="1422" t="s">
        <v>35</v>
      </c>
      <c r="BI274" s="1382" t="s">
        <v>35</v>
      </c>
      <c r="BJ274" s="1382" t="s">
        <v>35</v>
      </c>
      <c r="BK274" s="1382" t="s">
        <v>35</v>
      </c>
      <c r="BL274" s="1402" t="s">
        <v>35</v>
      </c>
      <c r="BM274" s="1422" t="s">
        <v>35</v>
      </c>
      <c r="BN274" s="1382" t="s">
        <v>35</v>
      </c>
      <c r="BO274" s="1382" t="s">
        <v>35</v>
      </c>
      <c r="BP274" s="1382" t="s">
        <v>35</v>
      </c>
      <c r="BQ274" s="1402" t="s">
        <v>35</v>
      </c>
      <c r="BR274" s="1422" t="s">
        <v>35</v>
      </c>
      <c r="BS274" s="1382" t="s">
        <v>35</v>
      </c>
      <c r="BT274" s="1382" t="s">
        <v>35</v>
      </c>
      <c r="BU274" s="1382" t="s">
        <v>35</v>
      </c>
      <c r="BV274" s="1382" t="s">
        <v>35</v>
      </c>
      <c r="BW274" s="1382" t="s">
        <v>35</v>
      </c>
      <c r="BX274" s="1382" t="s">
        <v>35</v>
      </c>
      <c r="BY274" s="1440" t="s">
        <v>35</v>
      </c>
      <c r="BZ274" s="1440" t="s">
        <v>35</v>
      </c>
      <c r="CA274" s="1440" t="s">
        <v>35</v>
      </c>
      <c r="CB274" s="1440" t="s">
        <v>35</v>
      </c>
      <c r="CC274" s="1440" t="s">
        <v>35</v>
      </c>
      <c r="CD274" s="1440" t="s">
        <v>35</v>
      </c>
      <c r="CE274" s="1556"/>
      <c r="CF274" s="1556"/>
      <c r="CG274" s="1556"/>
      <c r="CH274" s="1556"/>
      <c r="CI274" s="1556"/>
      <c r="CJ274" s="1556"/>
      <c r="CK274" s="1556"/>
      <c r="CL274" s="1556"/>
      <c r="CM274" s="1556"/>
      <c r="CN274" s="1556"/>
      <c r="CO274" s="1556"/>
      <c r="CP274" s="1556"/>
      <c r="CQ274" s="1556"/>
      <c r="CR274" s="1556"/>
      <c r="CS274" s="1556"/>
      <c r="CT274" s="1556"/>
      <c r="CU274" s="1556"/>
      <c r="CV274" s="1556"/>
      <c r="CW274" s="1556"/>
      <c r="CX274" s="1556"/>
      <c r="CY274" s="1556"/>
      <c r="CZ274" s="1556"/>
    </row>
    <row r="275" s="758" customFormat="true" ht="15" customHeight="true" x14ac:dyDescent="0.2">
      <c r="B275" s="756"/>
      <c r="AE275" s="852"/>
      <c r="AF275" s="852"/>
      <c r="AG275" s="852"/>
      <c r="AH275" s="852"/>
      <c r="AI275" s="852"/>
      <c r="AJ275" s="852"/>
      <c r="AK275" s="852"/>
      <c r="AL275" s="852"/>
      <c r="AM275" s="852"/>
      <c r="AN275" s="852"/>
      <c r="AO275" s="852"/>
      <c r="AP275" s="852"/>
      <c r="AQ275" s="852"/>
      <c r="AR275" s="852"/>
      <c r="AS275" s="852"/>
      <c r="AT275" s="852"/>
      <c r="AU275" s="852"/>
      <c r="AV275" s="852"/>
      <c r="AW275" s="852"/>
      <c r="AX275" s="852"/>
      <c r="AY275" s="852"/>
      <c r="AZ275" s="852"/>
      <c r="BA275" s="1982"/>
      <c r="BB275" s="434" t="s">
        <v>48</v>
      </c>
      <c r="BC275" s="1363" t="s">
        <v>35</v>
      </c>
      <c r="BD275" s="1382" t="s">
        <v>35</v>
      </c>
      <c r="BE275" s="1382" t="s">
        <v>35</v>
      </c>
      <c r="BF275" s="1382" t="s">
        <v>35</v>
      </c>
      <c r="BG275" s="1402" t="s">
        <v>35</v>
      </c>
      <c r="BH275" s="1422" t="s">
        <v>35</v>
      </c>
      <c r="BI275" s="1382" t="s">
        <v>35</v>
      </c>
      <c r="BJ275" s="1382" t="s">
        <v>35</v>
      </c>
      <c r="BK275" s="1382" t="s">
        <v>35</v>
      </c>
      <c r="BL275" s="1402" t="s">
        <v>35</v>
      </c>
      <c r="BM275" s="1422" t="s">
        <v>35</v>
      </c>
      <c r="BN275" s="1382" t="s">
        <v>35</v>
      </c>
      <c r="BO275" s="1382" t="s">
        <v>35</v>
      </c>
      <c r="BP275" s="1382" t="s">
        <v>35</v>
      </c>
      <c r="BQ275" s="1402" t="s">
        <v>35</v>
      </c>
      <c r="BR275" s="1422" t="s">
        <v>35</v>
      </c>
      <c r="BS275" s="1382" t="s">
        <v>35</v>
      </c>
      <c r="BT275" s="1382" t="s">
        <v>35</v>
      </c>
      <c r="BU275" s="1382" t="s">
        <v>35</v>
      </c>
      <c r="BV275" s="1382" t="s">
        <v>35</v>
      </c>
      <c r="BW275" s="1382" t="s">
        <v>35</v>
      </c>
      <c r="BX275" s="1382" t="s">
        <v>35</v>
      </c>
      <c r="BY275" s="1440" t="s">
        <v>35</v>
      </c>
      <c r="BZ275" s="1440" t="s">
        <v>35</v>
      </c>
      <c r="CA275" s="1440" t="s">
        <v>35</v>
      </c>
      <c r="CB275" s="1440" t="s">
        <v>35</v>
      </c>
      <c r="CC275" s="1440" t="s">
        <v>35</v>
      </c>
      <c r="CD275" s="1440" t="s">
        <v>35</v>
      </c>
      <c r="CE275" s="1556"/>
      <c r="CF275" s="1556"/>
      <c r="CG275" s="1556"/>
      <c r="CH275" s="1556"/>
      <c r="CI275" s="1556"/>
      <c r="CJ275" s="1556"/>
      <c r="CK275" s="1556"/>
      <c r="CL275" s="1556"/>
      <c r="CM275" s="1556"/>
      <c r="CN275" s="1556"/>
      <c r="CO275" s="1556"/>
      <c r="CP275" s="1556"/>
      <c r="CQ275" s="1556"/>
      <c r="CR275" s="1556"/>
      <c r="CS275" s="1556"/>
      <c r="CT275" s="1556"/>
      <c r="CU275" s="1556"/>
      <c r="CV275" s="1556"/>
      <c r="CW275" s="1556"/>
      <c r="CX275" s="1556"/>
      <c r="CY275" s="1556"/>
      <c r="CZ275" s="1556"/>
    </row>
    <row r="276" s="758" customFormat="true" ht="15" customHeight="true" x14ac:dyDescent="0.2">
      <c r="B276" s="756"/>
      <c r="AE276" s="852"/>
      <c r="AF276" s="852"/>
      <c r="AG276" s="852"/>
      <c r="AH276" s="852"/>
      <c r="AI276" s="852"/>
      <c r="AJ276" s="852"/>
      <c r="AK276" s="852"/>
      <c r="AL276" s="852"/>
      <c r="AM276" s="852"/>
      <c r="AN276" s="852"/>
      <c r="AO276" s="852"/>
      <c r="AP276" s="852"/>
      <c r="AQ276" s="852"/>
      <c r="AR276" s="852"/>
      <c r="AS276" s="852"/>
      <c r="AT276" s="852"/>
      <c r="AU276" s="852"/>
      <c r="AV276" s="852"/>
      <c r="AW276" s="852"/>
      <c r="AX276" s="852"/>
      <c r="AY276" s="852"/>
      <c r="AZ276" s="852"/>
      <c r="BA276" s="1982"/>
      <c r="BB276" s="434" t="s">
        <v>114</v>
      </c>
      <c r="BC276" s="1363" t="s">
        <v>35</v>
      </c>
      <c r="BD276" s="1382" t="s">
        <v>35</v>
      </c>
      <c r="BE276" s="1382" t="s">
        <v>35</v>
      </c>
      <c r="BF276" s="1382" t="s">
        <v>35</v>
      </c>
      <c r="BG276" s="1402" t="s">
        <v>35</v>
      </c>
      <c r="BH276" s="1422" t="s">
        <v>35</v>
      </c>
      <c r="BI276" s="1382" t="s">
        <v>35</v>
      </c>
      <c r="BJ276" s="1382" t="s">
        <v>35</v>
      </c>
      <c r="BK276" s="1382" t="s">
        <v>35</v>
      </c>
      <c r="BL276" s="1402" t="s">
        <v>35</v>
      </c>
      <c r="BM276" s="1422" t="s">
        <v>35</v>
      </c>
      <c r="BN276" s="1382" t="s">
        <v>35</v>
      </c>
      <c r="BO276" s="1382" t="s">
        <v>35</v>
      </c>
      <c r="BP276" s="1382" t="s">
        <v>35</v>
      </c>
      <c r="BQ276" s="1402" t="s">
        <v>35</v>
      </c>
      <c r="BR276" s="1422" t="s">
        <v>35</v>
      </c>
      <c r="BS276" s="1382" t="s">
        <v>35</v>
      </c>
      <c r="BT276" s="1382" t="s">
        <v>35</v>
      </c>
      <c r="BU276" s="1382" t="s">
        <v>35</v>
      </c>
      <c r="BV276" s="1382" t="s">
        <v>35</v>
      </c>
      <c r="BW276" s="1382" t="s">
        <v>35</v>
      </c>
      <c r="BX276" s="1382" t="s">
        <v>35</v>
      </c>
      <c r="BY276" s="1440" t="s">
        <v>35</v>
      </c>
      <c r="BZ276" s="1440" t="s">
        <v>35</v>
      </c>
      <c r="CA276" s="1440" t="s">
        <v>35</v>
      </c>
      <c r="CB276" s="1440" t="s">
        <v>35</v>
      </c>
      <c r="CC276" s="1440" t="s">
        <v>35</v>
      </c>
      <c r="CD276" s="1440" t="s">
        <v>35</v>
      </c>
      <c r="CE276" s="1556"/>
      <c r="CF276" s="1556"/>
      <c r="CG276" s="1556"/>
      <c r="CH276" s="1556"/>
      <c r="CI276" s="1556"/>
      <c r="CJ276" s="1556"/>
      <c r="CK276" s="1556"/>
      <c r="CL276" s="1556"/>
      <c r="CM276" s="1556"/>
      <c r="CN276" s="1556"/>
      <c r="CO276" s="1556"/>
      <c r="CP276" s="1556"/>
      <c r="CQ276" s="1556"/>
      <c r="CR276" s="1556"/>
      <c r="CS276" s="1556"/>
      <c r="CT276" s="1556"/>
      <c r="CU276" s="1556"/>
      <c r="CV276" s="1556"/>
      <c r="CW276" s="1556"/>
      <c r="CX276" s="1556"/>
      <c r="CY276" s="1556"/>
      <c r="CZ276" s="1556"/>
    </row>
    <row r="277" s="758" customFormat="true" ht="15" customHeight="true" x14ac:dyDescent="0.2">
      <c r="B277" s="756"/>
      <c r="AE277" s="852"/>
      <c r="AF277" s="852"/>
      <c r="AG277" s="852"/>
      <c r="AH277" s="852"/>
      <c r="AI277" s="852"/>
      <c r="AJ277" s="852"/>
      <c r="AK277" s="852"/>
      <c r="AL277" s="852"/>
      <c r="AM277" s="852"/>
      <c r="AN277" s="852"/>
      <c r="AO277" s="852"/>
      <c r="AP277" s="852"/>
      <c r="AQ277" s="852"/>
      <c r="AR277" s="852"/>
      <c r="AS277" s="852"/>
      <c r="AT277" s="852"/>
      <c r="AU277" s="852"/>
      <c r="AV277" s="852"/>
      <c r="AW277" s="852"/>
      <c r="AX277" s="852"/>
      <c r="AY277" s="852"/>
      <c r="AZ277" s="852"/>
      <c r="BA277" s="1982" t="s">
        <v>77</v>
      </c>
      <c r="BB277" s="434" t="s">
        <v>78</v>
      </c>
      <c r="BC277" s="1363" t="s">
        <v>35</v>
      </c>
      <c r="BD277" s="1382" t="s">
        <v>35</v>
      </c>
      <c r="BE277" s="1382" t="s">
        <v>35</v>
      </c>
      <c r="BF277" s="1382" t="s">
        <v>35</v>
      </c>
      <c r="BG277" s="1402" t="s">
        <v>35</v>
      </c>
      <c r="BH277" s="1422" t="s">
        <v>35</v>
      </c>
      <c r="BI277" s="1382" t="s">
        <v>35</v>
      </c>
      <c r="BJ277" s="1382" t="s">
        <v>35</v>
      </c>
      <c r="BK277" s="1382" t="s">
        <v>35</v>
      </c>
      <c r="BL277" s="1402" t="s">
        <v>35</v>
      </c>
      <c r="BM277" s="1422" t="s">
        <v>35</v>
      </c>
      <c r="BN277" s="1382" t="s">
        <v>35</v>
      </c>
      <c r="BO277" s="1382" t="s">
        <v>35</v>
      </c>
      <c r="BP277" s="1382" t="s">
        <v>35</v>
      </c>
      <c r="BQ277" s="1402" t="s">
        <v>35</v>
      </c>
      <c r="BR277" s="1422" t="s">
        <v>35</v>
      </c>
      <c r="BS277" s="1382" t="s">
        <v>35</v>
      </c>
      <c r="BT277" s="1382" t="s">
        <v>35</v>
      </c>
      <c r="BU277" s="1382" t="s">
        <v>35</v>
      </c>
      <c r="BV277" s="1382" t="s">
        <v>35</v>
      </c>
      <c r="BW277" s="1382" t="s">
        <v>35</v>
      </c>
      <c r="BX277" s="1382" t="s">
        <v>35</v>
      </c>
      <c r="BY277" s="1440" t="s">
        <v>35</v>
      </c>
      <c r="BZ277" s="1440" t="s">
        <v>35</v>
      </c>
      <c r="CA277" s="1440" t="s">
        <v>35</v>
      </c>
      <c r="CB277" s="1440" t="s">
        <v>35</v>
      </c>
      <c r="CC277" s="1440" t="s">
        <v>35</v>
      </c>
      <c r="CD277" s="1440" t="s">
        <v>35</v>
      </c>
      <c r="CE277" s="1556"/>
      <c r="CF277" s="1556"/>
      <c r="CG277" s="1556"/>
      <c r="CH277" s="1556"/>
      <c r="CI277" s="1556"/>
      <c r="CJ277" s="1556"/>
      <c r="CK277" s="1556"/>
      <c r="CL277" s="1556"/>
      <c r="CM277" s="1556"/>
      <c r="CN277" s="1556"/>
      <c r="CO277" s="1556"/>
      <c r="CP277" s="1556"/>
      <c r="CQ277" s="1556"/>
      <c r="CR277" s="1556"/>
      <c r="CS277" s="1556"/>
      <c r="CT277" s="1556"/>
      <c r="CU277" s="1556"/>
      <c r="CV277" s="1556"/>
      <c r="CW277" s="1556"/>
      <c r="CX277" s="1556"/>
      <c r="CY277" s="1556"/>
      <c r="CZ277" s="1556"/>
    </row>
    <row r="278" s="758" customFormat="true" ht="15" customHeight="true" x14ac:dyDescent="0.2">
      <c r="B278" s="756"/>
      <c r="AE278" s="852"/>
      <c r="AF278" s="852"/>
      <c r="AG278" s="852"/>
      <c r="AH278" s="852"/>
      <c r="AI278" s="852"/>
      <c r="AJ278" s="852"/>
      <c r="AK278" s="852"/>
      <c r="AL278" s="852"/>
      <c r="AM278" s="852"/>
      <c r="AN278" s="852"/>
      <c r="AO278" s="852"/>
      <c r="AP278" s="852"/>
      <c r="AQ278" s="852"/>
      <c r="AR278" s="852"/>
      <c r="AS278" s="852"/>
      <c r="AT278" s="852"/>
      <c r="AU278" s="852"/>
      <c r="AV278" s="852"/>
      <c r="AW278" s="852"/>
      <c r="AX278" s="852"/>
      <c r="AY278" s="852"/>
      <c r="AZ278" s="852"/>
      <c r="BA278" s="1982"/>
      <c r="BB278" s="434" t="s">
        <v>79</v>
      </c>
      <c r="BC278" s="1363" t="s">
        <v>35</v>
      </c>
      <c r="BD278" s="1382" t="s">
        <v>35</v>
      </c>
      <c r="BE278" s="1382" t="s">
        <v>35</v>
      </c>
      <c r="BF278" s="1382" t="s">
        <v>35</v>
      </c>
      <c r="BG278" s="1402" t="s">
        <v>35</v>
      </c>
      <c r="BH278" s="1422" t="s">
        <v>35</v>
      </c>
      <c r="BI278" s="1382" t="s">
        <v>35</v>
      </c>
      <c r="BJ278" s="1382" t="s">
        <v>35</v>
      </c>
      <c r="BK278" s="1382" t="s">
        <v>35</v>
      </c>
      <c r="BL278" s="1402" t="s">
        <v>35</v>
      </c>
      <c r="BM278" s="1422" t="s">
        <v>35</v>
      </c>
      <c r="BN278" s="1382" t="s">
        <v>35</v>
      </c>
      <c r="BO278" s="1382" t="s">
        <v>35</v>
      </c>
      <c r="BP278" s="1382" t="s">
        <v>35</v>
      </c>
      <c r="BQ278" s="1402" t="s">
        <v>35</v>
      </c>
      <c r="BR278" s="1422" t="s">
        <v>35</v>
      </c>
      <c r="BS278" s="1382" t="s">
        <v>35</v>
      </c>
      <c r="BT278" s="1382" t="s">
        <v>35</v>
      </c>
      <c r="BU278" s="1382" t="s">
        <v>35</v>
      </c>
      <c r="BV278" s="1382" t="s">
        <v>35</v>
      </c>
      <c r="BW278" s="1382" t="s">
        <v>35</v>
      </c>
      <c r="BX278" s="1382" t="s">
        <v>35</v>
      </c>
      <c r="BY278" s="1440" t="s">
        <v>35</v>
      </c>
      <c r="BZ278" s="1440" t="s">
        <v>35</v>
      </c>
      <c r="CA278" s="1440" t="s">
        <v>35</v>
      </c>
      <c r="CB278" s="1440" t="s">
        <v>35</v>
      </c>
      <c r="CC278" s="1440" t="s">
        <v>35</v>
      </c>
      <c r="CD278" s="1440" t="s">
        <v>35</v>
      </c>
      <c r="CE278" s="1556"/>
      <c r="CF278" s="1556"/>
      <c r="CG278" s="1556"/>
      <c r="CH278" s="1556"/>
      <c r="CI278" s="1556"/>
      <c r="CJ278" s="1556"/>
      <c r="CK278" s="1556"/>
      <c r="CL278" s="1556"/>
      <c r="CM278" s="1556"/>
      <c r="CN278" s="1556"/>
      <c r="CO278" s="1556"/>
      <c r="CP278" s="1556"/>
      <c r="CQ278" s="1556"/>
      <c r="CR278" s="1556"/>
      <c r="CS278" s="1556"/>
      <c r="CT278" s="1556"/>
      <c r="CU278" s="1556"/>
      <c r="CV278" s="1556"/>
      <c r="CW278" s="1556"/>
      <c r="CX278" s="1556"/>
      <c r="CY278" s="1556"/>
      <c r="CZ278" s="1556"/>
    </row>
    <row r="279" s="758" customFormat="true" ht="15" customHeight="true" x14ac:dyDescent="0.2">
      <c r="B279" s="756"/>
      <c r="AE279" s="852"/>
      <c r="AF279" s="852"/>
      <c r="AG279" s="852"/>
      <c r="AH279" s="852"/>
      <c r="AI279" s="852"/>
      <c r="AJ279" s="852"/>
      <c r="AK279" s="852"/>
      <c r="AL279" s="852"/>
      <c r="AM279" s="852"/>
      <c r="AN279" s="852"/>
      <c r="AO279" s="852"/>
      <c r="AP279" s="852"/>
      <c r="AQ279" s="852"/>
      <c r="AR279" s="852"/>
      <c r="AS279" s="852"/>
      <c r="AT279" s="852"/>
      <c r="AU279" s="852"/>
      <c r="AV279" s="852"/>
      <c r="AW279" s="852"/>
      <c r="AX279" s="852"/>
      <c r="AY279" s="852"/>
      <c r="AZ279" s="852"/>
      <c r="BA279" s="1982"/>
      <c r="BB279" s="434" t="s">
        <v>80</v>
      </c>
      <c r="BC279" s="1363" t="s">
        <v>35</v>
      </c>
      <c r="BD279" s="1383" t="s">
        <v>35</v>
      </c>
      <c r="BE279" s="1383" t="s">
        <v>35</v>
      </c>
      <c r="BF279" s="1383" t="s">
        <v>35</v>
      </c>
      <c r="BG279" s="1403" t="s">
        <v>35</v>
      </c>
      <c r="BH279" s="1363" t="s">
        <v>35</v>
      </c>
      <c r="BI279" s="1383" t="s">
        <v>35</v>
      </c>
      <c r="BJ279" s="1383" t="s">
        <v>35</v>
      </c>
      <c r="BK279" s="1383" t="s">
        <v>35</v>
      </c>
      <c r="BL279" s="1403" t="s">
        <v>35</v>
      </c>
      <c r="BM279" s="1363" t="s">
        <v>35</v>
      </c>
      <c r="BN279" s="1383" t="s">
        <v>35</v>
      </c>
      <c r="BO279" s="1383" t="s">
        <v>35</v>
      </c>
      <c r="BP279" s="1383" t="s">
        <v>35</v>
      </c>
      <c r="BQ279" s="1403" t="s">
        <v>35</v>
      </c>
      <c r="BR279" s="1363" t="s">
        <v>35</v>
      </c>
      <c r="BS279" s="1383" t="s">
        <v>35</v>
      </c>
      <c r="BT279" s="1383" t="s">
        <v>35</v>
      </c>
      <c r="BU279" s="1383" t="s">
        <v>35</v>
      </c>
      <c r="BV279" s="1383" t="s">
        <v>35</v>
      </c>
      <c r="BW279" s="1383" t="s">
        <v>35</v>
      </c>
      <c r="BX279" s="1383" t="s">
        <v>35</v>
      </c>
      <c r="BY279" s="1441" t="s">
        <v>35</v>
      </c>
      <c r="BZ279" s="1441" t="s">
        <v>35</v>
      </c>
      <c r="CA279" s="1441" t="s">
        <v>35</v>
      </c>
      <c r="CB279" s="1441" t="s">
        <v>35</v>
      </c>
      <c r="CC279" s="1441" t="s">
        <v>35</v>
      </c>
      <c r="CD279" s="1441" t="s">
        <v>35</v>
      </c>
      <c r="CE279" s="1557"/>
      <c r="CF279" s="1557"/>
      <c r="CG279" s="1557"/>
      <c r="CH279" s="1557"/>
      <c r="CI279" s="1557"/>
      <c r="CJ279" s="1557"/>
      <c r="CK279" s="1557"/>
      <c r="CL279" s="1557"/>
      <c r="CM279" s="1557"/>
      <c r="CN279" s="1557"/>
      <c r="CO279" s="1557"/>
      <c r="CP279" s="1557"/>
      <c r="CQ279" s="1557"/>
      <c r="CR279" s="1557"/>
      <c r="CS279" s="1557"/>
      <c r="CT279" s="1557"/>
      <c r="CU279" s="1557"/>
      <c r="CV279" s="1557"/>
      <c r="CW279" s="1557"/>
      <c r="CX279" s="1557"/>
      <c r="CY279" s="1557"/>
      <c r="CZ279" s="1557"/>
    </row>
    <row r="280" s="758" customFormat="true" ht="15" customHeight="true" x14ac:dyDescent="0.2">
      <c r="A280" s="1852" t="s">
        <v>199</v>
      </c>
      <c r="B280" s="1853"/>
      <c r="C280" s="1854"/>
      <c r="AE280" s="852"/>
      <c r="AF280" s="852"/>
      <c r="AG280" s="852"/>
      <c r="AH280" s="852"/>
      <c r="AI280" s="852"/>
      <c r="AJ280" s="852"/>
      <c r="AK280" s="852"/>
      <c r="AL280" s="852"/>
      <c r="AM280" s="852"/>
      <c r="AN280" s="852"/>
      <c r="AO280" s="852"/>
      <c r="AP280" s="852"/>
      <c r="AQ280" s="852"/>
      <c r="AR280" s="852"/>
      <c r="AS280" s="852"/>
      <c r="AT280" s="852"/>
      <c r="AU280" s="852"/>
      <c r="AV280" s="852"/>
      <c r="AW280" s="852"/>
      <c r="AX280" s="852"/>
      <c r="AY280" s="852"/>
      <c r="AZ280" s="852"/>
      <c r="BA280" s="1982"/>
      <c r="BB280" s="434" t="s">
        <v>81</v>
      </c>
      <c r="BC280" s="1363" t="s">
        <v>35</v>
      </c>
      <c r="BD280" s="1383" t="s">
        <v>35</v>
      </c>
      <c r="BE280" s="1383" t="s">
        <v>35</v>
      </c>
      <c r="BF280" s="1383" t="s">
        <v>35</v>
      </c>
      <c r="BG280" s="1403" t="s">
        <v>35</v>
      </c>
      <c r="BH280" s="1363" t="s">
        <v>35</v>
      </c>
      <c r="BI280" s="1383" t="s">
        <v>35</v>
      </c>
      <c r="BJ280" s="1383" t="s">
        <v>35</v>
      </c>
      <c r="BK280" s="1383" t="s">
        <v>35</v>
      </c>
      <c r="BL280" s="1403" t="s">
        <v>35</v>
      </c>
      <c r="BM280" s="1363" t="s">
        <v>35</v>
      </c>
      <c r="BN280" s="1383" t="s">
        <v>35</v>
      </c>
      <c r="BO280" s="1383" t="s">
        <v>35</v>
      </c>
      <c r="BP280" s="1383" t="s">
        <v>35</v>
      </c>
      <c r="BQ280" s="1403" t="s">
        <v>35</v>
      </c>
      <c r="BR280" s="1363" t="s">
        <v>35</v>
      </c>
      <c r="BS280" s="1383" t="s">
        <v>35</v>
      </c>
      <c r="BT280" s="1383" t="s">
        <v>35</v>
      </c>
      <c r="BU280" s="1383" t="s">
        <v>35</v>
      </c>
      <c r="BV280" s="1383" t="s">
        <v>35</v>
      </c>
      <c r="BW280" s="1383" t="s">
        <v>35</v>
      </c>
      <c r="BX280" s="1383" t="s">
        <v>35</v>
      </c>
      <c r="BY280" s="1441" t="s">
        <v>35</v>
      </c>
      <c r="BZ280" s="1441" t="s">
        <v>35</v>
      </c>
      <c r="CA280" s="1441" t="s">
        <v>35</v>
      </c>
      <c r="CB280" s="1441" t="s">
        <v>35</v>
      </c>
      <c r="CC280" s="1441" t="s">
        <v>35</v>
      </c>
      <c r="CD280" s="1441" t="s">
        <v>35</v>
      </c>
      <c r="CE280" s="1557"/>
      <c r="CF280" s="1557"/>
      <c r="CG280" s="1557"/>
      <c r="CH280" s="1557"/>
      <c r="CI280" s="1557"/>
      <c r="CJ280" s="1557"/>
      <c r="CK280" s="1557"/>
      <c r="CL280" s="1557"/>
      <c r="CM280" s="1557"/>
      <c r="CN280" s="1557"/>
      <c r="CO280" s="1557"/>
      <c r="CP280" s="1557"/>
      <c r="CQ280" s="1557"/>
      <c r="CR280" s="1557"/>
      <c r="CS280" s="1557"/>
      <c r="CT280" s="1557"/>
      <c r="CU280" s="1557"/>
      <c r="CV280" s="1557"/>
      <c r="CW280" s="1557"/>
      <c r="CX280" s="1557"/>
      <c r="CY280" s="1557"/>
      <c r="CZ280" s="1557"/>
    </row>
    <row r="281" s="758" customFormat="true" ht="15" customHeight="true" x14ac:dyDescent="0.2">
      <c r="A281" s="1855" t="s">
        <v>200</v>
      </c>
      <c r="B281" s="1856"/>
      <c r="C281" s="864" t="s">
        <v>201</v>
      </c>
      <c r="AE281" s="852"/>
      <c r="AF281" s="852"/>
      <c r="AG281" s="852"/>
      <c r="AH281" s="852"/>
      <c r="AI281" s="852"/>
      <c r="AJ281" s="852"/>
      <c r="AK281" s="852"/>
      <c r="AL281" s="852"/>
      <c r="AM281" s="852"/>
      <c r="AN281" s="852"/>
      <c r="AO281" s="852"/>
      <c r="AP281" s="852"/>
      <c r="AQ281" s="852"/>
      <c r="AR281" s="852"/>
      <c r="AS281" s="852"/>
      <c r="AT281" s="852"/>
      <c r="AU281" s="852"/>
      <c r="AV281" s="852"/>
      <c r="AW281" s="852"/>
      <c r="AX281" s="852"/>
      <c r="AY281" s="852"/>
      <c r="AZ281" s="852"/>
      <c r="BA281" s="1982"/>
      <c r="BB281" s="434" t="s">
        <v>82</v>
      </c>
      <c r="BC281" s="1363" t="s">
        <v>35</v>
      </c>
      <c r="BD281" s="1383" t="s">
        <v>35</v>
      </c>
      <c r="BE281" s="1383" t="s">
        <v>35</v>
      </c>
      <c r="BF281" s="1383" t="s">
        <v>35</v>
      </c>
      <c r="BG281" s="1403" t="s">
        <v>35</v>
      </c>
      <c r="BH281" s="1363" t="s">
        <v>35</v>
      </c>
      <c r="BI281" s="1383" t="s">
        <v>35</v>
      </c>
      <c r="BJ281" s="1383" t="s">
        <v>35</v>
      </c>
      <c r="BK281" s="1383" t="s">
        <v>35</v>
      </c>
      <c r="BL281" s="1403" t="s">
        <v>35</v>
      </c>
      <c r="BM281" s="1363" t="s">
        <v>35</v>
      </c>
      <c r="BN281" s="1383" t="s">
        <v>35</v>
      </c>
      <c r="BO281" s="1383" t="s">
        <v>35</v>
      </c>
      <c r="BP281" s="1383" t="s">
        <v>35</v>
      </c>
      <c r="BQ281" s="1403" t="s">
        <v>35</v>
      </c>
      <c r="BR281" s="1363" t="s">
        <v>35</v>
      </c>
      <c r="BS281" s="1383" t="s">
        <v>35</v>
      </c>
      <c r="BT281" s="1383" t="s">
        <v>35</v>
      </c>
      <c r="BU281" s="1383" t="s">
        <v>35</v>
      </c>
      <c r="BV281" s="1383" t="s">
        <v>35</v>
      </c>
      <c r="BW281" s="1383" t="s">
        <v>35</v>
      </c>
      <c r="BX281" s="1383" t="s">
        <v>35</v>
      </c>
      <c r="BY281" s="1441" t="s">
        <v>35</v>
      </c>
      <c r="BZ281" s="1441" t="s">
        <v>35</v>
      </c>
      <c r="CA281" s="1441" t="s">
        <v>35</v>
      </c>
      <c r="CB281" s="1441" t="s">
        <v>35</v>
      </c>
      <c r="CC281" s="1441" t="s">
        <v>35</v>
      </c>
      <c r="CD281" s="1441" t="s">
        <v>35</v>
      </c>
      <c r="CE281" s="1557"/>
      <c r="CF281" s="1557"/>
      <c r="CG281" s="1557"/>
      <c r="CH281" s="1557"/>
      <c r="CI281" s="1557"/>
      <c r="CJ281" s="1557"/>
      <c r="CK281" s="1557"/>
      <c r="CL281" s="1557"/>
      <c r="CM281" s="1557"/>
      <c r="CN281" s="1557"/>
      <c r="CO281" s="1557"/>
      <c r="CP281" s="1557"/>
      <c r="CQ281" s="1557"/>
      <c r="CR281" s="1557"/>
      <c r="CS281" s="1557"/>
      <c r="CT281" s="1557"/>
      <c r="CU281" s="1557"/>
      <c r="CV281" s="1557"/>
      <c r="CW281" s="1557"/>
      <c r="CX281" s="1557"/>
      <c r="CY281" s="1557"/>
      <c r="CZ281" s="1557"/>
    </row>
    <row r="282" s="758" customFormat="true" ht="15" customHeight="true" x14ac:dyDescent="0.2">
      <c r="A282" s="865" t="s">
        <v>202</v>
      </c>
      <c r="B282" s="866" t="s">
        <v>203</v>
      </c>
      <c r="C282" s="867">
        <v>11463</v>
      </c>
      <c r="AE282" s="852"/>
      <c r="AF282" s="852"/>
      <c r="AG282" s="852"/>
      <c r="AH282" s="852"/>
      <c r="AI282" s="852"/>
      <c r="AJ282" s="852"/>
      <c r="AK282" s="852"/>
      <c r="AL282" s="852"/>
      <c r="AM282" s="852"/>
      <c r="AN282" s="852"/>
      <c r="AO282" s="852"/>
      <c r="AP282" s="852"/>
      <c r="AQ282" s="852"/>
      <c r="AR282" s="852"/>
      <c r="AS282" s="852"/>
      <c r="AT282" s="852"/>
      <c r="AU282" s="852"/>
      <c r="AV282" s="852"/>
      <c r="AW282" s="852"/>
      <c r="AX282" s="852"/>
      <c r="AY282" s="852"/>
      <c r="AZ282" s="852"/>
      <c r="BA282" s="1982"/>
      <c r="BB282" s="434" t="s">
        <v>83</v>
      </c>
      <c r="BC282" s="1363" t="s">
        <v>35</v>
      </c>
      <c r="BD282" s="1383" t="s">
        <v>35</v>
      </c>
      <c r="BE282" s="1383" t="s">
        <v>35</v>
      </c>
      <c r="BF282" s="1383" t="s">
        <v>35</v>
      </c>
      <c r="BG282" s="1403" t="s">
        <v>35</v>
      </c>
      <c r="BH282" s="1363" t="s">
        <v>35</v>
      </c>
      <c r="BI282" s="1383" t="s">
        <v>35</v>
      </c>
      <c r="BJ282" s="1383" t="s">
        <v>35</v>
      </c>
      <c r="BK282" s="1383" t="s">
        <v>35</v>
      </c>
      <c r="BL282" s="1403" t="s">
        <v>35</v>
      </c>
      <c r="BM282" s="1363" t="s">
        <v>35</v>
      </c>
      <c r="BN282" s="1383" t="s">
        <v>35</v>
      </c>
      <c r="BO282" s="1383" t="s">
        <v>35</v>
      </c>
      <c r="BP282" s="1383" t="s">
        <v>35</v>
      </c>
      <c r="BQ282" s="1403" t="s">
        <v>35</v>
      </c>
      <c r="BR282" s="1363" t="s">
        <v>35</v>
      </c>
      <c r="BS282" s="1383" t="s">
        <v>35</v>
      </c>
      <c r="BT282" s="1383" t="s">
        <v>35</v>
      </c>
      <c r="BU282" s="1383" t="s">
        <v>35</v>
      </c>
      <c r="BV282" s="1383" t="s">
        <v>35</v>
      </c>
      <c r="BW282" s="1383" t="s">
        <v>35</v>
      </c>
      <c r="BX282" s="1383" t="s">
        <v>35</v>
      </c>
      <c r="BY282" s="1441" t="s">
        <v>35</v>
      </c>
      <c r="BZ282" s="1441" t="s">
        <v>35</v>
      </c>
      <c r="CA282" s="1441" t="s">
        <v>35</v>
      </c>
      <c r="CB282" s="1441" t="s">
        <v>35</v>
      </c>
      <c r="CC282" s="1441" t="s">
        <v>35</v>
      </c>
      <c r="CD282" s="1441" t="s">
        <v>35</v>
      </c>
      <c r="CE282" s="1557"/>
      <c r="CF282" s="1557"/>
      <c r="CG282" s="1557"/>
      <c r="CH282" s="1557"/>
      <c r="CI282" s="1557"/>
      <c r="CJ282" s="1557"/>
      <c r="CK282" s="1557"/>
      <c r="CL282" s="1557"/>
      <c r="CM282" s="1557"/>
      <c r="CN282" s="1557"/>
      <c r="CO282" s="1557"/>
      <c r="CP282" s="1557"/>
      <c r="CQ282" s="1557"/>
      <c r="CR282" s="1557"/>
      <c r="CS282" s="1557"/>
      <c r="CT282" s="1557"/>
      <c r="CU282" s="1557"/>
      <c r="CV282" s="1557"/>
      <c r="CW282" s="1557"/>
      <c r="CX282" s="1557"/>
      <c r="CY282" s="1557"/>
      <c r="CZ282" s="1557"/>
    </row>
    <row r="283" s="758" customFormat="true" ht="15" customHeight="true" x14ac:dyDescent="0.2">
      <c r="A283" s="868" t="s">
        <v>204</v>
      </c>
      <c r="B283" s="869" t="s">
        <v>203</v>
      </c>
      <c r="C283" s="870">
        <v>11463</v>
      </c>
      <c r="AE283" s="852"/>
      <c r="AF283" s="852"/>
      <c r="AG283" s="852"/>
      <c r="AH283" s="852"/>
      <c r="AI283" s="852"/>
      <c r="AJ283" s="852"/>
      <c r="AK283" s="852"/>
      <c r="AL283" s="852"/>
      <c r="AM283" s="852"/>
      <c r="AN283" s="852"/>
      <c r="AO283" s="852"/>
      <c r="AP283" s="852"/>
      <c r="AQ283" s="852"/>
      <c r="AR283" s="852"/>
      <c r="AS283" s="852"/>
      <c r="AT283" s="852"/>
      <c r="AU283" s="852"/>
      <c r="AV283" s="852"/>
      <c r="AW283" s="852"/>
      <c r="AX283" s="852"/>
      <c r="AY283" s="852"/>
      <c r="AZ283" s="852"/>
      <c r="BA283" s="1982"/>
      <c r="BB283" s="434" t="s">
        <v>84</v>
      </c>
      <c r="BC283" s="1363" t="s">
        <v>35</v>
      </c>
      <c r="BD283" s="1383" t="s">
        <v>35</v>
      </c>
      <c r="BE283" s="1383" t="s">
        <v>35</v>
      </c>
      <c r="BF283" s="1383" t="s">
        <v>35</v>
      </c>
      <c r="BG283" s="1403" t="s">
        <v>35</v>
      </c>
      <c r="BH283" s="1363" t="s">
        <v>35</v>
      </c>
      <c r="BI283" s="1383" t="s">
        <v>35</v>
      </c>
      <c r="BJ283" s="1383" t="s">
        <v>35</v>
      </c>
      <c r="BK283" s="1383" t="s">
        <v>35</v>
      </c>
      <c r="BL283" s="1403" t="s">
        <v>35</v>
      </c>
      <c r="BM283" s="1363" t="s">
        <v>35</v>
      </c>
      <c r="BN283" s="1383" t="s">
        <v>35</v>
      </c>
      <c r="BO283" s="1383" t="s">
        <v>35</v>
      </c>
      <c r="BP283" s="1383" t="s">
        <v>35</v>
      </c>
      <c r="BQ283" s="1403" t="s">
        <v>35</v>
      </c>
      <c r="BR283" s="1363" t="s">
        <v>35</v>
      </c>
      <c r="BS283" s="1383" t="s">
        <v>35</v>
      </c>
      <c r="BT283" s="1383" t="s">
        <v>35</v>
      </c>
      <c r="BU283" s="1383" t="s">
        <v>35</v>
      </c>
      <c r="BV283" s="1383" t="s">
        <v>35</v>
      </c>
      <c r="BW283" s="1383" t="s">
        <v>35</v>
      </c>
      <c r="BX283" s="1383" t="s">
        <v>35</v>
      </c>
      <c r="BY283" s="1441" t="s">
        <v>35</v>
      </c>
      <c r="BZ283" s="1441" t="s">
        <v>35</v>
      </c>
      <c r="CA283" s="1441" t="s">
        <v>35</v>
      </c>
      <c r="CB283" s="1441" t="s">
        <v>35</v>
      </c>
      <c r="CC283" s="1441" t="s">
        <v>35</v>
      </c>
      <c r="CD283" s="1441" t="s">
        <v>35</v>
      </c>
      <c r="CE283" s="1557"/>
      <c r="CF283" s="1557"/>
      <c r="CG283" s="1557"/>
      <c r="CH283" s="1557"/>
      <c r="CI283" s="1557"/>
      <c r="CJ283" s="1557"/>
      <c r="CK283" s="1557"/>
      <c r="CL283" s="1557"/>
      <c r="CM283" s="1557"/>
      <c r="CN283" s="1557"/>
      <c r="CO283" s="1557"/>
      <c r="CP283" s="1557"/>
      <c r="CQ283" s="1557"/>
      <c r="CR283" s="1557"/>
      <c r="CS283" s="1557"/>
      <c r="CT283" s="1557"/>
      <c r="CU283" s="1557"/>
      <c r="CV283" s="1557"/>
      <c r="CW283" s="1557"/>
      <c r="CX283" s="1557"/>
      <c r="CY283" s="1557"/>
      <c r="CZ283" s="1557"/>
    </row>
    <row r="284" s="758" customFormat="true" ht="15" customHeight="true" x14ac:dyDescent="0.2">
      <c r="A284" s="868" t="s">
        <v>205</v>
      </c>
      <c r="B284" s="869" t="s">
        <v>203</v>
      </c>
      <c r="C284" s="870">
        <v>11463</v>
      </c>
      <c r="AE284" s="852"/>
      <c r="AF284" s="852"/>
      <c r="AG284" s="852"/>
      <c r="AH284" s="852"/>
      <c r="AI284" s="852"/>
      <c r="AJ284" s="852"/>
      <c r="AK284" s="852"/>
      <c r="AL284" s="852"/>
      <c r="AM284" s="852"/>
      <c r="AN284" s="852"/>
      <c r="AO284" s="852"/>
      <c r="AP284" s="852"/>
      <c r="AQ284" s="852"/>
      <c r="AR284" s="852"/>
      <c r="AS284" s="852"/>
      <c r="AT284" s="852"/>
      <c r="AU284" s="852"/>
      <c r="AV284" s="852"/>
      <c r="AW284" s="852"/>
      <c r="AX284" s="852"/>
      <c r="AY284" s="852"/>
      <c r="AZ284" s="852"/>
      <c r="BA284" s="1991"/>
      <c r="BB284" s="435" t="s">
        <v>114</v>
      </c>
      <c r="BC284" s="1364" t="s">
        <v>35</v>
      </c>
      <c r="BD284" s="1384" t="s">
        <v>35</v>
      </c>
      <c r="BE284" s="1384" t="s">
        <v>35</v>
      </c>
      <c r="BF284" s="1384" t="s">
        <v>35</v>
      </c>
      <c r="BG284" s="1404" t="s">
        <v>35</v>
      </c>
      <c r="BH284" s="1423" t="s">
        <v>35</v>
      </c>
      <c r="BI284" s="1384" t="s">
        <v>35</v>
      </c>
      <c r="BJ284" s="1384" t="s">
        <v>35</v>
      </c>
      <c r="BK284" s="1384" t="s">
        <v>35</v>
      </c>
      <c r="BL284" s="1404" t="s">
        <v>35</v>
      </c>
      <c r="BM284" s="1423" t="s">
        <v>35</v>
      </c>
      <c r="BN284" s="1384" t="s">
        <v>35</v>
      </c>
      <c r="BO284" s="1384" t="s">
        <v>35</v>
      </c>
      <c r="BP284" s="1384" t="s">
        <v>35</v>
      </c>
      <c r="BQ284" s="1404" t="s">
        <v>35</v>
      </c>
      <c r="BR284" s="1423" t="s">
        <v>35</v>
      </c>
      <c r="BS284" s="1384" t="s">
        <v>35</v>
      </c>
      <c r="BT284" s="1384" t="s">
        <v>35</v>
      </c>
      <c r="BU284" s="1384" t="s">
        <v>35</v>
      </c>
      <c r="BV284" s="1384" t="s">
        <v>35</v>
      </c>
      <c r="BW284" s="1384" t="s">
        <v>35</v>
      </c>
      <c r="BX284" s="1384" t="s">
        <v>35</v>
      </c>
      <c r="BY284" s="1442" t="s">
        <v>35</v>
      </c>
      <c r="BZ284" s="1442" t="s">
        <v>35</v>
      </c>
      <c r="CA284" s="1442" t="s">
        <v>35</v>
      </c>
      <c r="CB284" s="1442" t="s">
        <v>35</v>
      </c>
      <c r="CC284" s="1442" t="s">
        <v>35</v>
      </c>
      <c r="CD284" s="1442" t="s">
        <v>35</v>
      </c>
      <c r="CE284" s="1558"/>
      <c r="CF284" s="1558"/>
      <c r="CG284" s="1558"/>
      <c r="CH284" s="1558"/>
      <c r="CI284" s="1558"/>
      <c r="CJ284" s="1558"/>
      <c r="CK284" s="1558"/>
      <c r="CL284" s="1558"/>
      <c r="CM284" s="1558"/>
      <c r="CN284" s="1558"/>
      <c r="CO284" s="1558"/>
      <c r="CP284" s="1558"/>
      <c r="CQ284" s="1558"/>
      <c r="CR284" s="1558"/>
      <c r="CS284" s="1558"/>
      <c r="CT284" s="1558"/>
      <c r="CU284" s="1558"/>
      <c r="CV284" s="1558"/>
      <c r="CW284" s="1558"/>
      <c r="CX284" s="1558"/>
      <c r="CY284" s="1558"/>
      <c r="CZ284" s="1558"/>
    </row>
    <row r="285" s="758" customFormat="true" ht="15" customHeight="true" x14ac:dyDescent="0.2">
      <c r="A285" s="868" t="s">
        <v>206</v>
      </c>
      <c r="B285" s="869" t="s">
        <v>203</v>
      </c>
      <c r="C285" s="870">
        <v>11463</v>
      </c>
      <c r="AE285" s="852"/>
      <c r="AF285" s="852"/>
      <c r="AG285" s="852"/>
      <c r="AH285" s="852"/>
      <c r="AI285" s="852"/>
      <c r="AJ285" s="852"/>
      <c r="AK285" s="852"/>
      <c r="AL285" s="852"/>
      <c r="AM285" s="852"/>
      <c r="AN285" s="852"/>
      <c r="AO285" s="852"/>
      <c r="AP285" s="852"/>
      <c r="AQ285" s="852"/>
      <c r="AR285" s="852"/>
      <c r="AS285" s="852"/>
      <c r="AT285" s="852"/>
      <c r="AU285" s="852"/>
      <c r="AV285" s="852"/>
      <c r="AW285" s="852"/>
      <c r="AX285" s="852"/>
      <c r="AY285" s="852"/>
      <c r="AZ285" s="852"/>
      <c r="BA285" s="135"/>
      <c r="BB285" s="133"/>
      <c r="BC285" s="133"/>
      <c r="BD285" s="133"/>
      <c r="BE285" s="133"/>
      <c r="BF285" s="133"/>
      <c r="BG285" s="133"/>
      <c r="BH285" s="133"/>
      <c r="BI285" s="133"/>
      <c r="BJ285" s="133"/>
      <c r="BK285" s="133"/>
      <c r="BL285" s="133"/>
      <c r="BM285" s="133"/>
      <c r="BN285" s="133"/>
      <c r="BO285" s="133"/>
      <c r="BP285" s="133"/>
      <c r="BQ285" s="133"/>
      <c r="BR285" s="133"/>
      <c r="BS285" s="133"/>
      <c r="BT285" s="133"/>
      <c r="BU285" s="133"/>
      <c r="BV285" s="133"/>
      <c r="BW285" s="133"/>
      <c r="BX285" s="133"/>
      <c r="BY285" s="135"/>
      <c r="BZ285" s="242"/>
      <c r="CA285" s="242"/>
      <c r="CB285" s="242"/>
      <c r="CC285" s="242"/>
      <c r="CD285" s="242"/>
      <c r="CE285" s="242"/>
      <c r="CF285" s="242"/>
      <c r="CG285" s="242"/>
      <c r="CH285" s="242"/>
      <c r="CI285" s="242"/>
      <c r="CJ285" s="242"/>
      <c r="CK285" s="242"/>
      <c r="CL285" s="242"/>
      <c r="CM285" s="242"/>
      <c r="CN285" s="242"/>
      <c r="CO285" s="242"/>
      <c r="CP285" s="242"/>
      <c r="CQ285" s="242"/>
      <c r="CR285" s="242"/>
      <c r="CS285" s="242"/>
      <c r="CT285" s="242"/>
      <c r="CU285" s="242"/>
      <c r="CV285" s="242"/>
      <c r="CW285" s="242"/>
      <c r="CX285" s="242"/>
      <c r="CY285" s="242"/>
      <c r="CZ285" s="242"/>
    </row>
    <row r="286" s="758" customFormat="true" ht="15" customHeight="true" x14ac:dyDescent="0.2">
      <c r="A286" s="1857" t="s">
        <v>207</v>
      </c>
      <c r="B286" s="869" t="s">
        <v>208</v>
      </c>
      <c r="C286" s="870">
        <v>2745</v>
      </c>
      <c r="AE286" s="852"/>
      <c r="AF286" s="852"/>
      <c r="AG286" s="852"/>
      <c r="AH286" s="852"/>
      <c r="AI286" s="852"/>
      <c r="AJ286" s="852"/>
      <c r="AK286" s="852"/>
      <c r="AL286" s="852"/>
      <c r="AM286" s="852"/>
      <c r="AN286" s="852"/>
      <c r="AO286" s="852"/>
      <c r="AP286" s="852"/>
      <c r="AQ286" s="852"/>
      <c r="AR286" s="852"/>
      <c r="AS286" s="852"/>
      <c r="AT286" s="852"/>
      <c r="AU286" s="852"/>
      <c r="AV286" s="852"/>
      <c r="AW286" s="852"/>
      <c r="AX286" s="852"/>
      <c r="AY286" s="852"/>
      <c r="AZ286" s="852"/>
      <c r="BA286" s="135"/>
      <c r="BB286" s="133"/>
      <c r="BC286" s="133"/>
      <c r="BD286" s="133"/>
      <c r="BE286" s="133"/>
      <c r="BF286" s="133"/>
      <c r="BG286" s="133"/>
      <c r="BH286" s="133"/>
      <c r="BI286" s="133"/>
      <c r="BJ286" s="133"/>
      <c r="BK286" s="133"/>
      <c r="BL286" s="133"/>
      <c r="BM286" s="133"/>
      <c r="BN286" s="133"/>
      <c r="BO286" s="133"/>
      <c r="BP286" s="133"/>
      <c r="BQ286" s="133"/>
      <c r="BR286" s="133"/>
      <c r="BS286" s="133"/>
      <c r="BT286" s="133"/>
      <c r="BU286" s="133"/>
      <c r="BV286" s="133"/>
      <c r="BW286" s="133"/>
      <c r="BX286" s="133"/>
      <c r="BY286" s="135"/>
      <c r="BZ286" s="242"/>
      <c r="CA286" s="242"/>
      <c r="CB286" s="242"/>
      <c r="CC286" s="242"/>
      <c r="CD286" s="242"/>
      <c r="CE286" s="242"/>
      <c r="CF286" s="242"/>
      <c r="CG286" s="242"/>
      <c r="CH286" s="242"/>
      <c r="CI286" s="242"/>
      <c r="CJ286" s="242"/>
      <c r="CK286" s="242"/>
      <c r="CL286" s="242"/>
      <c r="CM286" s="242"/>
      <c r="CN286" s="242"/>
      <c r="CO286" s="242"/>
      <c r="CP286" s="242"/>
      <c r="CQ286" s="242"/>
      <c r="CR286" s="242"/>
      <c r="CS286" s="242"/>
      <c r="CT286" s="242"/>
      <c r="CU286" s="242"/>
      <c r="CV286" s="242"/>
      <c r="CW286" s="242"/>
      <c r="CX286" s="242"/>
      <c r="CY286" s="242"/>
      <c r="CZ286" s="242"/>
    </row>
    <row r="287" s="758" customFormat="true" ht="15" customHeight="true" x14ac:dyDescent="0.2">
      <c r="A287" s="1857"/>
      <c r="B287" s="869" t="s">
        <v>209</v>
      </c>
      <c r="C287" s="870">
        <v>8718</v>
      </c>
      <c r="AE287" s="852"/>
      <c r="AF287" s="852"/>
      <c r="AG287" s="852"/>
      <c r="AH287" s="852"/>
      <c r="AI287" s="852"/>
      <c r="AJ287" s="852"/>
      <c r="AK287" s="852"/>
      <c r="AL287" s="852"/>
      <c r="AM287" s="852"/>
      <c r="AN287" s="852"/>
      <c r="AO287" s="852"/>
      <c r="AP287" s="852"/>
      <c r="AQ287" s="852"/>
      <c r="AR287" s="852"/>
      <c r="AS287" s="852"/>
      <c r="AT287" s="852"/>
      <c r="AU287" s="852"/>
      <c r="AV287" s="852"/>
      <c r="AW287" s="852"/>
      <c r="AX287" s="852"/>
      <c r="AY287" s="852"/>
      <c r="AZ287" s="852"/>
      <c r="BA287" s="135"/>
      <c r="BB287" s="133"/>
      <c r="BC287" s="133"/>
      <c r="BD287" s="133"/>
      <c r="BE287" s="133"/>
      <c r="BF287" s="133"/>
      <c r="BG287" s="133"/>
      <c r="BH287" s="133"/>
      <c r="BI287" s="133"/>
      <c r="BJ287" s="133"/>
      <c r="BK287" s="133"/>
      <c r="BL287" s="133"/>
      <c r="BM287" s="133"/>
      <c r="BN287" s="133"/>
      <c r="BO287" s="133"/>
      <c r="BP287" s="133"/>
      <c r="BQ287" s="133"/>
      <c r="BR287" s="133"/>
      <c r="BS287" s="133"/>
      <c r="BT287" s="133"/>
      <c r="BU287" s="133"/>
      <c r="BV287" s="133"/>
      <c r="BW287" s="133"/>
      <c r="BX287" s="133"/>
      <c r="BY287" s="135"/>
      <c r="BZ287" s="242"/>
      <c r="CA287" s="242"/>
      <c r="CB287" s="242"/>
      <c r="CC287" s="242"/>
      <c r="CD287" s="242"/>
      <c r="CE287" s="242"/>
      <c r="CF287" s="242"/>
      <c r="CG287" s="242"/>
      <c r="CH287" s="242"/>
      <c r="CI287" s="242"/>
      <c r="CJ287" s="242"/>
      <c r="CK287" s="242"/>
      <c r="CL287" s="242"/>
      <c r="CM287" s="242"/>
      <c r="CN287" s="242"/>
      <c r="CO287" s="242"/>
      <c r="CP287" s="242"/>
      <c r="CQ287" s="242"/>
      <c r="CR287" s="242"/>
      <c r="CS287" s="242"/>
      <c r="CT287" s="242"/>
      <c r="CU287" s="242"/>
      <c r="CV287" s="242"/>
      <c r="CW287" s="242"/>
      <c r="CX287" s="242"/>
      <c r="CY287" s="242"/>
      <c r="CZ287" s="242"/>
    </row>
    <row r="288" s="758" customFormat="true" ht="15" customHeight="true" x14ac:dyDescent="0.2">
      <c r="A288" s="1858"/>
      <c r="B288" s="871" t="s">
        <v>210</v>
      </c>
      <c r="C288" s="872">
        <v>0</v>
      </c>
      <c r="AE288" s="852"/>
      <c r="AF288" s="852"/>
      <c r="AG288" s="852"/>
      <c r="AH288" s="852"/>
      <c r="AI288" s="852"/>
      <c r="AJ288" s="852"/>
      <c r="AK288" s="852"/>
      <c r="AL288" s="852"/>
      <c r="AM288" s="852"/>
      <c r="AN288" s="852"/>
      <c r="AO288" s="852"/>
      <c r="AP288" s="852"/>
      <c r="AQ288" s="852"/>
      <c r="AR288" s="852"/>
      <c r="AS288" s="852"/>
      <c r="AT288" s="852"/>
      <c r="AU288" s="852"/>
      <c r="AV288" s="852"/>
      <c r="AW288" s="852"/>
      <c r="AX288" s="852"/>
      <c r="AY288" s="852"/>
      <c r="AZ288" s="852"/>
      <c r="BA288" s="135"/>
      <c r="BB288" s="133"/>
      <c r="BC288" s="133"/>
      <c r="BD288" s="133"/>
      <c r="BE288" s="133"/>
      <c r="BF288" s="133"/>
      <c r="BG288" s="133"/>
      <c r="BH288" s="133"/>
      <c r="BI288" s="133"/>
      <c r="BJ288" s="133"/>
      <c r="BK288" s="133"/>
      <c r="BL288" s="133"/>
      <c r="BM288" s="133"/>
      <c r="BN288" s="133"/>
      <c r="BO288" s="133"/>
      <c r="BP288" s="133"/>
      <c r="BQ288" s="133"/>
      <c r="BR288" s="133"/>
      <c r="BS288" s="133"/>
      <c r="BT288" s="133"/>
      <c r="BU288" s="133"/>
      <c r="BV288" s="133"/>
      <c r="BW288" s="133"/>
      <c r="BX288" s="133"/>
      <c r="BY288" s="135"/>
      <c r="BZ288" s="242"/>
      <c r="CA288" s="242"/>
      <c r="CB288" s="242"/>
      <c r="CC288" s="242"/>
      <c r="CD288" s="242"/>
      <c r="CE288" s="242"/>
      <c r="CF288" s="242"/>
      <c r="CG288" s="242"/>
      <c r="CH288" s="242"/>
      <c r="CI288" s="242"/>
      <c r="CJ288" s="242"/>
      <c r="CK288" s="242"/>
      <c r="CL288" s="242"/>
      <c r="CM288" s="242"/>
      <c r="CN288" s="242"/>
      <c r="CO288" s="242"/>
      <c r="CP288" s="242"/>
      <c r="CQ288" s="242"/>
      <c r="CR288" s="242"/>
      <c r="CS288" s="242"/>
      <c r="CT288" s="242"/>
      <c r="CU288" s="242"/>
      <c r="CV288" s="242"/>
      <c r="CW288" s="242"/>
      <c r="CX288" s="242"/>
      <c r="CY288" s="242"/>
      <c r="CZ288" s="242"/>
    </row>
    <row r="289" s="758" customFormat="true" ht="15" customHeight="true" x14ac:dyDescent="0.2">
      <c r="A289" s="1859" t="s">
        <v>211</v>
      </c>
      <c r="B289" s="1860"/>
      <c r="C289" s="1861"/>
      <c r="AE289" s="852"/>
      <c r="AF289" s="852"/>
      <c r="AG289" s="852"/>
      <c r="AH289" s="852"/>
      <c r="AI289" s="852"/>
      <c r="AJ289" s="852"/>
      <c r="AK289" s="852"/>
      <c r="AL289" s="852"/>
      <c r="AM289" s="852"/>
      <c r="AN289" s="852"/>
      <c r="AO289" s="852"/>
      <c r="AP289" s="852"/>
      <c r="AQ289" s="852"/>
      <c r="AR289" s="852"/>
      <c r="AS289" s="852"/>
      <c r="AT289" s="852"/>
      <c r="AU289" s="852"/>
      <c r="AV289" s="852"/>
      <c r="AW289" s="852"/>
      <c r="AX289" s="852"/>
      <c r="AY289" s="852"/>
      <c r="AZ289" s="852"/>
      <c r="BA289" s="135"/>
      <c r="BB289" s="133"/>
      <c r="BC289" s="133"/>
      <c r="BD289" s="133"/>
      <c r="BE289" s="133"/>
      <c r="BF289" s="133"/>
      <c r="BG289" s="133"/>
      <c r="BH289" s="133"/>
      <c r="BI289" s="133"/>
      <c r="BJ289" s="133"/>
      <c r="BK289" s="133"/>
      <c r="BL289" s="133"/>
      <c r="BM289" s="133"/>
      <c r="BN289" s="133"/>
      <c r="BO289" s="133"/>
      <c r="BP289" s="133"/>
      <c r="BQ289" s="133"/>
      <c r="BR289" s="133"/>
      <c r="BS289" s="133"/>
      <c r="BT289" s="133"/>
      <c r="BU289" s="133"/>
      <c r="BV289" s="133"/>
      <c r="BW289" s="133"/>
      <c r="BX289" s="133"/>
      <c r="BY289" s="135"/>
      <c r="BZ289" s="242"/>
      <c r="CA289" s="242"/>
      <c r="CB289" s="242"/>
      <c r="CC289" s="242"/>
      <c r="CD289" s="242"/>
      <c r="CE289" s="242"/>
      <c r="CF289" s="242"/>
      <c r="CG289" s="242"/>
      <c r="CH289" s="242"/>
      <c r="CI289" s="242"/>
      <c r="CJ289" s="242"/>
      <c r="CK289" s="242"/>
      <c r="CL289" s="242"/>
      <c r="CM289" s="242"/>
      <c r="CN289" s="242"/>
      <c r="CO289" s="242"/>
      <c r="CP289" s="242"/>
      <c r="CQ289" s="242"/>
      <c r="CR289" s="242"/>
      <c r="CS289" s="242"/>
      <c r="CT289" s="242"/>
      <c r="CU289" s="242"/>
      <c r="CV289" s="242"/>
      <c r="CW289" s="242"/>
      <c r="CX289" s="242"/>
      <c r="CY289" s="242"/>
      <c r="CZ289" s="242"/>
    </row>
    <row r="290" s="758" customFormat="true" ht="15" customHeight="true" x14ac:dyDescent="0.2">
      <c r="B290" s="756"/>
      <c r="AE290" s="852"/>
      <c r="AF290" s="852"/>
      <c r="AG290" s="852"/>
      <c r="AH290" s="852"/>
      <c r="AI290" s="852"/>
      <c r="AJ290" s="852"/>
      <c r="AK290" s="852"/>
      <c r="AL290" s="852"/>
      <c r="AM290" s="852"/>
      <c r="AN290" s="852"/>
      <c r="AO290" s="852"/>
      <c r="AP290" s="852"/>
      <c r="AQ290" s="852"/>
      <c r="AR290" s="852"/>
      <c r="AS290" s="852"/>
      <c r="AT290" s="852"/>
      <c r="AU290" s="852"/>
      <c r="AV290" s="852"/>
      <c r="AW290" s="852"/>
      <c r="AX290" s="852"/>
      <c r="AY290" s="852"/>
      <c r="AZ290" s="852"/>
      <c r="BA290" s="135"/>
      <c r="BB290" s="133"/>
      <c r="BC290" s="133"/>
      <c r="BD290" s="133"/>
      <c r="BE290" s="133"/>
      <c r="BF290" s="133"/>
      <c r="BG290" s="133"/>
      <c r="BH290" s="133"/>
      <c r="BI290" s="133"/>
      <c r="BJ290" s="133"/>
      <c r="BK290" s="133"/>
      <c r="BL290" s="133"/>
      <c r="BM290" s="133"/>
      <c r="BN290" s="133"/>
      <c r="BO290" s="133"/>
      <c r="BP290" s="133"/>
      <c r="BQ290" s="133"/>
      <c r="BR290" s="133"/>
      <c r="BS290" s="133"/>
      <c r="BT290" s="133"/>
      <c r="BU290" s="133"/>
      <c r="BV290" s="133"/>
      <c r="BW290" s="133"/>
      <c r="BX290" s="133"/>
      <c r="BY290" s="135"/>
      <c r="BZ290" s="242"/>
      <c r="CA290" s="242"/>
      <c r="CB290" s="242"/>
      <c r="CC290" s="242"/>
      <c r="CD290" s="242"/>
      <c r="CE290" s="242"/>
      <c r="CF290" s="242"/>
      <c r="CG290" s="242"/>
      <c r="CH290" s="242"/>
      <c r="CI290" s="242"/>
      <c r="CJ290" s="242"/>
      <c r="CK290" s="242"/>
      <c r="CL290" s="242"/>
      <c r="CM290" s="242"/>
      <c r="CN290" s="242"/>
      <c r="CO290" s="242"/>
      <c r="CP290" s="242"/>
      <c r="CQ290" s="242"/>
      <c r="CR290" s="242"/>
      <c r="CS290" s="242"/>
      <c r="CT290" s="242"/>
      <c r="CU290" s="242"/>
      <c r="CV290" s="242"/>
      <c r="CW290" s="242"/>
      <c r="CX290" s="242"/>
      <c r="CY290" s="242"/>
      <c r="CZ290" s="242"/>
    </row>
    <row r="291" s="758" customFormat="true" ht="15" customHeight="true" x14ac:dyDescent="0.2">
      <c r="B291" s="756"/>
      <c r="AE291" s="852"/>
      <c r="AF291" s="852"/>
      <c r="AG291" s="852"/>
      <c r="AH291" s="852"/>
      <c r="AI291" s="852"/>
      <c r="AJ291" s="852"/>
      <c r="AK291" s="852"/>
      <c r="AL291" s="852"/>
      <c r="AM291" s="852"/>
      <c r="AN291" s="852"/>
      <c r="AO291" s="852"/>
      <c r="AP291" s="852"/>
      <c r="AQ291" s="852"/>
      <c r="AR291" s="852"/>
      <c r="AS291" s="852"/>
      <c r="AT291" s="852"/>
      <c r="AU291" s="852"/>
      <c r="AV291" s="852"/>
      <c r="AW291" s="852"/>
      <c r="AX291" s="852"/>
      <c r="AY291" s="852"/>
      <c r="AZ291" s="852"/>
      <c r="BA291" s="135"/>
      <c r="BB291" s="133"/>
      <c r="BC291" s="133"/>
      <c r="BD291" s="133"/>
      <c r="BE291" s="133"/>
      <c r="BF291" s="133"/>
      <c r="BG291" s="133"/>
      <c r="BH291" s="133"/>
      <c r="BI291" s="133"/>
      <c r="BJ291" s="133"/>
      <c r="BK291" s="133"/>
      <c r="BL291" s="133"/>
      <c r="BM291" s="133"/>
      <c r="BN291" s="133"/>
      <c r="BO291" s="133"/>
      <c r="BP291" s="133"/>
      <c r="BQ291" s="133"/>
      <c r="BR291" s="133"/>
      <c r="BS291" s="133"/>
      <c r="BT291" s="133"/>
      <c r="BU291" s="133"/>
      <c r="BV291" s="133"/>
      <c r="BW291" s="133"/>
      <c r="BX291" s="133"/>
      <c r="BY291" s="135"/>
      <c r="BZ291" s="242"/>
      <c r="CA291" s="242"/>
      <c r="CB291" s="242"/>
      <c r="CC291" s="242"/>
      <c r="CD291" s="242"/>
      <c r="CE291" s="242"/>
      <c r="CF291" s="242"/>
      <c r="CG291" s="242"/>
      <c r="CH291" s="242"/>
      <c r="CI291" s="242"/>
      <c r="CJ291" s="242"/>
      <c r="CK291" s="242"/>
      <c r="CL291" s="242"/>
      <c r="CM291" s="242"/>
      <c r="CN291" s="242"/>
      <c r="CO291" s="242"/>
      <c r="CP291" s="242"/>
      <c r="CQ291" s="242"/>
      <c r="CR291" s="242"/>
      <c r="CS291" s="242"/>
      <c r="CT291" s="242"/>
      <c r="CU291" s="242"/>
      <c r="CV291" s="242"/>
      <c r="CW291" s="242"/>
      <c r="CX291" s="242"/>
      <c r="CY291" s="242"/>
      <c r="CZ291" s="242"/>
    </row>
    <row r="292" s="758" customFormat="true" ht="15" customHeight="true" x14ac:dyDescent="0.2">
      <c r="B292" s="756"/>
      <c r="AE292" s="852"/>
      <c r="AF292" s="852"/>
      <c r="AG292" s="852"/>
      <c r="AH292" s="852"/>
      <c r="AI292" s="852"/>
      <c r="AJ292" s="852"/>
      <c r="AK292" s="852"/>
      <c r="AL292" s="852"/>
      <c r="AM292" s="852"/>
      <c r="AN292" s="852"/>
      <c r="AO292" s="852"/>
      <c r="AP292" s="852"/>
      <c r="AQ292" s="852"/>
      <c r="AR292" s="852"/>
      <c r="AS292" s="852"/>
      <c r="AT292" s="852"/>
      <c r="AU292" s="852"/>
      <c r="AV292" s="852"/>
      <c r="AW292" s="852"/>
      <c r="AX292" s="852"/>
      <c r="AY292" s="852"/>
      <c r="AZ292" s="852"/>
      <c r="BA292" s="135"/>
      <c r="BB292" s="133"/>
      <c r="BC292" s="133"/>
      <c r="BD292" s="133"/>
      <c r="BE292" s="133"/>
      <c r="BF292" s="133"/>
      <c r="BG292" s="133"/>
      <c r="BH292" s="133"/>
      <c r="BI292" s="133"/>
      <c r="BJ292" s="133"/>
      <c r="BK292" s="133"/>
      <c r="BL292" s="133"/>
      <c r="BM292" s="133"/>
      <c r="BN292" s="133"/>
      <c r="BO292" s="133"/>
      <c r="BP292" s="133"/>
      <c r="BQ292" s="133"/>
      <c r="BR292" s="133"/>
      <c r="BS292" s="133"/>
      <c r="BT292" s="133"/>
      <c r="BU292" s="133"/>
      <c r="BV292" s="133"/>
      <c r="BW292" s="133"/>
      <c r="BX292" s="133"/>
      <c r="BY292" s="135"/>
      <c r="BZ292" s="242"/>
      <c r="CA292" s="242"/>
      <c r="CB292" s="242"/>
      <c r="CC292" s="242"/>
      <c r="CD292" s="242"/>
      <c r="CE292" s="242"/>
      <c r="CF292" s="242"/>
      <c r="CG292" s="242"/>
      <c r="CH292" s="242"/>
      <c r="CI292" s="242"/>
      <c r="CJ292" s="242"/>
      <c r="CK292" s="242"/>
      <c r="CL292" s="242"/>
      <c r="CM292" s="242"/>
      <c r="CN292" s="242"/>
      <c r="CO292" s="242"/>
      <c r="CP292" s="242"/>
      <c r="CQ292" s="242"/>
      <c r="CR292" s="242"/>
      <c r="CS292" s="242"/>
      <c r="CT292" s="242"/>
      <c r="CU292" s="242"/>
      <c r="CV292" s="242"/>
      <c r="CW292" s="242"/>
      <c r="CX292" s="242"/>
      <c r="CY292" s="242"/>
      <c r="CZ292" s="242"/>
    </row>
    <row r="293" s="758" customFormat="true" ht="15" customHeight="true" x14ac:dyDescent="0.2">
      <c r="B293" s="756"/>
      <c r="AE293" s="852"/>
      <c r="AF293" s="852"/>
      <c r="AG293" s="852"/>
      <c r="AH293" s="852"/>
      <c r="AI293" s="852"/>
      <c r="AJ293" s="852"/>
      <c r="AK293" s="852"/>
      <c r="AL293" s="852"/>
      <c r="AM293" s="852"/>
      <c r="AN293" s="852"/>
      <c r="AO293" s="852"/>
      <c r="AP293" s="852"/>
      <c r="AQ293" s="852"/>
      <c r="AR293" s="852"/>
      <c r="AS293" s="852"/>
      <c r="AT293" s="852"/>
      <c r="AU293" s="852"/>
      <c r="AV293" s="852"/>
      <c r="AW293" s="852"/>
      <c r="AX293" s="852"/>
      <c r="AY293" s="852"/>
      <c r="AZ293" s="852"/>
      <c r="BA293" s="135"/>
      <c r="BB293" s="133"/>
      <c r="BC293" s="133"/>
      <c r="BD293" s="133"/>
      <c r="BE293" s="133"/>
      <c r="BF293" s="133"/>
      <c r="BG293" s="133"/>
      <c r="BH293" s="133"/>
      <c r="BI293" s="133"/>
      <c r="BJ293" s="133"/>
      <c r="BK293" s="133"/>
      <c r="BL293" s="133"/>
      <c r="BM293" s="133"/>
      <c r="BN293" s="133"/>
      <c r="BO293" s="133"/>
      <c r="BP293" s="133"/>
      <c r="BQ293" s="133"/>
      <c r="BR293" s="133"/>
      <c r="BS293" s="133"/>
      <c r="BT293" s="133"/>
      <c r="BU293" s="133"/>
      <c r="BV293" s="133"/>
      <c r="BW293" s="133"/>
      <c r="BX293" s="133"/>
      <c r="BY293" s="135"/>
      <c r="BZ293" s="242"/>
      <c r="CA293" s="242"/>
      <c r="CB293" s="242"/>
      <c r="CC293" s="242"/>
      <c r="CD293" s="242"/>
      <c r="CE293" s="242"/>
      <c r="CF293" s="242"/>
      <c r="CG293" s="242"/>
      <c r="CH293" s="242"/>
      <c r="CI293" s="242"/>
      <c r="CJ293" s="242"/>
      <c r="CK293" s="242"/>
      <c r="CL293" s="242"/>
      <c r="CM293" s="242"/>
      <c r="CN293" s="242"/>
      <c r="CO293" s="242"/>
      <c r="CP293" s="242"/>
      <c r="CQ293" s="242"/>
      <c r="CR293" s="242"/>
      <c r="CS293" s="242"/>
      <c r="CT293" s="242"/>
      <c r="CU293" s="242"/>
      <c r="CV293" s="242"/>
      <c r="CW293" s="242"/>
      <c r="CX293" s="242"/>
      <c r="CY293" s="242"/>
      <c r="CZ293" s="242"/>
    </row>
    <row r="294" s="758" customFormat="true" ht="15" customHeight="true" x14ac:dyDescent="0.2">
      <c r="B294" s="756"/>
      <c r="AE294" s="852"/>
      <c r="AF294" s="852"/>
      <c r="AG294" s="852"/>
      <c r="AH294" s="852"/>
      <c r="AI294" s="852"/>
      <c r="AJ294" s="852"/>
      <c r="AK294" s="852"/>
      <c r="AL294" s="852"/>
      <c r="AM294" s="852"/>
      <c r="AN294" s="852"/>
      <c r="AO294" s="852"/>
      <c r="AP294" s="852"/>
      <c r="AQ294" s="852"/>
      <c r="AR294" s="852"/>
      <c r="AS294" s="852"/>
      <c r="AT294" s="852"/>
      <c r="AU294" s="852"/>
      <c r="AV294" s="852"/>
      <c r="AW294" s="852"/>
      <c r="AX294" s="852"/>
      <c r="AY294" s="852"/>
      <c r="AZ294" s="852"/>
      <c r="BA294" s="135"/>
      <c r="BB294" s="133"/>
      <c r="BC294" s="133"/>
      <c r="BD294" s="133"/>
      <c r="BE294" s="133"/>
      <c r="BF294" s="133"/>
      <c r="BG294" s="133"/>
      <c r="BH294" s="133"/>
      <c r="BI294" s="133"/>
      <c r="BJ294" s="133"/>
      <c r="BK294" s="133"/>
      <c r="BL294" s="133"/>
      <c r="BM294" s="133"/>
      <c r="BN294" s="133"/>
      <c r="BO294" s="133"/>
      <c r="BP294" s="133"/>
      <c r="BQ294" s="133"/>
      <c r="BR294" s="133"/>
      <c r="BS294" s="133"/>
      <c r="BT294" s="133"/>
      <c r="BU294" s="133"/>
      <c r="BV294" s="133"/>
      <c r="BW294" s="133"/>
      <c r="BX294" s="133"/>
      <c r="BY294" s="135"/>
      <c r="BZ294" s="242"/>
      <c r="CA294" s="242"/>
      <c r="CB294" s="242"/>
      <c r="CC294" s="242"/>
      <c r="CD294" s="242"/>
      <c r="CE294" s="242"/>
      <c r="CF294" s="242"/>
      <c r="CG294" s="242"/>
      <c r="CH294" s="242"/>
      <c r="CI294" s="242"/>
      <c r="CJ294" s="242"/>
      <c r="CK294" s="242"/>
      <c r="CL294" s="242"/>
      <c r="CM294" s="242"/>
      <c r="CN294" s="242"/>
      <c r="CO294" s="242"/>
      <c r="CP294" s="242"/>
      <c r="CQ294" s="242"/>
      <c r="CR294" s="242"/>
      <c r="CS294" s="242"/>
      <c r="CT294" s="242"/>
      <c r="CU294" s="242"/>
      <c r="CV294" s="242"/>
      <c r="CW294" s="242"/>
      <c r="CX294" s="242"/>
      <c r="CY294" s="242"/>
      <c r="CZ294" s="242"/>
    </row>
    <row r="295" s="758" customFormat="true" ht="15" customHeight="true" x14ac:dyDescent="0.2">
      <c r="B295" s="756"/>
      <c r="AE295" s="852"/>
      <c r="AF295" s="852"/>
      <c r="AG295" s="852"/>
      <c r="AH295" s="852"/>
      <c r="AI295" s="852"/>
      <c r="AJ295" s="852"/>
      <c r="AK295" s="852"/>
      <c r="AL295" s="852"/>
      <c r="AM295" s="852"/>
      <c r="AN295" s="852"/>
      <c r="AO295" s="852"/>
      <c r="AP295" s="852"/>
      <c r="AQ295" s="852"/>
      <c r="AR295" s="852"/>
      <c r="AS295" s="852"/>
      <c r="AT295" s="852"/>
      <c r="AU295" s="852"/>
      <c r="AV295" s="852"/>
      <c r="AW295" s="852"/>
      <c r="AX295" s="852"/>
      <c r="AY295" s="852"/>
      <c r="AZ295" s="852"/>
      <c r="BA295" s="135"/>
      <c r="BB295" s="133"/>
      <c r="BC295" s="133"/>
      <c r="BD295" s="133"/>
      <c r="BE295" s="133"/>
      <c r="BF295" s="133"/>
      <c r="BG295" s="133"/>
      <c r="BH295" s="133"/>
      <c r="BI295" s="133"/>
      <c r="BJ295" s="133"/>
      <c r="BK295" s="133"/>
      <c r="BL295" s="133"/>
      <c r="BM295" s="133"/>
      <c r="BN295" s="133"/>
      <c r="BO295" s="133"/>
      <c r="BP295" s="133"/>
      <c r="BQ295" s="133"/>
      <c r="BR295" s="133"/>
      <c r="BS295" s="133"/>
      <c r="BT295" s="133"/>
      <c r="BU295" s="133"/>
      <c r="BV295" s="133"/>
      <c r="BW295" s="133"/>
      <c r="BX295" s="133"/>
      <c r="BY295" s="135"/>
      <c r="BZ295" s="242"/>
      <c r="CA295" s="242"/>
      <c r="CB295" s="242"/>
      <c r="CC295" s="242"/>
      <c r="CD295" s="242"/>
      <c r="CE295" s="242"/>
      <c r="CF295" s="242"/>
      <c r="CG295" s="242"/>
      <c r="CH295" s="242"/>
      <c r="CI295" s="242"/>
      <c r="CJ295" s="242"/>
      <c r="CK295" s="242"/>
      <c r="CL295" s="242"/>
      <c r="CM295" s="242"/>
      <c r="CN295" s="242"/>
      <c r="CO295" s="242"/>
      <c r="CP295" s="242"/>
      <c r="CQ295" s="242"/>
      <c r="CR295" s="242"/>
      <c r="CS295" s="242"/>
      <c r="CT295" s="242"/>
      <c r="CU295" s="242"/>
      <c r="CV295" s="242"/>
      <c r="CW295" s="242"/>
      <c r="CX295" s="242"/>
      <c r="CY295" s="242"/>
      <c r="CZ295" s="242"/>
    </row>
    <row r="296" s="758" customFormat="true" ht="15" customHeight="true" x14ac:dyDescent="0.2">
      <c r="B296" s="756"/>
      <c r="AE296" s="852"/>
      <c r="AF296" s="852"/>
      <c r="AG296" s="852"/>
      <c r="AH296" s="852"/>
      <c r="AI296" s="852"/>
      <c r="AJ296" s="852"/>
      <c r="AK296" s="852"/>
      <c r="AL296" s="852"/>
      <c r="AM296" s="852"/>
      <c r="AN296" s="852"/>
      <c r="AO296" s="852"/>
      <c r="AP296" s="852"/>
      <c r="AQ296" s="852"/>
      <c r="AR296" s="852"/>
      <c r="AS296" s="852"/>
      <c r="AT296" s="852"/>
      <c r="AU296" s="852"/>
      <c r="AV296" s="852"/>
      <c r="AW296" s="852"/>
      <c r="AX296" s="852"/>
      <c r="AY296" s="852"/>
      <c r="AZ296" s="852"/>
      <c r="BA296" s="135"/>
      <c r="BB296" s="133"/>
      <c r="BC296" s="133"/>
      <c r="BD296" s="133"/>
      <c r="BE296" s="133"/>
      <c r="BF296" s="133"/>
      <c r="BG296" s="133"/>
      <c r="BH296" s="133"/>
      <c r="BI296" s="133"/>
      <c r="BJ296" s="133"/>
      <c r="BK296" s="133"/>
      <c r="BL296" s="133"/>
      <c r="BM296" s="133"/>
      <c r="BN296" s="133"/>
      <c r="BO296" s="133"/>
      <c r="BP296" s="133"/>
      <c r="BQ296" s="133"/>
      <c r="BR296" s="133"/>
      <c r="BS296" s="133"/>
      <c r="BT296" s="133"/>
      <c r="BU296" s="133"/>
      <c r="BV296" s="133"/>
      <c r="BW296" s="133"/>
      <c r="BX296" s="133"/>
      <c r="BY296" s="135"/>
      <c r="BZ296" s="242"/>
      <c r="CA296" s="242"/>
      <c r="CB296" s="242"/>
      <c r="CC296" s="242"/>
      <c r="CD296" s="242"/>
      <c r="CE296" s="242"/>
      <c r="CF296" s="242"/>
      <c r="CG296" s="242"/>
      <c r="CH296" s="242"/>
      <c r="CI296" s="242"/>
      <c r="CJ296" s="242"/>
      <c r="CK296" s="242"/>
      <c r="CL296" s="242"/>
      <c r="CM296" s="242"/>
      <c r="CN296" s="242"/>
      <c r="CO296" s="242"/>
      <c r="CP296" s="242"/>
      <c r="CQ296" s="242"/>
      <c r="CR296" s="242"/>
      <c r="CS296" s="242"/>
      <c r="CT296" s="242"/>
      <c r="CU296" s="242"/>
      <c r="CV296" s="242"/>
      <c r="CW296" s="242"/>
      <c r="CX296" s="242"/>
      <c r="CY296" s="242"/>
      <c r="CZ296" s="242"/>
    </row>
    <row r="297" s="758" customFormat="true" ht="15" customHeight="true" x14ac:dyDescent="0.2">
      <c r="B297" s="756"/>
      <c r="AE297" s="852"/>
      <c r="AF297" s="852"/>
      <c r="AG297" s="852"/>
      <c r="AH297" s="852"/>
      <c r="AI297" s="852"/>
      <c r="AJ297" s="852"/>
      <c r="AK297" s="852"/>
      <c r="AL297" s="852"/>
      <c r="AM297" s="852"/>
      <c r="AN297" s="852"/>
      <c r="AO297" s="852"/>
      <c r="AP297" s="852"/>
      <c r="AQ297" s="852"/>
      <c r="AR297" s="852"/>
      <c r="AS297" s="852"/>
      <c r="AT297" s="852"/>
      <c r="AU297" s="852"/>
      <c r="AV297" s="852"/>
      <c r="AW297" s="852"/>
      <c r="AX297" s="852"/>
      <c r="AY297" s="852"/>
      <c r="AZ297" s="852"/>
      <c r="BA297" s="135"/>
      <c r="BB297" s="133"/>
      <c r="BC297" s="133"/>
      <c r="BD297" s="133"/>
      <c r="BE297" s="133"/>
      <c r="BF297" s="133"/>
      <c r="BG297" s="133"/>
      <c r="BH297" s="133"/>
      <c r="BI297" s="133"/>
      <c r="BJ297" s="133"/>
      <c r="BK297" s="133"/>
      <c r="BL297" s="133"/>
      <c r="BM297" s="133"/>
      <c r="BN297" s="133"/>
      <c r="BO297" s="133"/>
      <c r="BP297" s="133"/>
      <c r="BQ297" s="133"/>
      <c r="BR297" s="133"/>
      <c r="BS297" s="133"/>
      <c r="BT297" s="133"/>
      <c r="BU297" s="133"/>
      <c r="BV297" s="133"/>
      <c r="BW297" s="133"/>
      <c r="BX297" s="133"/>
      <c r="BY297" s="135"/>
      <c r="BZ297" s="242"/>
      <c r="CA297" s="242"/>
      <c r="CB297" s="242"/>
      <c r="CC297" s="242"/>
      <c r="CD297" s="242"/>
      <c r="CE297" s="242"/>
      <c r="CF297" s="242"/>
      <c r="CG297" s="242"/>
      <c r="CH297" s="242"/>
      <c r="CI297" s="242"/>
      <c r="CJ297" s="242"/>
      <c r="CK297" s="242"/>
      <c r="CL297" s="242"/>
      <c r="CM297" s="242"/>
      <c r="CN297" s="242"/>
      <c r="CO297" s="242"/>
      <c r="CP297" s="242"/>
      <c r="CQ297" s="242"/>
      <c r="CR297" s="242"/>
      <c r="CS297" s="242"/>
      <c r="CT297" s="242"/>
      <c r="CU297" s="242"/>
      <c r="CV297" s="242"/>
      <c r="CW297" s="242"/>
      <c r="CX297" s="242"/>
      <c r="CY297" s="242"/>
      <c r="CZ297" s="242"/>
    </row>
    <row r="298" s="758" customFormat="true" ht="15" customHeight="true" x14ac:dyDescent="0.2">
      <c r="B298" s="756"/>
      <c r="AE298" s="852"/>
      <c r="AF298" s="852"/>
      <c r="AG298" s="852"/>
      <c r="AH298" s="852"/>
      <c r="AI298" s="852"/>
      <c r="AJ298" s="852"/>
      <c r="AK298" s="852"/>
      <c r="AL298" s="852"/>
      <c r="AM298" s="852"/>
      <c r="AN298" s="852"/>
      <c r="AO298" s="852"/>
      <c r="AP298" s="852"/>
      <c r="AQ298" s="852"/>
      <c r="AR298" s="852"/>
      <c r="AS298" s="852"/>
      <c r="AT298" s="852"/>
      <c r="AU298" s="852"/>
      <c r="AV298" s="852"/>
      <c r="AW298" s="852"/>
      <c r="AX298" s="852"/>
      <c r="AY298" s="852"/>
      <c r="AZ298" s="852"/>
      <c r="BA298" s="135"/>
      <c r="BB298" s="133"/>
      <c r="BC298" s="133"/>
      <c r="BD298" s="133"/>
      <c r="BE298" s="133"/>
      <c r="BF298" s="133"/>
      <c r="BG298" s="133"/>
      <c r="BH298" s="133"/>
      <c r="BI298" s="133"/>
      <c r="BJ298" s="133"/>
      <c r="BK298" s="133"/>
      <c r="BL298" s="133"/>
      <c r="BM298" s="133"/>
      <c r="BN298" s="133"/>
      <c r="BO298" s="133"/>
      <c r="BP298" s="133"/>
      <c r="BQ298" s="133"/>
      <c r="BR298" s="133"/>
      <c r="BS298" s="133"/>
      <c r="BT298" s="133"/>
      <c r="BU298" s="133"/>
      <c r="BV298" s="133"/>
      <c r="BW298" s="133"/>
      <c r="BX298" s="133"/>
      <c r="BY298" s="135"/>
      <c r="BZ298" s="242"/>
      <c r="CA298" s="242"/>
      <c r="CB298" s="242"/>
      <c r="CC298" s="242"/>
      <c r="CD298" s="242"/>
      <c r="CE298" s="242"/>
      <c r="CF298" s="242"/>
      <c r="CG298" s="242"/>
      <c r="CH298" s="242"/>
      <c r="CI298" s="242"/>
      <c r="CJ298" s="242"/>
      <c r="CK298" s="242"/>
      <c r="CL298" s="242"/>
      <c r="CM298" s="242"/>
      <c r="CN298" s="242"/>
      <c r="CO298" s="242"/>
      <c r="CP298" s="242"/>
      <c r="CQ298" s="242"/>
      <c r="CR298" s="242"/>
      <c r="CS298" s="242"/>
      <c r="CT298" s="242"/>
      <c r="CU298" s="242"/>
      <c r="CV298" s="242"/>
      <c r="CW298" s="242"/>
      <c r="CX298" s="242"/>
      <c r="CY298" s="242"/>
      <c r="CZ298" s="242"/>
    </row>
    <row r="299" s="758" customFormat="true" ht="15" customHeight="true" x14ac:dyDescent="0.2">
      <c r="B299" s="756"/>
      <c r="AE299" s="852"/>
      <c r="AF299" s="852"/>
      <c r="AG299" s="852"/>
      <c r="AH299" s="852"/>
      <c r="AI299" s="852"/>
      <c r="AJ299" s="852"/>
      <c r="AK299" s="852"/>
      <c r="AL299" s="852"/>
      <c r="AM299" s="852"/>
      <c r="AN299" s="852"/>
      <c r="AO299" s="852"/>
      <c r="AP299" s="852"/>
      <c r="AQ299" s="852"/>
      <c r="AR299" s="852"/>
      <c r="AS299" s="852"/>
      <c r="AT299" s="852"/>
      <c r="AU299" s="852"/>
      <c r="AV299" s="852"/>
      <c r="AW299" s="852"/>
      <c r="AX299" s="852"/>
      <c r="AY299" s="852"/>
      <c r="AZ299" s="852"/>
      <c r="BA299" s="135"/>
      <c r="BB299" s="133"/>
      <c r="BC299" s="133"/>
      <c r="BD299" s="133"/>
      <c r="BE299" s="133"/>
      <c r="BF299" s="133"/>
      <c r="BG299" s="133"/>
      <c r="BH299" s="133"/>
      <c r="BI299" s="133"/>
      <c r="BJ299" s="133"/>
      <c r="BK299" s="133"/>
      <c r="BL299" s="133"/>
      <c r="BM299" s="133"/>
      <c r="BN299" s="133"/>
      <c r="BO299" s="133"/>
      <c r="BP299" s="133"/>
      <c r="BQ299" s="133"/>
      <c r="BR299" s="133"/>
      <c r="BS299" s="133"/>
      <c r="BT299" s="133"/>
      <c r="BU299" s="133"/>
      <c r="BV299" s="133"/>
      <c r="BW299" s="133"/>
      <c r="BX299" s="133"/>
      <c r="BY299" s="135"/>
      <c r="BZ299" s="242"/>
      <c r="CA299" s="242"/>
      <c r="CB299" s="242"/>
      <c r="CC299" s="242"/>
      <c r="CD299" s="242"/>
      <c r="CE299" s="242"/>
      <c r="CF299" s="242"/>
      <c r="CG299" s="242"/>
      <c r="CH299" s="242"/>
      <c r="CI299" s="242"/>
      <c r="CJ299" s="242"/>
      <c r="CK299" s="242"/>
      <c r="CL299" s="242"/>
      <c r="CM299" s="242"/>
      <c r="CN299" s="242"/>
      <c r="CO299" s="242"/>
      <c r="CP299" s="242"/>
      <c r="CQ299" s="242"/>
      <c r="CR299" s="242"/>
      <c r="CS299" s="242"/>
      <c r="CT299" s="242"/>
      <c r="CU299" s="242"/>
      <c r="CV299" s="242"/>
      <c r="CW299" s="242"/>
      <c r="CX299" s="242"/>
      <c r="CY299" s="242"/>
      <c r="CZ299" s="242"/>
    </row>
    <row r="300" s="758" customFormat="true" ht="15" customHeight="true" x14ac:dyDescent="0.2">
      <c r="A300" s="764"/>
      <c r="B300" s="765"/>
      <c r="C300" s="766"/>
      <c r="AE300" s="852"/>
      <c r="AF300" s="852"/>
      <c r="AG300" s="852"/>
      <c r="AH300" s="852"/>
      <c r="AI300" s="852"/>
      <c r="AJ300" s="852"/>
      <c r="AK300" s="852"/>
      <c r="AL300" s="852"/>
      <c r="AM300" s="852"/>
      <c r="AN300" s="852"/>
      <c r="AO300" s="852"/>
      <c r="AP300" s="852"/>
      <c r="AQ300" s="852"/>
      <c r="AR300" s="852"/>
      <c r="AS300" s="852"/>
      <c r="AT300" s="852"/>
      <c r="AU300" s="852"/>
      <c r="AV300" s="852"/>
      <c r="AW300" s="852"/>
      <c r="AX300" s="852"/>
      <c r="AY300" s="852"/>
      <c r="AZ300" s="852"/>
      <c r="BA300" s="135"/>
      <c r="BB300" s="133"/>
      <c r="BC300" s="133"/>
      <c r="BD300" s="133"/>
      <c r="BE300" s="133"/>
      <c r="BF300" s="133"/>
      <c r="BG300" s="133"/>
      <c r="BH300" s="133"/>
      <c r="BI300" s="133"/>
      <c r="BJ300" s="133"/>
      <c r="BK300" s="133"/>
      <c r="BL300" s="133"/>
      <c r="BM300" s="133"/>
      <c r="BN300" s="133"/>
      <c r="BO300" s="133"/>
      <c r="BP300" s="133"/>
      <c r="BQ300" s="133"/>
      <c r="BR300" s="133"/>
      <c r="BS300" s="133"/>
      <c r="BT300" s="133"/>
      <c r="BU300" s="133"/>
      <c r="BV300" s="133"/>
      <c r="BW300" s="133"/>
      <c r="BX300" s="133"/>
      <c r="BY300" s="135"/>
      <c r="BZ300" s="242"/>
      <c r="CA300" s="242"/>
      <c r="CB300" s="242"/>
      <c r="CC300" s="242"/>
      <c r="CD300" s="242"/>
      <c r="CE300" s="242"/>
      <c r="CF300" s="242"/>
      <c r="CG300" s="242"/>
      <c r="CH300" s="242"/>
      <c r="CI300" s="242"/>
      <c r="CJ300" s="242"/>
      <c r="CK300" s="242"/>
      <c r="CL300" s="242"/>
      <c r="CM300" s="242"/>
      <c r="CN300" s="242"/>
      <c r="CO300" s="242"/>
      <c r="CP300" s="242"/>
      <c r="CQ300" s="242"/>
      <c r="CR300" s="242"/>
      <c r="CS300" s="242"/>
      <c r="CT300" s="242"/>
      <c r="CU300" s="242"/>
      <c r="CV300" s="242"/>
      <c r="CW300" s="242"/>
      <c r="CX300" s="242"/>
      <c r="CY300" s="242"/>
      <c r="CZ300" s="242"/>
    </row>
    <row r="301" s="758" customFormat="true" ht="15" customHeight="true" x14ac:dyDescent="0.2">
      <c r="A301" s="873"/>
      <c r="B301" s="874"/>
      <c r="C301" s="875"/>
      <c r="AE301" s="852"/>
      <c r="AF301" s="852"/>
      <c r="AG301" s="852"/>
      <c r="AH301" s="852"/>
      <c r="AI301" s="852"/>
      <c r="AJ301" s="852"/>
      <c r="AK301" s="852"/>
      <c r="AL301" s="852"/>
      <c r="AM301" s="852"/>
      <c r="AN301" s="852"/>
      <c r="AO301" s="852"/>
      <c r="AP301" s="852"/>
      <c r="AQ301" s="852"/>
      <c r="AR301" s="852"/>
      <c r="AS301" s="852"/>
      <c r="AT301" s="852"/>
      <c r="AU301" s="852"/>
      <c r="AV301" s="852"/>
      <c r="AW301" s="852"/>
      <c r="AX301" s="852"/>
      <c r="AY301" s="852"/>
      <c r="AZ301" s="852"/>
      <c r="BA301" s="135"/>
      <c r="BB301" s="133"/>
      <c r="BC301" s="133"/>
      <c r="BD301" s="133"/>
      <c r="BE301" s="133"/>
      <c r="BF301" s="133"/>
      <c r="BG301" s="133"/>
      <c r="BH301" s="133"/>
      <c r="BI301" s="133"/>
      <c r="BJ301" s="133"/>
      <c r="BK301" s="133"/>
      <c r="BL301" s="133"/>
      <c r="BM301" s="133"/>
      <c r="BN301" s="133"/>
      <c r="BO301" s="133"/>
      <c r="BP301" s="133"/>
      <c r="BQ301" s="133"/>
      <c r="BR301" s="133"/>
      <c r="BS301" s="133"/>
      <c r="BT301" s="133"/>
      <c r="BU301" s="133"/>
      <c r="BV301" s="133"/>
      <c r="BW301" s="133"/>
      <c r="BX301" s="133"/>
      <c r="BY301" s="135"/>
      <c r="BZ301" s="242"/>
      <c r="CA301" s="242"/>
      <c r="CB301" s="242"/>
      <c r="CC301" s="242"/>
      <c r="CD301" s="242"/>
      <c r="CE301" s="242"/>
      <c r="CF301" s="242"/>
      <c r="CG301" s="242"/>
      <c r="CH301" s="242"/>
      <c r="CI301" s="242"/>
      <c r="CJ301" s="242"/>
      <c r="CK301" s="242"/>
      <c r="CL301" s="242"/>
      <c r="CM301" s="242"/>
      <c r="CN301" s="242"/>
      <c r="CO301" s="242"/>
      <c r="CP301" s="242"/>
      <c r="CQ301" s="242"/>
      <c r="CR301" s="242"/>
      <c r="CS301" s="242"/>
      <c r="CT301" s="242"/>
      <c r="CU301" s="242"/>
      <c r="CV301" s="242"/>
      <c r="CW301" s="242"/>
      <c r="CX301" s="242"/>
      <c r="CY301" s="242"/>
      <c r="CZ301" s="242"/>
    </row>
    <row r="302" s="758" customFormat="true" ht="15" customHeight="true" x14ac:dyDescent="0.2">
      <c r="A302" s="876"/>
      <c r="B302" s="877"/>
      <c r="C302" s="878"/>
      <c r="AE302" s="852"/>
      <c r="AF302" s="852"/>
      <c r="AG302" s="852"/>
      <c r="AH302" s="852"/>
      <c r="AI302" s="852"/>
      <c r="AJ302" s="852"/>
      <c r="AK302" s="852"/>
      <c r="AL302" s="852"/>
      <c r="AM302" s="852"/>
      <c r="AN302" s="852"/>
      <c r="AO302" s="852"/>
      <c r="AP302" s="852"/>
      <c r="AQ302" s="852"/>
      <c r="AR302" s="852"/>
      <c r="AS302" s="852"/>
      <c r="AT302" s="852"/>
      <c r="AU302" s="852"/>
      <c r="AV302" s="852"/>
      <c r="AW302" s="852"/>
      <c r="AX302" s="852"/>
      <c r="AY302" s="852"/>
      <c r="AZ302" s="852"/>
      <c r="BA302" s="135"/>
      <c r="BB302" s="133"/>
      <c r="BC302" s="133"/>
      <c r="BD302" s="133"/>
      <c r="BE302" s="133"/>
      <c r="BF302" s="133"/>
      <c r="BG302" s="133"/>
      <c r="BH302" s="133"/>
      <c r="BI302" s="133"/>
      <c r="BJ302" s="133"/>
      <c r="BK302" s="133"/>
      <c r="BL302" s="133"/>
      <c r="BM302" s="133"/>
      <c r="BN302" s="133"/>
      <c r="BO302" s="133"/>
      <c r="BP302" s="133"/>
      <c r="BQ302" s="133"/>
      <c r="BR302" s="133"/>
      <c r="BS302" s="133"/>
      <c r="BT302" s="133"/>
      <c r="BU302" s="133"/>
      <c r="BV302" s="133"/>
      <c r="BW302" s="133"/>
      <c r="BX302" s="133"/>
      <c r="BY302" s="135"/>
      <c r="BZ302" s="242"/>
      <c r="CA302" s="242"/>
      <c r="CB302" s="242"/>
      <c r="CC302" s="242"/>
      <c r="CD302" s="242"/>
      <c r="CE302" s="242"/>
      <c r="CF302" s="242"/>
      <c r="CG302" s="242"/>
      <c r="CH302" s="242"/>
      <c r="CI302" s="242"/>
      <c r="CJ302" s="242"/>
      <c r="CK302" s="242"/>
      <c r="CL302" s="242"/>
      <c r="CM302" s="242"/>
      <c r="CN302" s="242"/>
      <c r="CO302" s="242"/>
      <c r="CP302" s="242"/>
      <c r="CQ302" s="242"/>
      <c r="CR302" s="242"/>
      <c r="CS302" s="242"/>
      <c r="CT302" s="242"/>
      <c r="CU302" s="242"/>
      <c r="CV302" s="242"/>
      <c r="CW302" s="242"/>
      <c r="CX302" s="242"/>
      <c r="CY302" s="242"/>
      <c r="CZ302" s="242"/>
    </row>
    <row r="303" s="758" customFormat="true" ht="15" customHeight="true" x14ac:dyDescent="0.2">
      <c r="A303" s="879"/>
      <c r="B303" s="880"/>
      <c r="C303" s="881"/>
      <c r="AE303" s="852"/>
      <c r="AF303" s="852"/>
      <c r="AG303" s="852"/>
      <c r="AH303" s="852"/>
      <c r="AI303" s="852"/>
      <c r="AJ303" s="852"/>
      <c r="AK303" s="852"/>
      <c r="AL303" s="852"/>
      <c r="AM303" s="852"/>
      <c r="AN303" s="852"/>
      <c r="AO303" s="852"/>
      <c r="AP303" s="852"/>
      <c r="AQ303" s="852"/>
      <c r="AR303" s="852"/>
      <c r="AS303" s="852"/>
      <c r="AT303" s="852"/>
      <c r="AU303" s="852"/>
      <c r="AV303" s="852"/>
      <c r="AW303" s="852"/>
      <c r="AX303" s="852"/>
      <c r="AY303" s="852"/>
      <c r="AZ303" s="852"/>
      <c r="BA303" s="135"/>
      <c r="BB303" s="133"/>
      <c r="BC303" s="133"/>
      <c r="BD303" s="133"/>
      <c r="BE303" s="133"/>
      <c r="BF303" s="133"/>
      <c r="BG303" s="133"/>
      <c r="BH303" s="133"/>
      <c r="BI303" s="133"/>
      <c r="BJ303" s="133"/>
      <c r="BK303" s="133"/>
      <c r="BL303" s="133"/>
      <c r="BM303" s="133"/>
      <c r="BN303" s="133"/>
      <c r="BO303" s="133"/>
      <c r="BP303" s="133"/>
      <c r="BQ303" s="133"/>
      <c r="BR303" s="133"/>
      <c r="BS303" s="133"/>
      <c r="BT303" s="133"/>
      <c r="BU303" s="133"/>
      <c r="BV303" s="133"/>
      <c r="BW303" s="133"/>
      <c r="BX303" s="133"/>
      <c r="BY303" s="135"/>
      <c r="BZ303" s="242"/>
      <c r="CA303" s="242"/>
      <c r="CB303" s="242"/>
      <c r="CC303" s="242"/>
      <c r="CD303" s="242"/>
      <c r="CE303" s="242"/>
      <c r="CF303" s="242"/>
      <c r="CG303" s="242"/>
      <c r="CH303" s="242"/>
      <c r="CI303" s="242"/>
      <c r="CJ303" s="242"/>
      <c r="CK303" s="242"/>
      <c r="CL303" s="242"/>
      <c r="CM303" s="242"/>
      <c r="CN303" s="242"/>
      <c r="CO303" s="242"/>
      <c r="CP303" s="242"/>
      <c r="CQ303" s="242"/>
      <c r="CR303" s="242"/>
      <c r="CS303" s="242"/>
      <c r="CT303" s="242"/>
      <c r="CU303" s="242"/>
      <c r="CV303" s="242"/>
      <c r="CW303" s="242"/>
      <c r="CX303" s="242"/>
      <c r="CY303" s="242"/>
      <c r="CZ303" s="242"/>
    </row>
    <row r="304" s="758" customFormat="true" ht="15" customHeight="true" x14ac:dyDescent="0.2">
      <c r="A304" s="882"/>
      <c r="B304" s="883"/>
      <c r="C304" s="884"/>
      <c r="AE304" s="852"/>
      <c r="AF304" s="852"/>
      <c r="AG304" s="852"/>
      <c r="AH304" s="852"/>
      <c r="AI304" s="852"/>
      <c r="AJ304" s="852"/>
      <c r="AK304" s="852"/>
      <c r="AL304" s="852"/>
      <c r="AM304" s="852"/>
      <c r="AN304" s="852"/>
      <c r="AO304" s="852"/>
      <c r="AP304" s="852"/>
      <c r="AQ304" s="852"/>
      <c r="AR304" s="852"/>
      <c r="AS304" s="852"/>
      <c r="AT304" s="852"/>
      <c r="AU304" s="852"/>
      <c r="AV304" s="852"/>
      <c r="AW304" s="852"/>
      <c r="AX304" s="852"/>
      <c r="AY304" s="852"/>
      <c r="AZ304" s="852"/>
      <c r="BA304" s="135"/>
      <c r="BB304" s="133"/>
      <c r="BC304" s="133"/>
      <c r="BD304" s="133"/>
      <c r="BE304" s="133"/>
      <c r="BF304" s="133"/>
      <c r="BG304" s="133"/>
      <c r="BH304" s="133"/>
      <c r="BI304" s="133"/>
      <c r="BJ304" s="133"/>
      <c r="BK304" s="133"/>
      <c r="BL304" s="133"/>
      <c r="BM304" s="133"/>
      <c r="BN304" s="133"/>
      <c r="BO304" s="133"/>
      <c r="BP304" s="133"/>
      <c r="BQ304" s="133"/>
      <c r="BR304" s="133"/>
      <c r="BS304" s="133"/>
      <c r="BT304" s="133"/>
      <c r="BU304" s="133"/>
      <c r="BV304" s="133"/>
      <c r="BW304" s="133"/>
      <c r="BX304" s="133"/>
      <c r="BY304" s="135"/>
      <c r="BZ304" s="242"/>
      <c r="CA304" s="242"/>
      <c r="CB304" s="242"/>
      <c r="CC304" s="242"/>
      <c r="CD304" s="242"/>
      <c r="CE304" s="242"/>
      <c r="CF304" s="242"/>
      <c r="CG304" s="242"/>
      <c r="CH304" s="242"/>
      <c r="CI304" s="242"/>
      <c r="CJ304" s="242"/>
      <c r="CK304" s="242"/>
      <c r="CL304" s="242"/>
      <c r="CM304" s="242"/>
      <c r="CN304" s="242"/>
      <c r="CO304" s="242"/>
      <c r="CP304" s="242"/>
      <c r="CQ304" s="242"/>
      <c r="CR304" s="242"/>
      <c r="CS304" s="242"/>
      <c r="CT304" s="242"/>
      <c r="CU304" s="242"/>
      <c r="CV304" s="242"/>
      <c r="CW304" s="242"/>
      <c r="CX304" s="242"/>
      <c r="CY304" s="242"/>
      <c r="CZ304" s="242"/>
    </row>
    <row r="305" s="758" customFormat="true" ht="15" customHeight="true" x14ac:dyDescent="0.2">
      <c r="A305" s="885"/>
      <c r="B305" s="886"/>
      <c r="C305" s="887"/>
      <c r="AE305" s="852"/>
      <c r="AF305" s="852"/>
      <c r="AG305" s="852"/>
      <c r="AH305" s="852"/>
      <c r="AI305" s="852"/>
      <c r="AJ305" s="852"/>
      <c r="AK305" s="852"/>
      <c r="AL305" s="852"/>
      <c r="AM305" s="852"/>
      <c r="AN305" s="852"/>
      <c r="AO305" s="852"/>
      <c r="AP305" s="852"/>
      <c r="AQ305" s="852"/>
      <c r="AR305" s="852"/>
      <c r="AS305" s="852"/>
      <c r="AT305" s="852"/>
      <c r="AU305" s="852"/>
      <c r="AV305" s="852"/>
      <c r="AW305" s="852"/>
      <c r="AX305" s="852"/>
      <c r="AY305" s="852"/>
      <c r="AZ305" s="852"/>
      <c r="BA305" s="135"/>
      <c r="BB305" s="133"/>
      <c r="BC305" s="133"/>
      <c r="BD305" s="133"/>
      <c r="BE305" s="133"/>
      <c r="BF305" s="133"/>
      <c r="BG305" s="133"/>
      <c r="BH305" s="133"/>
      <c r="BI305" s="133"/>
      <c r="BJ305" s="133"/>
      <c r="BK305" s="133"/>
      <c r="BL305" s="133"/>
      <c r="BM305" s="133"/>
      <c r="BN305" s="133"/>
      <c r="BO305" s="133"/>
      <c r="BP305" s="133"/>
      <c r="BQ305" s="133"/>
      <c r="BR305" s="133"/>
      <c r="BS305" s="133"/>
      <c r="BT305" s="133"/>
      <c r="BU305" s="133"/>
      <c r="BV305" s="133"/>
      <c r="BW305" s="133"/>
      <c r="BX305" s="133"/>
      <c r="BY305" s="135"/>
      <c r="BZ305" s="242"/>
      <c r="CA305" s="242"/>
      <c r="CB305" s="242"/>
      <c r="CC305" s="242"/>
      <c r="CD305" s="242"/>
      <c r="CE305" s="242"/>
      <c r="CF305" s="242"/>
      <c r="CG305" s="242"/>
      <c r="CH305" s="242"/>
      <c r="CI305" s="242"/>
      <c r="CJ305" s="242"/>
      <c r="CK305" s="242"/>
      <c r="CL305" s="242"/>
      <c r="CM305" s="242"/>
      <c r="CN305" s="242"/>
      <c r="CO305" s="242"/>
      <c r="CP305" s="242"/>
      <c r="CQ305" s="242"/>
      <c r="CR305" s="242"/>
      <c r="CS305" s="242"/>
      <c r="CT305" s="242"/>
      <c r="CU305" s="242"/>
      <c r="CV305" s="242"/>
      <c r="CW305" s="242"/>
      <c r="CX305" s="242"/>
      <c r="CY305" s="242"/>
      <c r="CZ305" s="242"/>
    </row>
    <row r="306" s="758" customFormat="true" ht="15" customHeight="true" x14ac:dyDescent="0.2">
      <c r="A306" s="885"/>
      <c r="B306" s="886"/>
      <c r="C306" s="887"/>
      <c r="AE306" s="852"/>
      <c r="AF306" s="852"/>
      <c r="AG306" s="852"/>
      <c r="AH306" s="852"/>
      <c r="AI306" s="852"/>
      <c r="AJ306" s="852"/>
      <c r="AK306" s="852"/>
      <c r="AL306" s="852"/>
      <c r="AM306" s="852"/>
      <c r="AN306" s="852"/>
      <c r="AO306" s="852"/>
      <c r="AP306" s="852"/>
      <c r="AQ306" s="852"/>
      <c r="AR306" s="852"/>
      <c r="AS306" s="852"/>
      <c r="AT306" s="852"/>
      <c r="AU306" s="852"/>
      <c r="AV306" s="852"/>
      <c r="AW306" s="852"/>
      <c r="AX306" s="852"/>
      <c r="AY306" s="852"/>
      <c r="AZ306" s="852"/>
      <c r="BA306" s="135"/>
      <c r="BB306" s="133"/>
      <c r="BC306" s="133"/>
      <c r="BD306" s="133"/>
      <c r="BE306" s="133"/>
      <c r="BF306" s="133"/>
      <c r="BG306" s="133"/>
      <c r="BH306" s="133"/>
      <c r="BI306" s="133"/>
      <c r="BJ306" s="133"/>
      <c r="BK306" s="133"/>
      <c r="BL306" s="133"/>
      <c r="BM306" s="133"/>
      <c r="BN306" s="133"/>
      <c r="BO306" s="133"/>
      <c r="BP306" s="133"/>
      <c r="BQ306" s="133"/>
      <c r="BR306" s="133"/>
      <c r="BS306" s="133"/>
      <c r="BT306" s="133"/>
      <c r="BU306" s="133"/>
      <c r="BV306" s="133"/>
      <c r="BW306" s="133"/>
      <c r="BX306" s="133"/>
      <c r="BY306" s="135"/>
      <c r="BZ306" s="242"/>
      <c r="CA306" s="242"/>
      <c r="CB306" s="242"/>
      <c r="CC306" s="242"/>
      <c r="CD306" s="242"/>
      <c r="CE306" s="242"/>
      <c r="CF306" s="242"/>
      <c r="CG306" s="242"/>
      <c r="CH306" s="242"/>
      <c r="CI306" s="242"/>
      <c r="CJ306" s="242"/>
      <c r="CK306" s="242"/>
      <c r="CL306" s="242"/>
      <c r="CM306" s="242"/>
      <c r="CN306" s="242"/>
      <c r="CO306" s="242"/>
      <c r="CP306" s="242"/>
      <c r="CQ306" s="242"/>
      <c r="CR306" s="242"/>
      <c r="CS306" s="242"/>
      <c r="CT306" s="242"/>
      <c r="CU306" s="242"/>
      <c r="CV306" s="242"/>
      <c r="CW306" s="242"/>
      <c r="CX306" s="242"/>
      <c r="CY306" s="242"/>
      <c r="CZ306" s="242"/>
    </row>
    <row r="307" s="758" customFormat="true" ht="15" customHeight="true" x14ac:dyDescent="0.2">
      <c r="A307" s="885"/>
      <c r="B307" s="888"/>
      <c r="C307" s="887"/>
      <c r="AE307" s="852"/>
      <c r="AF307" s="852"/>
      <c r="AG307" s="852"/>
      <c r="AH307" s="852"/>
      <c r="AI307" s="852"/>
      <c r="AJ307" s="852"/>
      <c r="AK307" s="852"/>
      <c r="AL307" s="852"/>
      <c r="AM307" s="852"/>
      <c r="AN307" s="852"/>
      <c r="AO307" s="852"/>
      <c r="AP307" s="852"/>
      <c r="AQ307" s="852"/>
      <c r="AR307" s="852"/>
      <c r="AS307" s="852"/>
      <c r="AT307" s="852"/>
      <c r="AU307" s="852"/>
      <c r="AV307" s="852"/>
      <c r="AW307" s="852"/>
      <c r="AX307" s="852"/>
      <c r="AY307" s="852"/>
      <c r="AZ307" s="852"/>
      <c r="BA307" s="135"/>
      <c r="BB307" s="133"/>
      <c r="BC307" s="133"/>
      <c r="BD307" s="133"/>
      <c r="BE307" s="133"/>
      <c r="BF307" s="133"/>
      <c r="BG307" s="133"/>
      <c r="BH307" s="133"/>
      <c r="BI307" s="133"/>
      <c r="BJ307" s="133"/>
      <c r="BK307" s="133"/>
      <c r="BL307" s="133"/>
      <c r="BM307" s="133"/>
      <c r="BN307" s="133"/>
      <c r="BO307" s="133"/>
      <c r="BP307" s="133"/>
      <c r="BQ307" s="133"/>
      <c r="BR307" s="133"/>
      <c r="BS307" s="133"/>
      <c r="BT307" s="133"/>
      <c r="BU307" s="133"/>
      <c r="BV307" s="133"/>
      <c r="BW307" s="133"/>
      <c r="BX307" s="133"/>
      <c r="BY307" s="135"/>
      <c r="BZ307" s="242"/>
      <c r="CA307" s="242"/>
      <c r="CB307" s="242"/>
      <c r="CC307" s="242"/>
      <c r="CD307" s="242"/>
      <c r="CE307" s="242"/>
      <c r="CF307" s="242"/>
      <c r="CG307" s="242"/>
      <c r="CH307" s="242"/>
      <c r="CI307" s="242"/>
      <c r="CJ307" s="242"/>
      <c r="CK307" s="242"/>
      <c r="CL307" s="242"/>
      <c r="CM307" s="242"/>
      <c r="CN307" s="242"/>
      <c r="CO307" s="242"/>
      <c r="CP307" s="242"/>
      <c r="CQ307" s="242"/>
      <c r="CR307" s="242"/>
      <c r="CS307" s="242"/>
      <c r="CT307" s="242"/>
      <c r="CU307" s="242"/>
      <c r="CV307" s="242"/>
      <c r="CW307" s="242"/>
      <c r="CX307" s="242"/>
      <c r="CY307" s="242"/>
      <c r="CZ307" s="242"/>
    </row>
    <row r="308" s="758" customFormat="true" ht="15" customHeight="true" x14ac:dyDescent="0.2">
      <c r="A308" s="889"/>
      <c r="B308" s="890"/>
      <c r="C308" s="891"/>
      <c r="AE308" s="852"/>
      <c r="AF308" s="852"/>
      <c r="AG308" s="852"/>
      <c r="AH308" s="852"/>
      <c r="AI308" s="852"/>
      <c r="AJ308" s="852"/>
      <c r="AK308" s="852"/>
      <c r="AL308" s="852"/>
      <c r="AM308" s="852"/>
      <c r="AN308" s="852"/>
      <c r="AO308" s="852"/>
      <c r="AP308" s="852"/>
      <c r="AQ308" s="852"/>
      <c r="AR308" s="852"/>
      <c r="AS308" s="852"/>
      <c r="AT308" s="852"/>
      <c r="AU308" s="852"/>
      <c r="AV308" s="852"/>
      <c r="AW308" s="852"/>
      <c r="AX308" s="852"/>
      <c r="AY308" s="852"/>
      <c r="AZ308" s="852"/>
      <c r="BA308" s="135"/>
      <c r="BB308" s="133"/>
      <c r="BC308" s="133"/>
      <c r="BD308" s="133"/>
      <c r="BE308" s="133"/>
      <c r="BF308" s="133"/>
      <c r="BG308" s="133"/>
      <c r="BH308" s="133"/>
      <c r="BI308" s="133"/>
      <c r="BJ308" s="133"/>
      <c r="BK308" s="133"/>
      <c r="BL308" s="133"/>
      <c r="BM308" s="133"/>
      <c r="BN308" s="133"/>
      <c r="BO308" s="133"/>
      <c r="BP308" s="133"/>
      <c r="BQ308" s="133"/>
      <c r="BR308" s="133"/>
      <c r="BS308" s="133"/>
      <c r="BT308" s="133"/>
      <c r="BU308" s="133"/>
      <c r="BV308" s="133"/>
      <c r="BW308" s="133"/>
      <c r="BX308" s="133"/>
      <c r="BY308" s="135"/>
      <c r="BZ308" s="242"/>
      <c r="CA308" s="242"/>
      <c r="CB308" s="242"/>
      <c r="CC308" s="242"/>
      <c r="CD308" s="242"/>
      <c r="CE308" s="242"/>
      <c r="CF308" s="242"/>
      <c r="CG308" s="242"/>
      <c r="CH308" s="242"/>
      <c r="CI308" s="242"/>
      <c r="CJ308" s="242"/>
      <c r="CK308" s="242"/>
      <c r="CL308" s="242"/>
      <c r="CM308" s="242"/>
      <c r="CN308" s="242"/>
      <c r="CO308" s="242"/>
      <c r="CP308" s="242"/>
      <c r="CQ308" s="242"/>
      <c r="CR308" s="242"/>
      <c r="CS308" s="242"/>
      <c r="CT308" s="242"/>
      <c r="CU308" s="242"/>
      <c r="CV308" s="242"/>
      <c r="CW308" s="242"/>
      <c r="CX308" s="242"/>
      <c r="CY308" s="242"/>
      <c r="CZ308" s="242"/>
    </row>
    <row r="309" s="758" customFormat="true" ht="15" customHeight="true" x14ac:dyDescent="0.2">
      <c r="B309" s="756"/>
      <c r="AE309" s="852"/>
      <c r="AF309" s="852"/>
      <c r="AG309" s="852"/>
      <c r="AH309" s="852"/>
      <c r="AI309" s="852"/>
      <c r="AJ309" s="852"/>
      <c r="AK309" s="852"/>
      <c r="AL309" s="852"/>
      <c r="AM309" s="852"/>
      <c r="AN309" s="852"/>
      <c r="AO309" s="852"/>
      <c r="AP309" s="852"/>
      <c r="AQ309" s="852"/>
      <c r="AR309" s="852"/>
      <c r="AS309" s="852"/>
      <c r="AT309" s="852"/>
      <c r="AU309" s="852"/>
      <c r="AV309" s="852"/>
      <c r="AW309" s="852"/>
      <c r="AX309" s="852"/>
      <c r="AY309" s="852"/>
      <c r="AZ309" s="852"/>
      <c r="BA309" s="135"/>
      <c r="BB309" s="133"/>
      <c r="BC309" s="133"/>
      <c r="BD309" s="133"/>
      <c r="BE309" s="133"/>
      <c r="BF309" s="133"/>
      <c r="BG309" s="133"/>
      <c r="BH309" s="133"/>
      <c r="BI309" s="133"/>
      <c r="BJ309" s="133"/>
      <c r="BK309" s="133"/>
      <c r="BL309" s="133"/>
      <c r="BM309" s="133"/>
      <c r="BN309" s="133"/>
      <c r="BO309" s="133"/>
      <c r="BP309" s="133"/>
      <c r="BQ309" s="133"/>
      <c r="BR309" s="133"/>
      <c r="BS309" s="133"/>
      <c r="BT309" s="133"/>
      <c r="BU309" s="133"/>
      <c r="BV309" s="133"/>
      <c r="BW309" s="133"/>
      <c r="BX309" s="133"/>
      <c r="BY309" s="135"/>
      <c r="BZ309" s="242"/>
      <c r="CA309" s="242"/>
      <c r="CB309" s="242"/>
      <c r="CC309" s="242"/>
      <c r="CD309" s="242"/>
      <c r="CE309" s="242"/>
      <c r="CF309" s="242"/>
      <c r="CG309" s="242"/>
      <c r="CH309" s="242"/>
      <c r="CI309" s="242"/>
      <c r="CJ309" s="242"/>
      <c r="CK309" s="242"/>
      <c r="CL309" s="242"/>
      <c r="CM309" s="242"/>
      <c r="CN309" s="242"/>
      <c r="CO309" s="242"/>
      <c r="CP309" s="242"/>
      <c r="CQ309" s="242"/>
      <c r="CR309" s="242"/>
      <c r="CS309" s="242"/>
      <c r="CT309" s="242"/>
      <c r="CU309" s="242"/>
      <c r="CV309" s="242"/>
      <c r="CW309" s="242"/>
      <c r="CX309" s="242"/>
      <c r="CY309" s="242"/>
      <c r="CZ309" s="242"/>
    </row>
    <row r="310" s="758" customFormat="true" ht="15" customHeight="true" x14ac:dyDescent="0.2">
      <c r="A310" s="767"/>
      <c r="B310" s="768"/>
      <c r="C310" s="769"/>
      <c r="D310" s="770"/>
      <c r="AE310" s="852"/>
      <c r="AF310" s="852"/>
      <c r="AG310" s="852"/>
      <c r="AH310" s="852"/>
      <c r="AI310" s="852"/>
      <c r="AJ310" s="852"/>
      <c r="AK310" s="852"/>
      <c r="AL310" s="852"/>
      <c r="AM310" s="852"/>
      <c r="AN310" s="852"/>
      <c r="AO310" s="852"/>
      <c r="AP310" s="852"/>
      <c r="AQ310" s="852"/>
      <c r="AR310" s="852"/>
      <c r="AS310" s="852"/>
      <c r="AT310" s="852"/>
      <c r="AU310" s="852"/>
      <c r="AV310" s="852"/>
      <c r="AW310" s="852"/>
      <c r="AX310" s="852"/>
      <c r="AY310" s="852"/>
      <c r="AZ310" s="852"/>
      <c r="BA310" s="135"/>
      <c r="BB310" s="133"/>
      <c r="BC310" s="133"/>
      <c r="BD310" s="133"/>
      <c r="BE310" s="133"/>
      <c r="BF310" s="133"/>
      <c r="BG310" s="133"/>
      <c r="BH310" s="133"/>
      <c r="BI310" s="133"/>
      <c r="BJ310" s="133"/>
      <c r="BK310" s="133"/>
      <c r="BL310" s="133"/>
      <c r="BM310" s="133"/>
      <c r="BN310" s="133"/>
      <c r="BO310" s="133"/>
      <c r="BP310" s="133"/>
      <c r="BQ310" s="133"/>
      <c r="BR310" s="133"/>
      <c r="BS310" s="133"/>
      <c r="BT310" s="133"/>
      <c r="BU310" s="133"/>
      <c r="BV310" s="133"/>
      <c r="BW310" s="133"/>
      <c r="BX310" s="133"/>
      <c r="BY310" s="135"/>
      <c r="BZ310" s="242"/>
      <c r="CA310" s="242"/>
      <c r="CB310" s="242"/>
      <c r="CC310" s="242"/>
      <c r="CD310" s="242"/>
      <c r="CE310" s="242"/>
      <c r="CF310" s="242"/>
      <c r="CG310" s="242"/>
      <c r="CH310" s="242"/>
      <c r="CI310" s="242"/>
      <c r="CJ310" s="242"/>
      <c r="CK310" s="242"/>
      <c r="CL310" s="242"/>
      <c r="CM310" s="242"/>
      <c r="CN310" s="242"/>
      <c r="CO310" s="242"/>
      <c r="CP310" s="242"/>
      <c r="CQ310" s="242"/>
      <c r="CR310" s="242"/>
      <c r="CS310" s="242"/>
      <c r="CT310" s="242"/>
      <c r="CU310" s="242"/>
      <c r="CV310" s="242"/>
      <c r="CW310" s="242"/>
      <c r="CX310" s="242"/>
      <c r="CY310" s="242"/>
      <c r="CZ310" s="242"/>
    </row>
    <row r="311" s="758" customFormat="true" ht="15" customHeight="true" x14ac:dyDescent="0.2">
      <c r="A311" s="892"/>
      <c r="B311" s="893"/>
      <c r="C311" s="894"/>
      <c r="D311" s="895"/>
      <c r="AE311" s="852"/>
      <c r="AF311" s="852"/>
      <c r="AG311" s="852"/>
      <c r="AH311" s="852"/>
      <c r="AI311" s="852"/>
      <c r="AJ311" s="852"/>
      <c r="AK311" s="852"/>
      <c r="AL311" s="852"/>
      <c r="AM311" s="852"/>
      <c r="AN311" s="852"/>
      <c r="AO311" s="852"/>
      <c r="AP311" s="852"/>
      <c r="AQ311" s="852"/>
      <c r="AR311" s="852"/>
      <c r="AS311" s="852"/>
      <c r="AT311" s="852"/>
      <c r="AU311" s="852"/>
      <c r="AV311" s="852"/>
      <c r="AW311" s="852"/>
      <c r="AX311" s="852"/>
      <c r="AY311" s="852"/>
      <c r="AZ311" s="852"/>
      <c r="BA311" s="135"/>
      <c r="BB311" s="133"/>
      <c r="BC311" s="133"/>
      <c r="BD311" s="133"/>
      <c r="BE311" s="133"/>
      <c r="BF311" s="133"/>
      <c r="BG311" s="133"/>
      <c r="BH311" s="133"/>
      <c r="BI311" s="133"/>
      <c r="BJ311" s="133"/>
      <c r="BK311" s="133"/>
      <c r="BL311" s="133"/>
      <c r="BM311" s="133"/>
      <c r="BN311" s="133"/>
      <c r="BO311" s="133"/>
      <c r="BP311" s="133"/>
      <c r="BQ311" s="133"/>
      <c r="BR311" s="133"/>
      <c r="BS311" s="133"/>
      <c r="BT311" s="133"/>
      <c r="BU311" s="133"/>
      <c r="BV311" s="133"/>
      <c r="BW311" s="133"/>
      <c r="BX311" s="133"/>
      <c r="BY311" s="135"/>
      <c r="BZ311" s="242"/>
      <c r="CA311" s="242"/>
      <c r="CB311" s="242"/>
      <c r="CC311" s="242"/>
      <c r="CD311" s="242"/>
      <c r="CE311" s="242"/>
      <c r="CF311" s="242"/>
      <c r="CG311" s="242"/>
      <c r="CH311" s="242"/>
      <c r="CI311" s="242"/>
      <c r="CJ311" s="242"/>
      <c r="CK311" s="242"/>
      <c r="CL311" s="242"/>
      <c r="CM311" s="242"/>
      <c r="CN311" s="242"/>
      <c r="CO311" s="242"/>
      <c r="CP311" s="242"/>
      <c r="CQ311" s="242"/>
      <c r="CR311" s="242"/>
      <c r="CS311" s="242"/>
      <c r="CT311" s="242"/>
      <c r="CU311" s="242"/>
      <c r="CV311" s="242"/>
      <c r="CW311" s="242"/>
      <c r="CX311" s="242"/>
      <c r="CY311" s="242"/>
      <c r="CZ311" s="242"/>
    </row>
    <row r="312" s="758" customFormat="true" ht="15" customHeight="true" x14ac:dyDescent="0.2">
      <c r="A312" s="896"/>
      <c r="B312" s="897"/>
      <c r="C312" s="898"/>
      <c r="D312" s="899"/>
      <c r="AE312" s="852"/>
      <c r="AF312" s="852"/>
      <c r="AG312" s="852"/>
      <c r="AH312" s="852"/>
      <c r="AI312" s="852"/>
      <c r="AJ312" s="852"/>
      <c r="AK312" s="852"/>
      <c r="AL312" s="852"/>
      <c r="AM312" s="852"/>
      <c r="AN312" s="852"/>
      <c r="AO312" s="852"/>
      <c r="AP312" s="852"/>
      <c r="AQ312" s="852"/>
      <c r="AR312" s="852"/>
      <c r="AS312" s="852"/>
      <c r="AT312" s="852"/>
      <c r="AU312" s="852"/>
      <c r="AV312" s="852"/>
      <c r="AW312" s="852"/>
      <c r="AX312" s="852"/>
      <c r="AY312" s="852"/>
      <c r="AZ312" s="852"/>
      <c r="BA312" s="135"/>
      <c r="BB312" s="133"/>
      <c r="BC312" s="133"/>
      <c r="BD312" s="133"/>
      <c r="BE312" s="133"/>
      <c r="BF312" s="133"/>
      <c r="BG312" s="133"/>
      <c r="BH312" s="133"/>
      <c r="BI312" s="133"/>
      <c r="BJ312" s="133"/>
      <c r="BK312" s="133"/>
      <c r="BL312" s="133"/>
      <c r="BM312" s="133"/>
      <c r="BN312" s="133"/>
      <c r="BO312" s="133"/>
      <c r="BP312" s="133"/>
      <c r="BQ312" s="133"/>
      <c r="BR312" s="133"/>
      <c r="BS312" s="133"/>
      <c r="BT312" s="133"/>
      <c r="BU312" s="133"/>
      <c r="BV312" s="133"/>
      <c r="BW312" s="133"/>
      <c r="BX312" s="133"/>
      <c r="BY312" s="135"/>
      <c r="BZ312" s="242"/>
      <c r="CA312" s="242"/>
      <c r="CB312" s="242"/>
      <c r="CC312" s="242"/>
      <c r="CD312" s="242"/>
      <c r="CE312" s="242"/>
      <c r="CF312" s="242"/>
      <c r="CG312" s="242"/>
      <c r="CH312" s="242"/>
      <c r="CI312" s="242"/>
      <c r="CJ312" s="242"/>
      <c r="CK312" s="242"/>
      <c r="CL312" s="242"/>
      <c r="CM312" s="242"/>
      <c r="CN312" s="242"/>
      <c r="CO312" s="242"/>
      <c r="CP312" s="242"/>
      <c r="CQ312" s="242"/>
      <c r="CR312" s="242"/>
      <c r="CS312" s="242"/>
      <c r="CT312" s="242"/>
      <c r="CU312" s="242"/>
      <c r="CV312" s="242"/>
      <c r="CW312" s="242"/>
      <c r="CX312" s="242"/>
      <c r="CY312" s="242"/>
      <c r="CZ312" s="242"/>
    </row>
    <row r="313" s="758" customFormat="true" ht="15" customHeight="true" x14ac:dyDescent="0.2">
      <c r="A313" s="900"/>
      <c r="B313" s="901"/>
      <c r="C313" s="902"/>
      <c r="D313" s="903"/>
      <c r="AE313" s="852"/>
      <c r="AF313" s="852"/>
      <c r="AG313" s="852"/>
      <c r="AH313" s="852"/>
      <c r="AI313" s="852"/>
      <c r="AJ313" s="852"/>
      <c r="AK313" s="852"/>
      <c r="AL313" s="852"/>
      <c r="AM313" s="852"/>
      <c r="AN313" s="852"/>
      <c r="AO313" s="852"/>
      <c r="AP313" s="852"/>
      <c r="AQ313" s="852"/>
      <c r="AR313" s="852"/>
      <c r="AS313" s="852"/>
      <c r="AT313" s="852"/>
      <c r="AU313" s="852"/>
      <c r="AV313" s="852"/>
      <c r="AW313" s="852"/>
      <c r="AX313" s="852"/>
      <c r="AY313" s="852"/>
      <c r="AZ313" s="852"/>
      <c r="BA313" s="135"/>
      <c r="BB313" s="133"/>
      <c r="BC313" s="133"/>
      <c r="BD313" s="133"/>
      <c r="BE313" s="133"/>
      <c r="BF313" s="133"/>
      <c r="BG313" s="133"/>
      <c r="BH313" s="133"/>
      <c r="BI313" s="133"/>
      <c r="BJ313" s="133"/>
      <c r="BK313" s="133"/>
      <c r="BL313" s="133"/>
      <c r="BM313" s="133"/>
      <c r="BN313" s="133"/>
      <c r="BO313" s="133"/>
      <c r="BP313" s="133"/>
      <c r="BQ313" s="133"/>
      <c r="BR313" s="133"/>
      <c r="BS313" s="133"/>
      <c r="BT313" s="133"/>
      <c r="BU313" s="133"/>
      <c r="BV313" s="133"/>
      <c r="BW313" s="133"/>
      <c r="BX313" s="133"/>
      <c r="BY313" s="135"/>
      <c r="BZ313" s="242"/>
      <c r="CA313" s="242"/>
      <c r="CB313" s="242"/>
      <c r="CC313" s="242"/>
      <c r="CD313" s="242"/>
      <c r="CE313" s="242"/>
      <c r="CF313" s="242"/>
      <c r="CG313" s="242"/>
      <c r="CH313" s="242"/>
      <c r="CI313" s="242"/>
      <c r="CJ313" s="242"/>
      <c r="CK313" s="242"/>
      <c r="CL313" s="242"/>
      <c r="CM313" s="242"/>
      <c r="CN313" s="242"/>
      <c r="CO313" s="242"/>
      <c r="CP313" s="242"/>
      <c r="CQ313" s="242"/>
      <c r="CR313" s="242"/>
      <c r="CS313" s="242"/>
      <c r="CT313" s="242"/>
      <c r="CU313" s="242"/>
      <c r="CV313" s="242"/>
      <c r="CW313" s="242"/>
      <c r="CX313" s="242"/>
      <c r="CY313" s="242"/>
      <c r="CZ313" s="242"/>
    </row>
    <row r="314" s="758" customFormat="true" ht="15" customHeight="true" x14ac:dyDescent="0.2">
      <c r="A314" s="904"/>
      <c r="B314" s="905"/>
      <c r="C314" s="906"/>
      <c r="D314" s="907"/>
      <c r="AE314" s="852"/>
      <c r="AF314" s="852"/>
      <c r="AG314" s="852"/>
      <c r="AH314" s="852"/>
      <c r="AI314" s="852"/>
      <c r="AJ314" s="852"/>
      <c r="AK314" s="852"/>
      <c r="AL314" s="852"/>
      <c r="AM314" s="852"/>
      <c r="AN314" s="852"/>
      <c r="AO314" s="852"/>
      <c r="AP314" s="852"/>
      <c r="AQ314" s="852"/>
      <c r="AR314" s="852"/>
      <c r="AS314" s="852"/>
      <c r="AT314" s="852"/>
      <c r="AU314" s="852"/>
      <c r="AV314" s="852"/>
      <c r="AW314" s="852"/>
      <c r="AX314" s="852"/>
      <c r="AY314" s="852"/>
      <c r="AZ314" s="852"/>
      <c r="BA314" s="135"/>
      <c r="BB314" s="133"/>
      <c r="BC314" s="133"/>
      <c r="BD314" s="133"/>
      <c r="BE314" s="133"/>
      <c r="BF314" s="133"/>
      <c r="BG314" s="133"/>
      <c r="BH314" s="133"/>
      <c r="BI314" s="133"/>
      <c r="BJ314" s="133"/>
      <c r="BK314" s="133"/>
      <c r="BL314" s="133"/>
      <c r="BM314" s="133"/>
      <c r="BN314" s="133"/>
      <c r="BO314" s="133"/>
      <c r="BP314" s="133"/>
      <c r="BQ314" s="133"/>
      <c r="BR314" s="133"/>
      <c r="BS314" s="133"/>
      <c r="BT314" s="133"/>
      <c r="BU314" s="133"/>
      <c r="BV314" s="133"/>
      <c r="BW314" s="133"/>
      <c r="BX314" s="133"/>
      <c r="BY314" s="135"/>
      <c r="BZ314" s="242"/>
      <c r="CA314" s="242"/>
      <c r="CB314" s="242"/>
      <c r="CC314" s="242"/>
      <c r="CD314" s="242"/>
      <c r="CE314" s="242"/>
      <c r="CF314" s="242"/>
      <c r="CG314" s="242"/>
      <c r="CH314" s="242"/>
      <c r="CI314" s="242"/>
      <c r="CJ314" s="242"/>
      <c r="CK314" s="242"/>
      <c r="CL314" s="242"/>
      <c r="CM314" s="242"/>
      <c r="CN314" s="242"/>
      <c r="CO314" s="242"/>
      <c r="CP314" s="242"/>
      <c r="CQ314" s="242"/>
      <c r="CR314" s="242"/>
      <c r="CS314" s="242"/>
      <c r="CT314" s="242"/>
      <c r="CU314" s="242"/>
      <c r="CV314" s="242"/>
      <c r="CW314" s="242"/>
      <c r="CX314" s="242"/>
      <c r="CY314" s="242"/>
      <c r="CZ314" s="242"/>
    </row>
    <row r="315" s="758" customFormat="true" ht="15" customHeight="true" x14ac:dyDescent="0.2">
      <c r="A315" s="908"/>
      <c r="B315" s="909"/>
      <c r="C315" s="910"/>
      <c r="D315" s="911"/>
      <c r="AE315" s="852"/>
      <c r="AF315" s="852"/>
      <c r="AG315" s="852"/>
      <c r="AH315" s="852"/>
      <c r="AI315" s="852"/>
      <c r="AJ315" s="852"/>
      <c r="AK315" s="852"/>
      <c r="AL315" s="852"/>
      <c r="AM315" s="852"/>
      <c r="AN315" s="852"/>
      <c r="AO315" s="852"/>
      <c r="AP315" s="852"/>
      <c r="AQ315" s="852"/>
      <c r="AR315" s="852"/>
      <c r="AS315" s="852"/>
      <c r="AT315" s="852"/>
      <c r="AU315" s="852"/>
      <c r="AV315" s="852"/>
      <c r="AW315" s="852"/>
      <c r="AX315" s="852"/>
      <c r="AY315" s="852"/>
      <c r="AZ315" s="852"/>
      <c r="BA315" s="135"/>
      <c r="BB315" s="133"/>
      <c r="BC315" s="133"/>
      <c r="BD315" s="133"/>
      <c r="BE315" s="133"/>
      <c r="BF315" s="133"/>
      <c r="BG315" s="133"/>
      <c r="BH315" s="133"/>
      <c r="BI315" s="133"/>
      <c r="BJ315" s="133"/>
      <c r="BK315" s="133"/>
      <c r="BL315" s="133"/>
      <c r="BM315" s="133"/>
      <c r="BN315" s="133"/>
      <c r="BO315" s="133"/>
      <c r="BP315" s="133"/>
      <c r="BQ315" s="133"/>
      <c r="BR315" s="133"/>
      <c r="BS315" s="133"/>
      <c r="BT315" s="133"/>
      <c r="BU315" s="133"/>
      <c r="BV315" s="133"/>
      <c r="BW315" s="133"/>
      <c r="BX315" s="133"/>
      <c r="BY315" s="135"/>
      <c r="BZ315" s="242"/>
      <c r="CA315" s="242"/>
      <c r="CB315" s="242"/>
      <c r="CC315" s="242"/>
      <c r="CD315" s="242"/>
      <c r="CE315" s="242"/>
      <c r="CF315" s="242"/>
      <c r="CG315" s="242"/>
      <c r="CH315" s="242"/>
      <c r="CI315" s="242"/>
      <c r="CJ315" s="242"/>
      <c r="CK315" s="242"/>
      <c r="CL315" s="242"/>
      <c r="CM315" s="242"/>
      <c r="CN315" s="242"/>
      <c r="CO315" s="242"/>
      <c r="CP315" s="242"/>
      <c r="CQ315" s="242"/>
      <c r="CR315" s="242"/>
      <c r="CS315" s="242"/>
      <c r="CT315" s="242"/>
      <c r="CU315" s="242"/>
      <c r="CV315" s="242"/>
      <c r="CW315" s="242"/>
      <c r="CX315" s="242"/>
      <c r="CY315" s="242"/>
      <c r="CZ315" s="242"/>
    </row>
    <row r="316" s="758" customFormat="true" ht="15" customHeight="true" x14ac:dyDescent="0.2">
      <c r="A316" s="912"/>
      <c r="B316" s="913"/>
      <c r="C316" s="914"/>
      <c r="D316" s="915"/>
      <c r="AE316" s="852"/>
      <c r="AF316" s="852"/>
      <c r="AG316" s="852"/>
      <c r="AH316" s="852"/>
      <c r="AI316" s="852"/>
      <c r="AJ316" s="852"/>
      <c r="AK316" s="852"/>
      <c r="AL316" s="852"/>
      <c r="AM316" s="852"/>
      <c r="AN316" s="852"/>
      <c r="AO316" s="852"/>
      <c r="AP316" s="852"/>
      <c r="AQ316" s="852"/>
      <c r="AR316" s="852"/>
      <c r="AS316" s="852"/>
      <c r="AT316" s="852"/>
      <c r="AU316" s="852"/>
      <c r="AV316" s="852"/>
      <c r="AW316" s="852"/>
      <c r="AX316" s="852"/>
      <c r="AY316" s="852"/>
      <c r="AZ316" s="852"/>
      <c r="BA316" s="135"/>
      <c r="BB316" s="133"/>
      <c r="BC316" s="133"/>
      <c r="BD316" s="133"/>
      <c r="BE316" s="133"/>
      <c r="BF316" s="133"/>
      <c r="BG316" s="133"/>
      <c r="BH316" s="133"/>
      <c r="BI316" s="133"/>
      <c r="BJ316" s="133"/>
      <c r="BK316" s="133"/>
      <c r="BL316" s="133"/>
      <c r="BM316" s="133"/>
      <c r="BN316" s="133"/>
      <c r="BO316" s="133"/>
      <c r="BP316" s="133"/>
      <c r="BQ316" s="133"/>
      <c r="BR316" s="133"/>
      <c r="BS316" s="133"/>
      <c r="BT316" s="133"/>
      <c r="BU316" s="133"/>
      <c r="BV316" s="133"/>
      <c r="BW316" s="133"/>
      <c r="BX316" s="133"/>
      <c r="BY316" s="135"/>
      <c r="BZ316" s="242"/>
      <c r="CA316" s="242"/>
      <c r="CB316" s="242"/>
      <c r="CC316" s="242"/>
      <c r="CD316" s="242"/>
      <c r="CE316" s="242"/>
      <c r="CF316" s="242"/>
      <c r="CG316" s="242"/>
      <c r="CH316" s="242"/>
      <c r="CI316" s="242"/>
      <c r="CJ316" s="242"/>
      <c r="CK316" s="242"/>
      <c r="CL316" s="242"/>
      <c r="CM316" s="242"/>
      <c r="CN316" s="242"/>
      <c r="CO316" s="242"/>
      <c r="CP316" s="242"/>
      <c r="CQ316" s="242"/>
      <c r="CR316" s="242"/>
      <c r="CS316" s="242"/>
      <c r="CT316" s="242"/>
      <c r="CU316" s="242"/>
      <c r="CV316" s="242"/>
      <c r="CW316" s="242"/>
      <c r="CX316" s="242"/>
      <c r="CY316" s="242"/>
      <c r="CZ316" s="242"/>
    </row>
    <row r="317" s="758" customFormat="true" ht="15" customHeight="true" x14ac:dyDescent="0.2">
      <c r="B317" s="756"/>
      <c r="AE317" s="852"/>
      <c r="AF317" s="852"/>
      <c r="AG317" s="852"/>
      <c r="AH317" s="852"/>
      <c r="AI317" s="852"/>
      <c r="AJ317" s="852"/>
      <c r="AK317" s="852"/>
      <c r="AL317" s="852"/>
      <c r="AM317" s="852"/>
      <c r="AN317" s="852"/>
      <c r="AO317" s="852"/>
      <c r="AP317" s="852"/>
      <c r="AQ317" s="852"/>
      <c r="AR317" s="852"/>
      <c r="AS317" s="852"/>
      <c r="AT317" s="852"/>
      <c r="AU317" s="852"/>
      <c r="AV317" s="852"/>
      <c r="AW317" s="852"/>
      <c r="AX317" s="852"/>
      <c r="AY317" s="852"/>
      <c r="AZ317" s="852"/>
      <c r="BA317" s="135"/>
      <c r="BB317" s="133"/>
      <c r="BC317" s="133"/>
      <c r="BD317" s="133"/>
      <c r="BE317" s="133"/>
      <c r="BF317" s="133"/>
      <c r="BG317" s="133"/>
      <c r="BH317" s="133"/>
      <c r="BI317" s="133"/>
      <c r="BJ317" s="133"/>
      <c r="BK317" s="133"/>
      <c r="BL317" s="133"/>
      <c r="BM317" s="133"/>
      <c r="BN317" s="133"/>
      <c r="BO317" s="133"/>
      <c r="BP317" s="133"/>
      <c r="BQ317" s="133"/>
      <c r="BR317" s="133"/>
      <c r="BS317" s="133"/>
      <c r="BT317" s="133"/>
      <c r="BU317" s="133"/>
      <c r="BV317" s="133"/>
      <c r="BW317" s="133"/>
      <c r="BX317" s="133"/>
      <c r="BY317" s="135"/>
      <c r="BZ317" s="242"/>
      <c r="CA317" s="242"/>
      <c r="CB317" s="242"/>
      <c r="CC317" s="242"/>
      <c r="CD317" s="242"/>
      <c r="CE317" s="242"/>
      <c r="CF317" s="242"/>
      <c r="CG317" s="242"/>
      <c r="CH317" s="242"/>
      <c r="CI317" s="242"/>
      <c r="CJ317" s="242"/>
      <c r="CK317" s="242"/>
      <c r="CL317" s="242"/>
      <c r="CM317" s="242"/>
      <c r="CN317" s="242"/>
      <c r="CO317" s="242"/>
      <c r="CP317" s="242"/>
      <c r="CQ317" s="242"/>
      <c r="CR317" s="242"/>
      <c r="CS317" s="242"/>
      <c r="CT317" s="242"/>
      <c r="CU317" s="242"/>
      <c r="CV317" s="242"/>
      <c r="CW317" s="242"/>
      <c r="CX317" s="242"/>
      <c r="CY317" s="242"/>
      <c r="CZ317" s="242"/>
    </row>
    <row r="318" s="758" customFormat="true" ht="15" customHeight="true" x14ac:dyDescent="0.2">
      <c r="B318" s="756"/>
      <c r="AE318" s="852"/>
      <c r="AF318" s="852"/>
      <c r="AG318" s="852"/>
      <c r="AH318" s="852"/>
      <c r="AI318" s="852"/>
      <c r="AJ318" s="852"/>
      <c r="AK318" s="852"/>
      <c r="AL318" s="852"/>
      <c r="AM318" s="852"/>
      <c r="AN318" s="852"/>
      <c r="AO318" s="852"/>
      <c r="AP318" s="852"/>
      <c r="AQ318" s="852"/>
      <c r="AR318" s="852"/>
      <c r="AS318" s="852"/>
      <c r="AT318" s="852"/>
      <c r="AU318" s="852"/>
      <c r="AV318" s="852"/>
      <c r="AW318" s="852"/>
      <c r="AX318" s="852"/>
      <c r="AY318" s="852"/>
      <c r="AZ318" s="852"/>
      <c r="BA318" s="135"/>
      <c r="BB318" s="133"/>
      <c r="BC318" s="133"/>
      <c r="BD318" s="133"/>
      <c r="BE318" s="133"/>
      <c r="BF318" s="133"/>
      <c r="BG318" s="133"/>
      <c r="BH318" s="133"/>
      <c r="BI318" s="133"/>
      <c r="BJ318" s="133"/>
      <c r="BK318" s="133"/>
      <c r="BL318" s="133"/>
      <c r="BM318" s="133"/>
      <c r="BN318" s="133"/>
      <c r="BO318" s="133"/>
      <c r="BP318" s="133"/>
      <c r="BQ318" s="133"/>
      <c r="BR318" s="133"/>
      <c r="BS318" s="133"/>
      <c r="BT318" s="133"/>
      <c r="BU318" s="133"/>
      <c r="BV318" s="133"/>
      <c r="BW318" s="133"/>
      <c r="BX318" s="133"/>
      <c r="BY318" s="135"/>
      <c r="BZ318" s="242"/>
      <c r="CA318" s="242"/>
      <c r="CB318" s="242"/>
      <c r="CC318" s="242"/>
      <c r="CD318" s="242"/>
      <c r="CE318" s="242"/>
      <c r="CF318" s="242"/>
      <c r="CG318" s="242"/>
      <c r="CH318" s="242"/>
      <c r="CI318" s="242"/>
      <c r="CJ318" s="242"/>
      <c r="CK318" s="242"/>
      <c r="CL318" s="242"/>
      <c r="CM318" s="242"/>
      <c r="CN318" s="242"/>
      <c r="CO318" s="242"/>
      <c r="CP318" s="242"/>
      <c r="CQ318" s="242"/>
      <c r="CR318" s="242"/>
      <c r="CS318" s="242"/>
      <c r="CT318" s="242"/>
      <c r="CU318" s="242"/>
      <c r="CV318" s="242"/>
      <c r="CW318" s="242"/>
      <c r="CX318" s="242"/>
      <c r="CY318" s="242"/>
      <c r="CZ318" s="242"/>
    </row>
    <row r="319" s="758" customFormat="true" ht="15" customHeight="true" x14ac:dyDescent="0.2">
      <c r="B319" s="756"/>
      <c r="AE319" s="852"/>
      <c r="AF319" s="852"/>
      <c r="AG319" s="852"/>
      <c r="AH319" s="852"/>
      <c r="AI319" s="852"/>
      <c r="AJ319" s="852"/>
      <c r="AK319" s="852"/>
      <c r="AL319" s="852"/>
      <c r="AM319" s="852"/>
      <c r="AN319" s="852"/>
      <c r="AO319" s="852"/>
      <c r="AP319" s="852"/>
      <c r="AQ319" s="852"/>
      <c r="AR319" s="852"/>
      <c r="AS319" s="852"/>
      <c r="AT319" s="852"/>
      <c r="AU319" s="852"/>
      <c r="AV319" s="852"/>
      <c r="AW319" s="852"/>
      <c r="AX319" s="852"/>
      <c r="AY319" s="852"/>
      <c r="AZ319" s="852"/>
      <c r="BA319" s="135"/>
      <c r="BB319" s="133"/>
      <c r="BC319" s="133"/>
      <c r="BD319" s="133"/>
      <c r="BE319" s="133"/>
      <c r="BF319" s="133"/>
      <c r="BG319" s="133"/>
      <c r="BH319" s="133"/>
      <c r="BI319" s="133"/>
      <c r="BJ319" s="133"/>
      <c r="BK319" s="133"/>
      <c r="BL319" s="133"/>
      <c r="BM319" s="133"/>
      <c r="BN319" s="133"/>
      <c r="BO319" s="133"/>
      <c r="BP319" s="133"/>
      <c r="BQ319" s="133"/>
      <c r="BR319" s="133"/>
      <c r="BS319" s="133"/>
      <c r="BT319" s="133"/>
      <c r="BU319" s="133"/>
      <c r="BV319" s="133"/>
      <c r="BW319" s="133"/>
      <c r="BX319" s="133"/>
      <c r="BY319" s="135"/>
      <c r="BZ319" s="242"/>
      <c r="CA319" s="242"/>
      <c r="CB319" s="242"/>
      <c r="CC319" s="242"/>
      <c r="CD319" s="242"/>
      <c r="CE319" s="242"/>
      <c r="CF319" s="242"/>
      <c r="CG319" s="242"/>
      <c r="CH319" s="242"/>
      <c r="CI319" s="242"/>
      <c r="CJ319" s="242"/>
      <c r="CK319" s="242"/>
      <c r="CL319" s="242"/>
      <c r="CM319" s="242"/>
      <c r="CN319" s="242"/>
      <c r="CO319" s="242"/>
      <c r="CP319" s="242"/>
      <c r="CQ319" s="242"/>
      <c r="CR319" s="242"/>
      <c r="CS319" s="242"/>
      <c r="CT319" s="242"/>
      <c r="CU319" s="242"/>
      <c r="CV319" s="242"/>
      <c r="CW319" s="242"/>
      <c r="CX319" s="242"/>
      <c r="CY319" s="242"/>
      <c r="CZ319" s="242"/>
    </row>
    <row r="320" s="758" customFormat="true" ht="15" customHeight="true" x14ac:dyDescent="0.2">
      <c r="B320" s="756"/>
      <c r="AE320" s="852"/>
      <c r="AF320" s="852"/>
      <c r="AG320" s="852"/>
      <c r="AH320" s="852"/>
      <c r="AI320" s="852"/>
      <c r="AJ320" s="852"/>
      <c r="AK320" s="852"/>
      <c r="AL320" s="852"/>
      <c r="AM320" s="852"/>
      <c r="AN320" s="852"/>
      <c r="AO320" s="852"/>
      <c r="AP320" s="852"/>
      <c r="AQ320" s="852"/>
      <c r="AR320" s="852"/>
      <c r="AS320" s="852"/>
      <c r="AT320" s="852"/>
      <c r="AU320" s="852"/>
      <c r="AV320" s="852"/>
      <c r="AW320" s="852"/>
      <c r="AX320" s="852"/>
      <c r="AY320" s="852"/>
      <c r="AZ320" s="852"/>
      <c r="BA320" s="135"/>
      <c r="BB320" s="133"/>
      <c r="BC320" s="133"/>
      <c r="BD320" s="133"/>
      <c r="BE320" s="133"/>
      <c r="BF320" s="133"/>
      <c r="BG320" s="133"/>
      <c r="BH320" s="133"/>
      <c r="BI320" s="133"/>
      <c r="BJ320" s="133"/>
      <c r="BK320" s="133"/>
      <c r="BL320" s="133"/>
      <c r="BM320" s="133"/>
      <c r="BN320" s="133"/>
      <c r="BO320" s="133"/>
      <c r="BP320" s="133"/>
      <c r="BQ320" s="133"/>
      <c r="BR320" s="133"/>
      <c r="BS320" s="133"/>
      <c r="BT320" s="133"/>
      <c r="BU320" s="133"/>
      <c r="BV320" s="133"/>
      <c r="BW320" s="133"/>
      <c r="BX320" s="133"/>
      <c r="BY320" s="135"/>
      <c r="BZ320" s="242"/>
      <c r="CA320" s="242"/>
      <c r="CB320" s="242"/>
      <c r="CC320" s="242"/>
      <c r="CD320" s="242"/>
      <c r="CE320" s="242"/>
      <c r="CF320" s="242"/>
      <c r="CG320" s="242"/>
      <c r="CH320" s="242"/>
      <c r="CI320" s="242"/>
      <c r="CJ320" s="242"/>
      <c r="CK320" s="242"/>
      <c r="CL320" s="242"/>
      <c r="CM320" s="242"/>
      <c r="CN320" s="242"/>
      <c r="CO320" s="242"/>
      <c r="CP320" s="242"/>
      <c r="CQ320" s="242"/>
      <c r="CR320" s="242"/>
      <c r="CS320" s="242"/>
      <c r="CT320" s="242"/>
      <c r="CU320" s="242"/>
      <c r="CV320" s="242"/>
      <c r="CW320" s="242"/>
      <c r="CX320" s="242"/>
      <c r="CY320" s="242"/>
      <c r="CZ320" s="242"/>
    </row>
    <row r="321" s="758" customFormat="true" ht="15" customHeight="true" x14ac:dyDescent="0.2">
      <c r="B321" s="756"/>
      <c r="AE321" s="852"/>
      <c r="AF321" s="852"/>
      <c r="AG321" s="852"/>
      <c r="AH321" s="852"/>
      <c r="AI321" s="852"/>
      <c r="AJ321" s="852"/>
      <c r="AK321" s="852"/>
      <c r="AL321" s="852"/>
      <c r="AM321" s="852"/>
      <c r="AN321" s="852"/>
      <c r="AO321" s="852"/>
      <c r="AP321" s="852"/>
      <c r="AQ321" s="852"/>
      <c r="AR321" s="852"/>
      <c r="AS321" s="852"/>
      <c r="AT321" s="852"/>
      <c r="AU321" s="852"/>
      <c r="AV321" s="852"/>
      <c r="AW321" s="852"/>
      <c r="AX321" s="852"/>
      <c r="AY321" s="852"/>
      <c r="AZ321" s="852"/>
      <c r="BA321" s="135"/>
      <c r="BB321" s="133"/>
      <c r="BC321" s="133"/>
      <c r="BD321" s="133"/>
      <c r="BE321" s="133"/>
      <c r="BF321" s="133"/>
      <c r="BG321" s="133"/>
      <c r="BH321" s="133"/>
      <c r="BI321" s="133"/>
      <c r="BJ321" s="133"/>
      <c r="BK321" s="133"/>
      <c r="BL321" s="133"/>
      <c r="BM321" s="133"/>
      <c r="BN321" s="133"/>
      <c r="BO321" s="133"/>
      <c r="BP321" s="133"/>
      <c r="BQ321" s="133"/>
      <c r="BR321" s="133"/>
      <c r="BS321" s="133"/>
      <c r="BT321" s="133"/>
      <c r="BU321" s="133"/>
      <c r="BV321" s="133"/>
      <c r="BW321" s="133"/>
      <c r="BX321" s="133"/>
      <c r="BY321" s="135"/>
      <c r="BZ321" s="242"/>
      <c r="CA321" s="242"/>
      <c r="CB321" s="242"/>
      <c r="CC321" s="242"/>
      <c r="CD321" s="242"/>
      <c r="CE321" s="242"/>
      <c r="CF321" s="242"/>
      <c r="CG321" s="242"/>
      <c r="CH321" s="242"/>
      <c r="CI321" s="242"/>
      <c r="CJ321" s="242"/>
      <c r="CK321" s="242"/>
      <c r="CL321" s="242"/>
      <c r="CM321" s="242"/>
      <c r="CN321" s="242"/>
      <c r="CO321" s="242"/>
      <c r="CP321" s="242"/>
      <c r="CQ321" s="242"/>
      <c r="CR321" s="242"/>
      <c r="CS321" s="242"/>
      <c r="CT321" s="242"/>
      <c r="CU321" s="242"/>
      <c r="CV321" s="242"/>
      <c r="CW321" s="242"/>
      <c r="CX321" s="242"/>
      <c r="CY321" s="242"/>
      <c r="CZ321" s="242"/>
    </row>
    <row r="322" s="758" customFormat="true" ht="15" customHeight="true" x14ac:dyDescent="0.2">
      <c r="B322" s="756"/>
      <c r="AE322" s="852"/>
      <c r="AF322" s="852"/>
      <c r="AG322" s="852"/>
      <c r="AH322" s="852"/>
      <c r="AI322" s="852"/>
      <c r="AJ322" s="852"/>
      <c r="AK322" s="852"/>
      <c r="AL322" s="852"/>
      <c r="AM322" s="852"/>
      <c r="AN322" s="852"/>
      <c r="AO322" s="852"/>
      <c r="AP322" s="852"/>
      <c r="AQ322" s="852"/>
      <c r="AR322" s="852"/>
      <c r="AS322" s="852"/>
      <c r="AT322" s="852"/>
      <c r="AU322" s="852"/>
      <c r="AV322" s="852"/>
      <c r="AW322" s="852"/>
      <c r="AX322" s="852"/>
      <c r="AY322" s="852"/>
      <c r="AZ322" s="852"/>
      <c r="BA322" s="135"/>
      <c r="BB322" s="133"/>
      <c r="BC322" s="133"/>
      <c r="BD322" s="133"/>
      <c r="BE322" s="133"/>
      <c r="BF322" s="133"/>
      <c r="BG322" s="133"/>
      <c r="BH322" s="133"/>
      <c r="BI322" s="133"/>
      <c r="BJ322" s="133"/>
      <c r="BK322" s="133"/>
      <c r="BL322" s="133"/>
      <c r="BM322" s="133"/>
      <c r="BN322" s="133"/>
      <c r="BO322" s="133"/>
      <c r="BP322" s="133"/>
      <c r="BQ322" s="133"/>
      <c r="BR322" s="133"/>
      <c r="BS322" s="133"/>
      <c r="BT322" s="133"/>
      <c r="BU322" s="133"/>
      <c r="BV322" s="133"/>
      <c r="BW322" s="133"/>
      <c r="BX322" s="133"/>
      <c r="BY322" s="135"/>
      <c r="BZ322" s="242"/>
      <c r="CA322" s="242"/>
      <c r="CB322" s="242"/>
      <c r="CC322" s="242"/>
      <c r="CD322" s="242"/>
      <c r="CE322" s="242"/>
      <c r="CF322" s="242"/>
      <c r="CG322" s="242"/>
      <c r="CH322" s="242"/>
      <c r="CI322" s="242"/>
      <c r="CJ322" s="242"/>
      <c r="CK322" s="242"/>
      <c r="CL322" s="242"/>
      <c r="CM322" s="242"/>
      <c r="CN322" s="242"/>
      <c r="CO322" s="242"/>
      <c r="CP322" s="242"/>
      <c r="CQ322" s="242"/>
      <c r="CR322" s="242"/>
      <c r="CS322" s="242"/>
      <c r="CT322" s="242"/>
      <c r="CU322" s="242"/>
      <c r="CV322" s="242"/>
      <c r="CW322" s="242"/>
      <c r="CX322" s="242"/>
      <c r="CY322" s="242"/>
      <c r="CZ322" s="242"/>
    </row>
    <row r="323" s="758" customFormat="true" ht="15" customHeight="true" x14ac:dyDescent="0.2">
      <c r="B323" s="756"/>
      <c r="AE323" s="852"/>
      <c r="AF323" s="852"/>
      <c r="AG323" s="852"/>
      <c r="AH323" s="852"/>
      <c r="AI323" s="852"/>
      <c r="AJ323" s="852"/>
      <c r="AK323" s="852"/>
      <c r="AL323" s="852"/>
      <c r="AM323" s="852"/>
      <c r="AN323" s="852"/>
      <c r="AO323" s="852"/>
      <c r="AP323" s="852"/>
      <c r="AQ323" s="852"/>
      <c r="AR323" s="852"/>
      <c r="AS323" s="852"/>
      <c r="AT323" s="852"/>
      <c r="AU323" s="852"/>
      <c r="AV323" s="852"/>
      <c r="AW323" s="852"/>
      <c r="AX323" s="852"/>
      <c r="AY323" s="852"/>
      <c r="AZ323" s="852"/>
      <c r="BA323" s="135"/>
      <c r="BB323" s="133"/>
      <c r="BC323" s="133"/>
      <c r="BD323" s="133"/>
      <c r="BE323" s="133"/>
      <c r="BF323" s="133"/>
      <c r="BG323" s="133"/>
      <c r="BH323" s="133"/>
      <c r="BI323" s="133"/>
      <c r="BJ323" s="133"/>
      <c r="BK323" s="133"/>
      <c r="BL323" s="133"/>
      <c r="BM323" s="133"/>
      <c r="BN323" s="133"/>
      <c r="BO323" s="133"/>
      <c r="BP323" s="133"/>
      <c r="BQ323" s="133"/>
      <c r="BR323" s="133"/>
      <c r="BS323" s="133"/>
      <c r="BT323" s="133"/>
      <c r="BU323" s="133"/>
      <c r="BV323" s="133"/>
      <c r="BW323" s="133"/>
      <c r="BX323" s="133"/>
      <c r="BY323" s="135"/>
      <c r="BZ323" s="242"/>
      <c r="CA323" s="242"/>
      <c r="CB323" s="242"/>
      <c r="CC323" s="242"/>
      <c r="CD323" s="242"/>
      <c r="CE323" s="242"/>
      <c r="CF323" s="242"/>
      <c r="CG323" s="242"/>
      <c r="CH323" s="242"/>
      <c r="CI323" s="242"/>
      <c r="CJ323" s="242"/>
      <c r="CK323" s="242"/>
      <c r="CL323" s="242"/>
      <c r="CM323" s="242"/>
      <c r="CN323" s="242"/>
      <c r="CO323" s="242"/>
      <c r="CP323" s="242"/>
      <c r="CQ323" s="242"/>
      <c r="CR323" s="242"/>
      <c r="CS323" s="242"/>
      <c r="CT323" s="242"/>
      <c r="CU323" s="242"/>
      <c r="CV323" s="242"/>
      <c r="CW323" s="242"/>
      <c r="CX323" s="242"/>
      <c r="CY323" s="242"/>
      <c r="CZ323" s="242"/>
    </row>
    <row r="324" s="758" customFormat="true" ht="15" customHeight="true" x14ac:dyDescent="0.2">
      <c r="B324" s="756"/>
      <c r="AE324" s="852"/>
      <c r="AF324" s="852"/>
      <c r="AG324" s="852"/>
      <c r="AH324" s="852"/>
      <c r="AI324" s="852"/>
      <c r="AJ324" s="852"/>
      <c r="AK324" s="852"/>
      <c r="AL324" s="852"/>
      <c r="AM324" s="852"/>
      <c r="AN324" s="852"/>
      <c r="AO324" s="852"/>
      <c r="AP324" s="852"/>
      <c r="AQ324" s="852"/>
      <c r="AR324" s="852"/>
      <c r="AS324" s="852"/>
      <c r="AT324" s="852"/>
      <c r="AU324" s="852"/>
      <c r="AV324" s="852"/>
      <c r="AW324" s="852"/>
      <c r="AX324" s="852"/>
      <c r="AY324" s="852"/>
      <c r="AZ324" s="852"/>
      <c r="BA324" s="135"/>
      <c r="BB324" s="133"/>
      <c r="BC324" s="133"/>
      <c r="BD324" s="133"/>
      <c r="BE324" s="133"/>
      <c r="BF324" s="133"/>
      <c r="BG324" s="133"/>
      <c r="BH324" s="133"/>
      <c r="BI324" s="133"/>
      <c r="BJ324" s="133"/>
      <c r="BK324" s="133"/>
      <c r="BL324" s="133"/>
      <c r="BM324" s="133"/>
      <c r="BN324" s="133"/>
      <c r="BO324" s="133"/>
      <c r="BP324" s="133"/>
      <c r="BQ324" s="133"/>
      <c r="BR324" s="133"/>
      <c r="BS324" s="133"/>
      <c r="BT324" s="133"/>
      <c r="BU324" s="133"/>
      <c r="BV324" s="133"/>
      <c r="BW324" s="133"/>
      <c r="BX324" s="133"/>
      <c r="BY324" s="135"/>
      <c r="BZ324" s="242"/>
      <c r="CA324" s="242"/>
      <c r="CB324" s="242"/>
      <c r="CC324" s="242"/>
      <c r="CD324" s="242"/>
      <c r="CE324" s="242"/>
      <c r="CF324" s="242"/>
      <c r="CG324" s="242"/>
      <c r="CH324" s="242"/>
      <c r="CI324" s="242"/>
      <c r="CJ324" s="242"/>
      <c r="CK324" s="242"/>
      <c r="CL324" s="242"/>
      <c r="CM324" s="242"/>
      <c r="CN324" s="242"/>
      <c r="CO324" s="242"/>
      <c r="CP324" s="242"/>
      <c r="CQ324" s="242"/>
      <c r="CR324" s="242"/>
      <c r="CS324" s="242"/>
      <c r="CT324" s="242"/>
      <c r="CU324" s="242"/>
      <c r="CV324" s="242"/>
      <c r="CW324" s="242"/>
      <c r="CX324" s="242"/>
      <c r="CY324" s="242"/>
      <c r="CZ324" s="242"/>
    </row>
    <row r="325" s="758" customFormat="true" ht="15" customHeight="true" x14ac:dyDescent="0.2">
      <c r="B325" s="756"/>
      <c r="AE325" s="852"/>
      <c r="AF325" s="852"/>
      <c r="AG325" s="852"/>
      <c r="AH325" s="852"/>
      <c r="AI325" s="852"/>
      <c r="AJ325" s="852"/>
      <c r="AK325" s="852"/>
      <c r="AL325" s="852"/>
      <c r="AM325" s="852"/>
      <c r="AN325" s="852"/>
      <c r="AO325" s="852"/>
      <c r="AP325" s="852"/>
      <c r="AQ325" s="852"/>
      <c r="AR325" s="852"/>
      <c r="AS325" s="852"/>
      <c r="AT325" s="852"/>
      <c r="AU325" s="852"/>
      <c r="AV325" s="852"/>
      <c r="AW325" s="852"/>
      <c r="AX325" s="852"/>
      <c r="AY325" s="852"/>
      <c r="AZ325" s="852"/>
      <c r="BA325" s="135"/>
      <c r="BB325" s="133"/>
      <c r="BC325" s="133"/>
      <c r="BD325" s="133"/>
      <c r="BE325" s="133"/>
      <c r="BF325" s="133"/>
      <c r="BG325" s="133"/>
      <c r="BH325" s="133"/>
      <c r="BI325" s="133"/>
      <c r="BJ325" s="133"/>
      <c r="BK325" s="133"/>
      <c r="BL325" s="133"/>
      <c r="BM325" s="133"/>
      <c r="BN325" s="133"/>
      <c r="BO325" s="133"/>
      <c r="BP325" s="133"/>
      <c r="BQ325" s="133"/>
      <c r="BR325" s="133"/>
      <c r="BS325" s="133"/>
      <c r="BT325" s="133"/>
      <c r="BU325" s="133"/>
      <c r="BV325" s="133"/>
      <c r="BW325" s="133"/>
      <c r="BX325" s="133"/>
      <c r="BY325" s="135"/>
      <c r="BZ325" s="242"/>
      <c r="CA325" s="242"/>
      <c r="CB325" s="242"/>
      <c r="CC325" s="242"/>
      <c r="CD325" s="242"/>
      <c r="CE325" s="242"/>
      <c r="CF325" s="242"/>
      <c r="CG325" s="242"/>
      <c r="CH325" s="242"/>
      <c r="CI325" s="242"/>
      <c r="CJ325" s="242"/>
      <c r="CK325" s="242"/>
      <c r="CL325" s="242"/>
      <c r="CM325" s="242"/>
      <c r="CN325" s="242"/>
      <c r="CO325" s="242"/>
      <c r="CP325" s="242"/>
      <c r="CQ325" s="242"/>
      <c r="CR325" s="242"/>
      <c r="CS325" s="242"/>
      <c r="CT325" s="242"/>
      <c r="CU325" s="242"/>
      <c r="CV325" s="242"/>
      <c r="CW325" s="242"/>
      <c r="CX325" s="242"/>
      <c r="CY325" s="242"/>
      <c r="CZ325" s="242"/>
    </row>
    <row r="326" s="758" customFormat="true" ht="15" customHeight="true" x14ac:dyDescent="0.2">
      <c r="B326" s="756"/>
      <c r="AE326" s="852"/>
      <c r="AF326" s="852"/>
      <c r="AG326" s="852"/>
      <c r="AH326" s="852"/>
      <c r="AI326" s="852"/>
      <c r="AJ326" s="852"/>
      <c r="AK326" s="852"/>
      <c r="AL326" s="852"/>
      <c r="AM326" s="852"/>
      <c r="AN326" s="852"/>
      <c r="AO326" s="852"/>
      <c r="AP326" s="852"/>
      <c r="AQ326" s="852"/>
      <c r="AR326" s="852"/>
      <c r="AS326" s="852"/>
      <c r="AT326" s="852"/>
      <c r="AU326" s="852"/>
      <c r="AV326" s="852"/>
      <c r="AW326" s="852"/>
      <c r="AX326" s="852"/>
      <c r="AY326" s="852"/>
      <c r="AZ326" s="852"/>
      <c r="BA326" s="135"/>
      <c r="BB326" s="133"/>
      <c r="BC326" s="133"/>
      <c r="BD326" s="133"/>
      <c r="BE326" s="133"/>
      <c r="BF326" s="133"/>
      <c r="BG326" s="133"/>
      <c r="BH326" s="133"/>
      <c r="BI326" s="133"/>
      <c r="BJ326" s="133"/>
      <c r="BK326" s="133"/>
      <c r="BL326" s="133"/>
      <c r="BM326" s="133"/>
      <c r="BN326" s="133"/>
      <c r="BO326" s="133"/>
      <c r="BP326" s="133"/>
      <c r="BQ326" s="133"/>
      <c r="BR326" s="133"/>
      <c r="BS326" s="133"/>
      <c r="BT326" s="133"/>
      <c r="BU326" s="133"/>
      <c r="BV326" s="133"/>
      <c r="BW326" s="133"/>
      <c r="BX326" s="133"/>
      <c r="BY326" s="135"/>
      <c r="BZ326" s="242"/>
      <c r="CA326" s="242"/>
      <c r="CB326" s="242"/>
      <c r="CC326" s="242"/>
      <c r="CD326" s="242"/>
      <c r="CE326" s="242"/>
      <c r="CF326" s="242"/>
      <c r="CG326" s="242"/>
      <c r="CH326" s="242"/>
      <c r="CI326" s="242"/>
      <c r="CJ326" s="242"/>
      <c r="CK326" s="242"/>
      <c r="CL326" s="242"/>
      <c r="CM326" s="242"/>
      <c r="CN326" s="242"/>
      <c r="CO326" s="242"/>
      <c r="CP326" s="242"/>
      <c r="CQ326" s="242"/>
      <c r="CR326" s="242"/>
      <c r="CS326" s="242"/>
      <c r="CT326" s="242"/>
      <c r="CU326" s="242"/>
      <c r="CV326" s="242"/>
      <c r="CW326" s="242"/>
      <c r="CX326" s="242"/>
      <c r="CY326" s="242"/>
      <c r="CZ326" s="242"/>
    </row>
    <row r="327" s="758" customFormat="true" ht="15" customHeight="true" x14ac:dyDescent="0.2">
      <c r="B327" s="756"/>
      <c r="AE327" s="852"/>
      <c r="AF327" s="852"/>
      <c r="AG327" s="852"/>
      <c r="AH327" s="852"/>
      <c r="AI327" s="852"/>
      <c r="AJ327" s="852"/>
      <c r="AK327" s="852"/>
      <c r="AL327" s="852"/>
      <c r="AM327" s="852"/>
      <c r="AN327" s="852"/>
      <c r="AO327" s="852"/>
      <c r="AP327" s="852"/>
      <c r="AQ327" s="852"/>
      <c r="AR327" s="852"/>
      <c r="AS327" s="852"/>
      <c r="AT327" s="852"/>
      <c r="AU327" s="852"/>
      <c r="AV327" s="852"/>
      <c r="AW327" s="852"/>
      <c r="AX327" s="852"/>
      <c r="AY327" s="852"/>
      <c r="AZ327" s="852"/>
      <c r="BA327" s="135"/>
      <c r="BB327" s="133"/>
      <c r="BC327" s="133"/>
      <c r="BD327" s="133"/>
      <c r="BE327" s="133"/>
      <c r="BF327" s="133"/>
      <c r="BG327" s="133"/>
      <c r="BH327" s="133"/>
      <c r="BI327" s="133"/>
      <c r="BJ327" s="133"/>
      <c r="BK327" s="133"/>
      <c r="BL327" s="133"/>
      <c r="BM327" s="133"/>
      <c r="BN327" s="133"/>
      <c r="BO327" s="133"/>
      <c r="BP327" s="133"/>
      <c r="BQ327" s="133"/>
      <c r="BR327" s="133"/>
      <c r="BS327" s="133"/>
      <c r="BT327" s="133"/>
      <c r="BU327" s="133"/>
      <c r="BV327" s="133"/>
      <c r="BW327" s="133"/>
      <c r="BX327" s="133"/>
      <c r="BY327" s="135"/>
      <c r="BZ327" s="242"/>
      <c r="CA327" s="242"/>
      <c r="CB327" s="242"/>
      <c r="CC327" s="242"/>
      <c r="CD327" s="242"/>
      <c r="CE327" s="242"/>
      <c r="CF327" s="242"/>
      <c r="CG327" s="242"/>
      <c r="CH327" s="242"/>
      <c r="CI327" s="242"/>
      <c r="CJ327" s="242"/>
      <c r="CK327" s="242"/>
      <c r="CL327" s="242"/>
      <c r="CM327" s="242"/>
      <c r="CN327" s="242"/>
      <c r="CO327" s="242"/>
      <c r="CP327" s="242"/>
      <c r="CQ327" s="242"/>
      <c r="CR327" s="242"/>
      <c r="CS327" s="242"/>
      <c r="CT327" s="242"/>
      <c r="CU327" s="242"/>
      <c r="CV327" s="242"/>
      <c r="CW327" s="242"/>
      <c r="CX327" s="242"/>
      <c r="CY327" s="242"/>
      <c r="CZ327" s="242"/>
    </row>
    <row r="328" s="758" customFormat="true" ht="15" customHeight="true" x14ac:dyDescent="0.2">
      <c r="B328" s="756"/>
      <c r="AE328" s="852"/>
      <c r="AF328" s="852"/>
      <c r="AG328" s="852"/>
      <c r="AH328" s="852"/>
      <c r="AI328" s="852"/>
      <c r="AJ328" s="852"/>
      <c r="AK328" s="852"/>
      <c r="AL328" s="852"/>
      <c r="AM328" s="852"/>
      <c r="AN328" s="852"/>
      <c r="AO328" s="852"/>
      <c r="AP328" s="852"/>
      <c r="AQ328" s="852"/>
      <c r="AR328" s="852"/>
      <c r="AS328" s="852"/>
      <c r="AT328" s="852"/>
      <c r="AU328" s="852"/>
      <c r="AV328" s="852"/>
      <c r="AW328" s="852"/>
      <c r="AX328" s="852"/>
      <c r="AY328" s="852"/>
      <c r="AZ328" s="852"/>
      <c r="BA328" s="135"/>
      <c r="BB328" s="133"/>
      <c r="BC328" s="133"/>
      <c r="BD328" s="133"/>
      <c r="BE328" s="133"/>
      <c r="BF328" s="133"/>
      <c r="BG328" s="133"/>
      <c r="BH328" s="133"/>
      <c r="BI328" s="133"/>
      <c r="BJ328" s="133"/>
      <c r="BK328" s="133"/>
      <c r="BL328" s="133"/>
      <c r="BM328" s="133"/>
      <c r="BN328" s="133"/>
      <c r="BO328" s="133"/>
      <c r="BP328" s="133"/>
      <c r="BQ328" s="133"/>
      <c r="BR328" s="133"/>
      <c r="BS328" s="133"/>
      <c r="BT328" s="133"/>
      <c r="BU328" s="133"/>
      <c r="BV328" s="133"/>
      <c r="BW328" s="133"/>
      <c r="BX328" s="133"/>
      <c r="BY328" s="135"/>
      <c r="BZ328" s="242"/>
      <c r="CA328" s="242"/>
      <c r="CB328" s="242"/>
      <c r="CC328" s="242"/>
      <c r="CD328" s="242"/>
      <c r="CE328" s="242"/>
      <c r="CF328" s="242"/>
      <c r="CG328" s="242"/>
      <c r="CH328" s="242"/>
      <c r="CI328" s="242"/>
      <c r="CJ328" s="242"/>
      <c r="CK328" s="242"/>
      <c r="CL328" s="242"/>
      <c r="CM328" s="242"/>
      <c r="CN328" s="242"/>
      <c r="CO328" s="242"/>
      <c r="CP328" s="242"/>
      <c r="CQ328" s="242"/>
      <c r="CR328" s="242"/>
      <c r="CS328" s="242"/>
      <c r="CT328" s="242"/>
      <c r="CU328" s="242"/>
      <c r="CV328" s="242"/>
      <c r="CW328" s="242"/>
      <c r="CX328" s="242"/>
      <c r="CY328" s="242"/>
      <c r="CZ328" s="242"/>
    </row>
    <row r="329" s="758" customFormat="true" ht="250.15" customHeight="true" x14ac:dyDescent="0.2">
      <c r="B329" s="756"/>
      <c r="AE329" s="852"/>
      <c r="AF329" s="852"/>
      <c r="AG329" s="852"/>
      <c r="AH329" s="852"/>
      <c r="AI329" s="852"/>
      <c r="AJ329" s="852"/>
      <c r="AK329" s="852"/>
      <c r="AL329" s="852"/>
      <c r="AM329" s="852"/>
      <c r="AN329" s="852"/>
      <c r="AO329" s="852"/>
      <c r="AP329" s="852"/>
      <c r="AQ329" s="852"/>
      <c r="AR329" s="852"/>
      <c r="AS329" s="852"/>
      <c r="AT329" s="852"/>
      <c r="AU329" s="852"/>
      <c r="AV329" s="852"/>
      <c r="AW329" s="852"/>
      <c r="AX329" s="852"/>
      <c r="AY329" s="852"/>
      <c r="AZ329" s="852"/>
      <c r="BA329" s="135"/>
      <c r="BB329" s="133"/>
      <c r="BC329" s="133"/>
      <c r="BD329" s="133"/>
      <c r="BE329" s="133"/>
      <c r="BF329" s="133"/>
      <c r="BG329" s="133"/>
      <c r="BH329" s="133"/>
      <c r="BI329" s="133"/>
      <c r="BJ329" s="133"/>
      <c r="BK329" s="133"/>
      <c r="BL329" s="133"/>
      <c r="BM329" s="133"/>
      <c r="BN329" s="133"/>
      <c r="BO329" s="133"/>
      <c r="BP329" s="133"/>
      <c r="BQ329" s="133"/>
      <c r="BR329" s="133"/>
      <c r="BS329" s="133"/>
      <c r="BT329" s="133"/>
      <c r="BU329" s="133"/>
      <c r="BV329" s="133"/>
      <c r="BW329" s="133"/>
      <c r="BX329" s="133"/>
      <c r="BY329" s="135"/>
      <c r="BZ329" s="242"/>
      <c r="CA329" s="242"/>
      <c r="CB329" s="242"/>
      <c r="CC329" s="242"/>
      <c r="CD329" s="242"/>
      <c r="CE329" s="242"/>
      <c r="CF329" s="242"/>
      <c r="CG329" s="242"/>
      <c r="CH329" s="242"/>
      <c r="CI329" s="242"/>
      <c r="CJ329" s="242"/>
      <c r="CK329" s="242"/>
      <c r="CL329" s="242"/>
      <c r="CM329" s="242"/>
      <c r="CN329" s="242"/>
      <c r="CO329" s="242"/>
      <c r="CP329" s="242"/>
      <c r="CQ329" s="242"/>
      <c r="CR329" s="242"/>
      <c r="CS329" s="242"/>
      <c r="CT329" s="242"/>
      <c r="CU329" s="242"/>
      <c r="CV329" s="242"/>
      <c r="CW329" s="242"/>
      <c r="CX329" s="242"/>
      <c r="CY329" s="242"/>
      <c r="CZ329" s="242"/>
    </row>
    <row r="330" s="757" customFormat="true" ht="19.15" customHeight="true" x14ac:dyDescent="0.2">
      <c r="B330" s="755"/>
      <c r="AE330" s="835"/>
      <c r="AF330" s="835"/>
      <c r="AG330" s="835"/>
      <c r="AH330" s="835"/>
      <c r="AI330" s="835"/>
      <c r="AJ330" s="835"/>
      <c r="AK330" s="835"/>
      <c r="AL330" s="835"/>
      <c r="AM330" s="835"/>
      <c r="AN330" s="835"/>
      <c r="AO330" s="835"/>
      <c r="AP330" s="835"/>
      <c r="AQ330" s="835"/>
      <c r="AR330" s="835"/>
      <c r="AS330" s="835"/>
      <c r="AT330" s="835"/>
      <c r="AU330" s="835"/>
      <c r="AV330" s="835"/>
      <c r="AW330" s="835"/>
      <c r="AX330" s="835"/>
      <c r="AY330" s="835"/>
      <c r="AZ330" s="835"/>
      <c r="BA330" s="138"/>
      <c r="BB330" s="138"/>
      <c r="BC330" s="753"/>
      <c r="BD330" s="753"/>
      <c r="BE330" s="753"/>
      <c r="BF330" s="753"/>
      <c r="BG330" s="753"/>
      <c r="BH330" s="753"/>
      <c r="BI330" s="753"/>
      <c r="BJ330" s="753"/>
      <c r="BK330" s="753"/>
      <c r="BL330" s="753"/>
      <c r="BM330" s="753"/>
      <c r="BN330" s="753"/>
      <c r="BO330" s="753"/>
      <c r="BP330" s="753"/>
      <c r="BQ330" s="753"/>
      <c r="BR330" s="753"/>
      <c r="BS330" s="753"/>
      <c r="BT330" s="753"/>
      <c r="BU330" s="753"/>
      <c r="BV330" s="753"/>
      <c r="BW330" s="753"/>
      <c r="BX330" s="753"/>
      <c r="BY330" s="753"/>
      <c r="BZ330" s="238"/>
      <c r="CA330" s="238"/>
      <c r="CB330" s="238"/>
      <c r="CC330" s="238"/>
      <c r="CD330" s="238"/>
      <c r="CE330" s="238"/>
      <c r="CF330" s="238"/>
      <c r="CG330" s="238"/>
      <c r="CH330" s="238"/>
      <c r="CI330" s="238"/>
      <c r="CJ330" s="238"/>
      <c r="CK330" s="238"/>
      <c r="CL330" s="238"/>
      <c r="CM330" s="238"/>
      <c r="CN330" s="238"/>
      <c r="CO330" s="238"/>
      <c r="CP330" s="238"/>
      <c r="CQ330" s="238"/>
      <c r="CR330" s="238"/>
      <c r="CS330" s="238"/>
      <c r="CT330" s="238"/>
      <c r="CU330" s="238"/>
      <c r="CV330" s="238"/>
      <c r="CW330" s="238"/>
      <c r="CX330" s="238"/>
      <c r="CY330" s="238"/>
      <c r="CZ330" s="238"/>
    </row>
    <row r="331" s="757" customFormat="true" ht="15" customHeight="true" x14ac:dyDescent="0.2">
      <c r="B331" s="755"/>
      <c r="AE331" s="835"/>
      <c r="AF331" s="835"/>
      <c r="AG331" s="835"/>
      <c r="AH331" s="835"/>
      <c r="AI331" s="835"/>
      <c r="AJ331" s="835"/>
      <c r="AK331" s="835"/>
      <c r="AL331" s="835"/>
      <c r="AM331" s="835"/>
      <c r="AN331" s="835"/>
      <c r="AO331" s="835"/>
      <c r="AP331" s="835"/>
      <c r="AQ331" s="835"/>
      <c r="AR331" s="835"/>
      <c r="AS331" s="835"/>
      <c r="AT331" s="835"/>
      <c r="AU331" s="835"/>
      <c r="AV331" s="835"/>
      <c r="AW331" s="835"/>
      <c r="AX331" s="835"/>
      <c r="AY331" s="835"/>
      <c r="AZ331" s="835"/>
      <c r="BA331" s="138"/>
      <c r="BB331" s="138"/>
      <c r="BC331" s="753"/>
      <c r="BD331" s="753"/>
      <c r="BE331" s="753"/>
      <c r="BF331" s="753"/>
      <c r="BG331" s="753"/>
      <c r="BH331" s="753"/>
      <c r="BI331" s="753"/>
      <c r="BJ331" s="753"/>
      <c r="BK331" s="753"/>
      <c r="BL331" s="753"/>
      <c r="BM331" s="753"/>
      <c r="BN331" s="753"/>
      <c r="BO331" s="753"/>
      <c r="BP331" s="753"/>
      <c r="BQ331" s="753"/>
      <c r="BR331" s="753"/>
      <c r="BS331" s="753"/>
      <c r="BT331" s="753"/>
      <c r="BU331" s="753"/>
      <c r="BV331" s="753"/>
      <c r="BW331" s="753"/>
      <c r="BX331" s="753"/>
      <c r="BY331" s="753"/>
      <c r="BZ331" s="238"/>
      <c r="CA331" s="238"/>
      <c r="CB331" s="238"/>
      <c r="CC331" s="238"/>
      <c r="CD331" s="238"/>
      <c r="CE331" s="238"/>
      <c r="CF331" s="238"/>
      <c r="CG331" s="238"/>
      <c r="CH331" s="238"/>
      <c r="CI331" s="238"/>
      <c r="CJ331" s="238"/>
      <c r="CK331" s="238"/>
      <c r="CL331" s="238"/>
      <c r="CM331" s="238"/>
      <c r="CN331" s="238"/>
      <c r="CO331" s="238"/>
      <c r="CP331" s="238"/>
      <c r="CQ331" s="238"/>
      <c r="CR331" s="238"/>
      <c r="CS331" s="238"/>
      <c r="CT331" s="238"/>
      <c r="CU331" s="238"/>
      <c r="CV331" s="238"/>
      <c r="CW331" s="238"/>
      <c r="CX331" s="238"/>
      <c r="CY331" s="238"/>
      <c r="CZ331" s="238"/>
    </row>
    <row r="332" s="757" customFormat="true" ht="15" customHeight="true" x14ac:dyDescent="0.2">
      <c r="B332" s="755"/>
      <c r="AE332" s="835"/>
      <c r="AF332" s="835"/>
      <c r="AG332" s="835"/>
      <c r="AH332" s="835"/>
      <c r="AI332" s="835"/>
      <c r="AJ332" s="835"/>
      <c r="AK332" s="835"/>
      <c r="AL332" s="835"/>
      <c r="AM332" s="835"/>
      <c r="AN332" s="835"/>
      <c r="AO332" s="835"/>
      <c r="AP332" s="835"/>
      <c r="AQ332" s="835"/>
      <c r="AR332" s="835"/>
      <c r="AS332" s="835"/>
      <c r="AT332" s="835"/>
      <c r="AU332" s="835"/>
      <c r="AV332" s="835"/>
      <c r="AW332" s="835"/>
      <c r="AX332" s="835"/>
      <c r="AY332" s="835"/>
      <c r="AZ332" s="835"/>
      <c r="BA332" s="138"/>
      <c r="BB332" s="138"/>
      <c r="BC332" s="753"/>
      <c r="BD332" s="753"/>
      <c r="BE332" s="753"/>
      <c r="BF332" s="753"/>
      <c r="BG332" s="753"/>
      <c r="BH332" s="753"/>
      <c r="BI332" s="753"/>
      <c r="BJ332" s="753"/>
      <c r="BK332" s="753"/>
      <c r="BL332" s="753"/>
      <c r="BM332" s="753"/>
      <c r="BN332" s="753"/>
      <c r="BO332" s="753"/>
      <c r="BP332" s="753"/>
      <c r="BQ332" s="753"/>
      <c r="BR332" s="753"/>
      <c r="BS332" s="753"/>
      <c r="BT332" s="753"/>
      <c r="BU332" s="753"/>
      <c r="BV332" s="753"/>
      <c r="BW332" s="753"/>
      <c r="BX332" s="753"/>
      <c r="BY332" s="753"/>
      <c r="BZ332" s="238"/>
      <c r="CA332" s="238"/>
      <c r="CB332" s="238"/>
      <c r="CC332" s="238"/>
      <c r="CD332" s="238"/>
      <c r="CE332" s="238"/>
      <c r="CF332" s="238"/>
      <c r="CG332" s="238"/>
      <c r="CH332" s="238"/>
      <c r="CI332" s="238"/>
      <c r="CJ332" s="238"/>
      <c r="CK332" s="238"/>
      <c r="CL332" s="238"/>
      <c r="CM332" s="238"/>
      <c r="CN332" s="238"/>
      <c r="CO332" s="238"/>
      <c r="CP332" s="238"/>
      <c r="CQ332" s="238"/>
      <c r="CR332" s="238"/>
      <c r="CS332" s="238"/>
      <c r="CT332" s="238"/>
      <c r="CU332" s="238"/>
      <c r="CV332" s="238"/>
      <c r="CW332" s="238"/>
      <c r="CX332" s="238"/>
      <c r="CY332" s="238"/>
      <c r="CZ332" s="238"/>
    </row>
    <row r="333" s="757" customFormat="true" ht="15" customHeight="true" x14ac:dyDescent="0.2">
      <c r="B333" s="755"/>
      <c r="AE333" s="835"/>
      <c r="AF333" s="835"/>
      <c r="AG333" s="835"/>
      <c r="AH333" s="835"/>
      <c r="AI333" s="835"/>
      <c r="AJ333" s="835"/>
      <c r="AK333" s="835"/>
      <c r="AL333" s="835"/>
      <c r="AM333" s="835"/>
      <c r="AN333" s="835"/>
      <c r="AO333" s="835"/>
      <c r="AP333" s="835"/>
      <c r="AQ333" s="835"/>
      <c r="AR333" s="835"/>
      <c r="AS333" s="835"/>
      <c r="AT333" s="835"/>
      <c r="AU333" s="835"/>
      <c r="AV333" s="835"/>
      <c r="AW333" s="835"/>
      <c r="AX333" s="835"/>
      <c r="AY333" s="835"/>
      <c r="AZ333" s="835"/>
      <c r="BA333" s="138"/>
      <c r="BB333" s="138"/>
      <c r="BC333" s="753"/>
      <c r="BD333" s="753"/>
      <c r="BE333" s="753"/>
      <c r="BF333" s="753"/>
      <c r="BG333" s="753"/>
      <c r="BH333" s="753"/>
      <c r="BI333" s="753"/>
      <c r="BJ333" s="753"/>
      <c r="BK333" s="753"/>
      <c r="BL333" s="753"/>
      <c r="BM333" s="753"/>
      <c r="BN333" s="753"/>
      <c r="BO333" s="753"/>
      <c r="BP333" s="753"/>
      <c r="BQ333" s="753"/>
      <c r="BR333" s="753"/>
      <c r="BS333" s="753"/>
      <c r="BT333" s="753"/>
      <c r="BU333" s="753"/>
      <c r="BV333" s="753"/>
      <c r="BW333" s="753"/>
      <c r="BX333" s="753"/>
      <c r="BY333" s="753"/>
      <c r="BZ333" s="238"/>
      <c r="CA333" s="238"/>
      <c r="CB333" s="238"/>
      <c r="CC333" s="238"/>
      <c r="CD333" s="238"/>
      <c r="CE333" s="238"/>
      <c r="CF333" s="238"/>
      <c r="CG333" s="238"/>
      <c r="CH333" s="238"/>
      <c r="CI333" s="238"/>
      <c r="CJ333" s="238"/>
      <c r="CK333" s="238"/>
      <c r="CL333" s="238"/>
      <c r="CM333" s="238"/>
      <c r="CN333" s="238"/>
      <c r="CO333" s="238"/>
      <c r="CP333" s="238"/>
      <c r="CQ333" s="238"/>
      <c r="CR333" s="238"/>
      <c r="CS333" s="238"/>
      <c r="CT333" s="238"/>
      <c r="CU333" s="238"/>
      <c r="CV333" s="238"/>
      <c r="CW333" s="238"/>
      <c r="CX333" s="238"/>
      <c r="CY333" s="238"/>
      <c r="CZ333" s="238"/>
    </row>
    <row r="334" s="757" customFormat="true" ht="15" customHeight="true" x14ac:dyDescent="0.2">
      <c r="B334" s="755"/>
      <c r="AE334" s="835"/>
      <c r="AF334" s="835"/>
      <c r="AG334" s="835"/>
      <c r="AH334" s="835"/>
      <c r="AI334" s="835"/>
      <c r="AJ334" s="835"/>
      <c r="AK334" s="835"/>
      <c r="AL334" s="835"/>
      <c r="AM334" s="835"/>
      <c r="AN334" s="835"/>
      <c r="AO334" s="835"/>
      <c r="AP334" s="835"/>
      <c r="AQ334" s="835"/>
      <c r="AR334" s="835"/>
      <c r="AS334" s="835"/>
      <c r="AT334" s="835"/>
      <c r="AU334" s="835"/>
      <c r="AV334" s="835"/>
      <c r="AW334" s="835"/>
      <c r="AX334" s="835"/>
      <c r="AY334" s="835"/>
      <c r="AZ334" s="835"/>
      <c r="BA334" s="138"/>
      <c r="BB334" s="138"/>
      <c r="BC334" s="753"/>
      <c r="BD334" s="753"/>
      <c r="BE334" s="753"/>
      <c r="BF334" s="753"/>
      <c r="BG334" s="753"/>
      <c r="BH334" s="753"/>
      <c r="BI334" s="753"/>
      <c r="BJ334" s="753"/>
      <c r="BK334" s="753"/>
      <c r="BL334" s="753"/>
      <c r="BM334" s="753"/>
      <c r="BN334" s="753"/>
      <c r="BO334" s="753"/>
      <c r="BP334" s="753"/>
      <c r="BQ334" s="753"/>
      <c r="BR334" s="753"/>
      <c r="BS334" s="753"/>
      <c r="BT334" s="753"/>
      <c r="BU334" s="753"/>
      <c r="BV334" s="753"/>
      <c r="BW334" s="753"/>
      <c r="BX334" s="753"/>
      <c r="BY334" s="753"/>
      <c r="BZ334" s="238"/>
      <c r="CA334" s="238"/>
      <c r="CB334" s="238"/>
      <c r="CC334" s="238"/>
      <c r="CD334" s="238"/>
      <c r="CE334" s="238"/>
      <c r="CF334" s="238"/>
      <c r="CG334" s="238"/>
      <c r="CH334" s="238"/>
      <c r="CI334" s="238"/>
      <c r="CJ334" s="238"/>
      <c r="CK334" s="238"/>
      <c r="CL334" s="238"/>
      <c r="CM334" s="238"/>
      <c r="CN334" s="238"/>
      <c r="CO334" s="238"/>
      <c r="CP334" s="238"/>
      <c r="CQ334" s="238"/>
      <c r="CR334" s="238"/>
      <c r="CS334" s="238"/>
      <c r="CT334" s="238"/>
      <c r="CU334" s="238"/>
      <c r="CV334" s="238"/>
      <c r="CW334" s="238"/>
      <c r="CX334" s="238"/>
      <c r="CY334" s="238"/>
      <c r="CZ334" s="238"/>
    </row>
    <row r="335" s="757" customFormat="true" ht="15" customHeight="true" x14ac:dyDescent="0.2">
      <c r="B335" s="755"/>
      <c r="AE335" s="835"/>
      <c r="AF335" s="835"/>
      <c r="AG335" s="835"/>
      <c r="AH335" s="835"/>
      <c r="AI335" s="835"/>
      <c r="AJ335" s="835"/>
      <c r="AK335" s="835"/>
      <c r="AL335" s="835"/>
      <c r="AM335" s="835"/>
      <c r="AN335" s="835"/>
      <c r="AO335" s="835"/>
      <c r="AP335" s="835"/>
      <c r="AQ335" s="835"/>
      <c r="AR335" s="835"/>
      <c r="AS335" s="835"/>
      <c r="AT335" s="835"/>
      <c r="AU335" s="835"/>
      <c r="AV335" s="835"/>
      <c r="AW335" s="835"/>
      <c r="AX335" s="835"/>
      <c r="AY335" s="835"/>
      <c r="AZ335" s="835"/>
      <c r="BA335" s="138"/>
      <c r="BB335" s="138"/>
      <c r="BC335" s="753"/>
      <c r="BD335" s="753"/>
      <c r="BE335" s="753"/>
      <c r="BF335" s="753"/>
      <c r="BG335" s="753"/>
      <c r="BH335" s="753"/>
      <c r="BI335" s="753"/>
      <c r="BJ335" s="753"/>
      <c r="BK335" s="753"/>
      <c r="BL335" s="753"/>
      <c r="BM335" s="753"/>
      <c r="BN335" s="753"/>
      <c r="BO335" s="753"/>
      <c r="BP335" s="753"/>
      <c r="BQ335" s="753"/>
      <c r="BR335" s="753"/>
      <c r="BS335" s="753"/>
      <c r="BT335" s="753"/>
      <c r="BU335" s="753"/>
      <c r="BV335" s="753"/>
      <c r="BW335" s="753"/>
      <c r="BX335" s="753"/>
      <c r="BY335" s="753"/>
      <c r="BZ335" s="238"/>
      <c r="CA335" s="238"/>
      <c r="CB335" s="238"/>
      <c r="CC335" s="238"/>
      <c r="CD335" s="238"/>
      <c r="CE335" s="238"/>
      <c r="CF335" s="238"/>
      <c r="CG335" s="238"/>
      <c r="CH335" s="238"/>
      <c r="CI335" s="238"/>
      <c r="CJ335" s="238"/>
      <c r="CK335" s="238"/>
      <c r="CL335" s="238"/>
      <c r="CM335" s="238"/>
      <c r="CN335" s="238"/>
      <c r="CO335" s="238"/>
      <c r="CP335" s="238"/>
      <c r="CQ335" s="238"/>
      <c r="CR335" s="238"/>
      <c r="CS335" s="238"/>
      <c r="CT335" s="238"/>
      <c r="CU335" s="238"/>
      <c r="CV335" s="238"/>
      <c r="CW335" s="238"/>
      <c r="CX335" s="238"/>
      <c r="CY335" s="238"/>
      <c r="CZ335" s="238"/>
    </row>
    <row r="336" s="757" customFormat="true" ht="15" customHeight="true" x14ac:dyDescent="0.2">
      <c r="B336" s="755"/>
      <c r="AE336" s="835"/>
      <c r="AF336" s="835"/>
      <c r="AG336" s="835"/>
      <c r="AH336" s="835"/>
      <c r="AI336" s="835"/>
      <c r="AJ336" s="835"/>
      <c r="AK336" s="835"/>
      <c r="AL336" s="835"/>
      <c r="AM336" s="835"/>
      <c r="AN336" s="835"/>
      <c r="AO336" s="835"/>
      <c r="AP336" s="835"/>
      <c r="AQ336" s="835"/>
      <c r="AR336" s="835"/>
      <c r="AS336" s="835"/>
      <c r="AT336" s="835"/>
      <c r="AU336" s="835"/>
      <c r="AV336" s="835"/>
      <c r="AW336" s="835"/>
      <c r="AX336" s="835"/>
      <c r="AY336" s="835"/>
      <c r="AZ336" s="835"/>
      <c r="BA336" s="138"/>
      <c r="BB336" s="138"/>
      <c r="BC336" s="753"/>
      <c r="BD336" s="753"/>
      <c r="BE336" s="753"/>
      <c r="BF336" s="753"/>
      <c r="BG336" s="753"/>
      <c r="BH336" s="753"/>
      <c r="BI336" s="753"/>
      <c r="BJ336" s="753"/>
      <c r="BK336" s="753"/>
      <c r="BL336" s="753"/>
      <c r="BM336" s="753"/>
      <c r="BN336" s="753"/>
      <c r="BO336" s="753"/>
      <c r="BP336" s="753"/>
      <c r="BQ336" s="753"/>
      <c r="BR336" s="753"/>
      <c r="BS336" s="753"/>
      <c r="BT336" s="753"/>
      <c r="BU336" s="753"/>
      <c r="BV336" s="753"/>
      <c r="BW336" s="753"/>
      <c r="BX336" s="753"/>
      <c r="BY336" s="753"/>
      <c r="BZ336" s="238"/>
      <c r="CA336" s="238"/>
      <c r="CB336" s="238"/>
      <c r="CC336" s="238"/>
      <c r="CD336" s="238"/>
      <c r="CE336" s="238"/>
      <c r="CF336" s="238"/>
      <c r="CG336" s="238"/>
      <c r="CH336" s="238"/>
      <c r="CI336" s="238"/>
      <c r="CJ336" s="238"/>
      <c r="CK336" s="238"/>
      <c r="CL336" s="238"/>
      <c r="CM336" s="238"/>
      <c r="CN336" s="238"/>
      <c r="CO336" s="238"/>
      <c r="CP336" s="238"/>
      <c r="CQ336" s="238"/>
      <c r="CR336" s="238"/>
      <c r="CS336" s="238"/>
      <c r="CT336" s="238"/>
      <c r="CU336" s="238"/>
      <c r="CV336" s="238"/>
      <c r="CW336" s="238"/>
      <c r="CX336" s="238"/>
      <c r="CY336" s="238"/>
      <c r="CZ336" s="238"/>
    </row>
    <row r="337" s="757" customFormat="true" ht="18" customHeight="true" x14ac:dyDescent="0.2">
      <c r="B337" s="755"/>
      <c r="AE337" s="835"/>
      <c r="AF337" s="835"/>
      <c r="AG337" s="835"/>
      <c r="AH337" s="835"/>
      <c r="AI337" s="835"/>
      <c r="AJ337" s="835"/>
      <c r="AK337" s="835"/>
      <c r="AL337" s="835"/>
      <c r="AM337" s="835"/>
      <c r="AN337" s="835"/>
      <c r="AO337" s="835"/>
      <c r="AP337" s="835"/>
      <c r="AQ337" s="835"/>
      <c r="AR337" s="835"/>
      <c r="AS337" s="835"/>
      <c r="AT337" s="835"/>
      <c r="AU337" s="835"/>
      <c r="AV337" s="835"/>
      <c r="AW337" s="835"/>
      <c r="AX337" s="835"/>
      <c r="AY337" s="835"/>
      <c r="AZ337" s="835"/>
      <c r="BA337" s="138"/>
      <c r="BB337" s="138"/>
      <c r="BC337" s="753"/>
      <c r="BD337" s="753"/>
      <c r="BE337" s="753"/>
      <c r="BF337" s="753"/>
      <c r="BG337" s="753"/>
      <c r="BH337" s="753"/>
      <c r="BI337" s="753"/>
      <c r="BJ337" s="753"/>
      <c r="BK337" s="753"/>
      <c r="BL337" s="753"/>
      <c r="BM337" s="753"/>
      <c r="BN337" s="753"/>
      <c r="BO337" s="753"/>
      <c r="BP337" s="753"/>
      <c r="BQ337" s="753"/>
      <c r="BR337" s="753"/>
      <c r="BS337" s="753"/>
      <c r="BT337" s="753"/>
      <c r="BU337" s="753"/>
      <c r="BV337" s="753"/>
      <c r="BW337" s="753"/>
      <c r="BX337" s="753"/>
      <c r="BY337" s="753"/>
      <c r="BZ337" s="238"/>
      <c r="CA337" s="238"/>
      <c r="CB337" s="238"/>
      <c r="CC337" s="238"/>
      <c r="CD337" s="238"/>
      <c r="CE337" s="238"/>
      <c r="CF337" s="238"/>
      <c r="CG337" s="238"/>
      <c r="CH337" s="238"/>
      <c r="CI337" s="238"/>
      <c r="CJ337" s="238"/>
      <c r="CK337" s="238"/>
      <c r="CL337" s="238"/>
      <c r="CM337" s="238"/>
      <c r="CN337" s="238"/>
      <c r="CO337" s="238"/>
      <c r="CP337" s="238"/>
      <c r="CQ337" s="238"/>
      <c r="CR337" s="238"/>
      <c r="CS337" s="238"/>
      <c r="CT337" s="238"/>
      <c r="CU337" s="238"/>
      <c r="CV337" s="238"/>
      <c r="CW337" s="238"/>
      <c r="CX337" s="238"/>
      <c r="CY337" s="238"/>
      <c r="CZ337" s="238"/>
    </row>
    <row r="338" s="757" customFormat="true" ht="18" customHeight="true" x14ac:dyDescent="0.2">
      <c r="B338" s="755"/>
      <c r="AE338" s="835"/>
      <c r="AF338" s="835"/>
      <c r="AG338" s="835"/>
      <c r="AH338" s="835"/>
      <c r="AI338" s="835"/>
      <c r="AJ338" s="835"/>
      <c r="AK338" s="835"/>
      <c r="AL338" s="835"/>
      <c r="AM338" s="835"/>
      <c r="AN338" s="835"/>
      <c r="AO338" s="835"/>
      <c r="AP338" s="835"/>
      <c r="AQ338" s="835"/>
      <c r="AR338" s="835"/>
      <c r="AS338" s="835"/>
      <c r="AT338" s="835"/>
      <c r="AU338" s="835"/>
      <c r="AV338" s="835"/>
      <c r="AW338" s="835"/>
      <c r="AX338" s="835"/>
      <c r="AY338" s="835"/>
      <c r="AZ338" s="835"/>
      <c r="BA338" s="138"/>
      <c r="BB338" s="138"/>
      <c r="BC338" s="753"/>
      <c r="BD338" s="753"/>
      <c r="BE338" s="753"/>
      <c r="BF338" s="753"/>
      <c r="BG338" s="753"/>
      <c r="BH338" s="753"/>
      <c r="BI338" s="753"/>
      <c r="BJ338" s="753"/>
      <c r="BK338" s="753"/>
      <c r="BL338" s="753"/>
      <c r="BM338" s="753"/>
      <c r="BN338" s="753"/>
      <c r="BO338" s="753"/>
      <c r="BP338" s="753"/>
      <c r="BQ338" s="753"/>
      <c r="BR338" s="753"/>
      <c r="BS338" s="753"/>
      <c r="BT338" s="753"/>
      <c r="BU338" s="753"/>
      <c r="BV338" s="753"/>
      <c r="BW338" s="753"/>
      <c r="BX338" s="753"/>
      <c r="BY338" s="753"/>
      <c r="BZ338" s="238"/>
      <c r="CA338" s="238"/>
      <c r="CB338" s="238"/>
      <c r="CC338" s="238"/>
      <c r="CD338" s="238"/>
      <c r="CE338" s="238"/>
      <c r="CF338" s="238"/>
      <c r="CG338" s="238"/>
      <c r="CH338" s="238"/>
      <c r="CI338" s="238"/>
      <c r="CJ338" s="238"/>
      <c r="CK338" s="238"/>
      <c r="CL338" s="238"/>
      <c r="CM338" s="238"/>
      <c r="CN338" s="238"/>
      <c r="CO338" s="238"/>
      <c r="CP338" s="238"/>
      <c r="CQ338" s="238"/>
      <c r="CR338" s="238"/>
      <c r="CS338" s="238"/>
      <c r="CT338" s="238"/>
      <c r="CU338" s="238"/>
      <c r="CV338" s="238"/>
      <c r="CW338" s="238"/>
      <c r="CX338" s="238"/>
      <c r="CY338" s="238"/>
      <c r="CZ338" s="238"/>
    </row>
    <row r="339" s="758" customFormat="true" ht="15" customHeight="true" x14ac:dyDescent="0.2">
      <c r="B339" s="756"/>
      <c r="AE339" s="852"/>
      <c r="AF339" s="852"/>
      <c r="AG339" s="852"/>
      <c r="AH339" s="852"/>
      <c r="AI339" s="852"/>
      <c r="AJ339" s="852"/>
      <c r="AK339" s="852"/>
      <c r="AL339" s="852"/>
      <c r="AM339" s="852"/>
      <c r="AN339" s="852"/>
      <c r="AO339" s="852"/>
      <c r="AP339" s="852"/>
      <c r="AQ339" s="852"/>
      <c r="AR339" s="852"/>
      <c r="AS339" s="852"/>
      <c r="AT339" s="852"/>
      <c r="AU339" s="852"/>
      <c r="AV339" s="852"/>
      <c r="AW339" s="852"/>
      <c r="AX339" s="852"/>
      <c r="AY339" s="852"/>
      <c r="AZ339" s="852"/>
      <c r="BA339" s="244" t="s">
        <v>131</v>
      </c>
      <c r="BB339" s="120" t="s">
        <v>130</v>
      </c>
      <c r="BC339" s="1966" t="s">
        <v>115</v>
      </c>
      <c r="BD339" s="1967"/>
      <c r="BE339" s="1967"/>
      <c r="BF339" s="1967"/>
      <c r="BG339" s="1968"/>
      <c r="BH339" s="1969" t="s">
        <v>38</v>
      </c>
      <c r="BI339" s="1967"/>
      <c r="BJ339" s="1967"/>
      <c r="BK339" s="1967"/>
      <c r="BL339" s="1968"/>
      <c r="BM339" s="1969" t="s">
        <v>37</v>
      </c>
      <c r="BN339" s="1967"/>
      <c r="BO339" s="1967"/>
      <c r="BP339" s="1967"/>
      <c r="BQ339" s="1970"/>
      <c r="BR339" s="1479" t="s">
        <v>142</v>
      </c>
      <c r="BS339" s="1480"/>
      <c r="BT339" s="1480"/>
      <c r="BU339" s="1480"/>
      <c r="BV339" s="1480"/>
      <c r="BW339" s="1480"/>
      <c r="BX339" s="1480"/>
      <c r="BY339" s="1481"/>
      <c r="BZ339" s="464"/>
      <c r="CA339" s="464"/>
      <c r="CB339" s="464"/>
      <c r="CC339" s="464"/>
      <c r="CD339" s="464"/>
      <c r="CE339" s="242"/>
      <c r="CF339" s="242"/>
      <c r="CG339" s="242"/>
      <c r="CH339" s="242"/>
      <c r="CI339" s="242"/>
      <c r="CJ339" s="242"/>
      <c r="CK339" s="242"/>
      <c r="CL339" s="242"/>
      <c r="CM339" s="242"/>
      <c r="CN339" s="242"/>
      <c r="CO339" s="242"/>
      <c r="CP339" s="242"/>
      <c r="CQ339" s="242"/>
      <c r="CR339" s="242"/>
      <c r="CS339" s="242"/>
      <c r="CT339" s="242"/>
      <c r="CU339" s="242"/>
      <c r="CV339" s="242"/>
      <c r="CW339" s="242"/>
      <c r="CX339" s="242"/>
      <c r="CY339" s="242"/>
      <c r="CZ339" s="242"/>
    </row>
    <row r="340" s="758" customFormat="true" ht="12.75" x14ac:dyDescent="0.2">
      <c r="B340" s="756"/>
      <c r="AE340" s="852"/>
      <c r="AF340" s="852"/>
      <c r="AG340" s="852"/>
      <c r="AH340" s="852"/>
      <c r="AI340" s="852"/>
      <c r="AJ340" s="852"/>
      <c r="AK340" s="852"/>
      <c r="AL340" s="852"/>
      <c r="AM340" s="852"/>
      <c r="AN340" s="852"/>
      <c r="AO340" s="852"/>
      <c r="AP340" s="852"/>
      <c r="AQ340" s="852"/>
      <c r="AR340" s="852"/>
      <c r="AS340" s="852"/>
      <c r="AT340" s="852"/>
      <c r="AU340" s="852"/>
      <c r="AV340" s="852"/>
      <c r="AW340" s="852"/>
      <c r="AX340" s="852"/>
      <c r="AY340" s="852"/>
      <c r="AZ340" s="852"/>
      <c r="BA340" s="230" t="s">
        <v>127</v>
      </c>
      <c r="BB340" s="182"/>
      <c r="BC340" s="546" t="s">
        <v>0</v>
      </c>
      <c r="BD340" s="202" t="s">
        <v>1</v>
      </c>
      <c r="BE340" s="202" t="s">
        <v>2</v>
      </c>
      <c r="BF340" s="202" t="s">
        <v>3</v>
      </c>
      <c r="BG340" s="547" t="s">
        <v>4</v>
      </c>
      <c r="BH340" s="548" t="s">
        <v>0</v>
      </c>
      <c r="BI340" s="202" t="s">
        <v>1</v>
      </c>
      <c r="BJ340" s="202" t="s">
        <v>2</v>
      </c>
      <c r="BK340" s="202" t="s">
        <v>3</v>
      </c>
      <c r="BL340" s="547" t="s">
        <v>4</v>
      </c>
      <c r="BM340" s="548" t="s">
        <v>0</v>
      </c>
      <c r="BN340" s="202" t="s">
        <v>1</v>
      </c>
      <c r="BO340" s="202" t="s">
        <v>2</v>
      </c>
      <c r="BP340" s="202" t="s">
        <v>3</v>
      </c>
      <c r="BQ340" s="547" t="s">
        <v>4</v>
      </c>
      <c r="BR340" s="548" t="s">
        <v>156</v>
      </c>
      <c r="BS340" s="202" t="s">
        <v>157</v>
      </c>
      <c r="BT340" s="202" t="s">
        <v>158</v>
      </c>
      <c r="BU340" s="202" t="s">
        <v>159</v>
      </c>
      <c r="BV340" s="202" t="s">
        <v>160</v>
      </c>
      <c r="BW340" s="202" t="s">
        <v>161</v>
      </c>
      <c r="BX340" s="202" t="s">
        <v>162</v>
      </c>
      <c r="BY340" s="203" t="s">
        <v>163</v>
      </c>
      <c r="BZ340" s="203" t="s">
        <v>164</v>
      </c>
      <c r="CA340" s="203" t="s">
        <v>165</v>
      </c>
      <c r="CB340" s="203" t="s">
        <v>166</v>
      </c>
      <c r="CC340" s="203" t="s">
        <v>167</v>
      </c>
      <c r="CD340" s="203" t="s">
        <v>168</v>
      </c>
      <c r="CE340" s="1559"/>
      <c r="CF340" s="1559"/>
      <c r="CG340" s="1559"/>
      <c r="CH340" s="1559"/>
      <c r="CI340" s="1559"/>
      <c r="CJ340" s="1559"/>
      <c r="CK340" s="1559"/>
      <c r="CL340" s="1559"/>
      <c r="CM340" s="1559"/>
      <c r="CN340" s="1559"/>
      <c r="CO340" s="1559"/>
      <c r="CP340" s="1559"/>
      <c r="CQ340" s="1559"/>
      <c r="CR340" s="1559"/>
      <c r="CS340" s="1559"/>
      <c r="CT340" s="1559"/>
      <c r="CU340" s="1559"/>
      <c r="CV340" s="1559"/>
      <c r="CW340" s="1559"/>
      <c r="CX340" s="1559"/>
      <c r="CY340" s="1559"/>
      <c r="CZ340" s="1559"/>
    </row>
    <row r="341" s="758" customFormat="true" ht="15" customHeight="true" x14ac:dyDescent="0.2">
      <c r="B341" s="756"/>
      <c r="AE341" s="852"/>
      <c r="AF341" s="852"/>
      <c r="AG341" s="852"/>
      <c r="AH341" s="852"/>
      <c r="AI341" s="852"/>
      <c r="AJ341" s="852"/>
      <c r="AK341" s="852"/>
      <c r="AL341" s="852"/>
      <c r="AM341" s="852"/>
      <c r="AN341" s="852"/>
      <c r="AO341" s="852"/>
      <c r="AP341" s="852"/>
      <c r="AQ341" s="852"/>
      <c r="AR341" s="852"/>
      <c r="AS341" s="852"/>
      <c r="AT341" s="852"/>
      <c r="AU341" s="852"/>
      <c r="AV341" s="852"/>
      <c r="AW341" s="852"/>
      <c r="AX341" s="852"/>
      <c r="AY341" s="852"/>
      <c r="AZ341" s="852"/>
      <c r="BA341" s="1971" t="s">
        <v>155</v>
      </c>
      <c r="BB341" s="179" t="s">
        <v>49</v>
      </c>
      <c r="BC341" s="1365" t="s">
        <v>35</v>
      </c>
      <c r="BD341" s="1385" t="s">
        <v>35</v>
      </c>
      <c r="BE341" s="1385" t="s">
        <v>35</v>
      </c>
      <c r="BF341" s="1385" t="s">
        <v>35</v>
      </c>
      <c r="BG341" s="1405" t="s">
        <v>35</v>
      </c>
      <c r="BH341" s="1424" t="s">
        <v>35</v>
      </c>
      <c r="BI341" s="1385" t="s">
        <v>35</v>
      </c>
      <c r="BJ341" s="1385" t="s">
        <v>35</v>
      </c>
      <c r="BK341" s="1385" t="s">
        <v>35</v>
      </c>
      <c r="BL341" s="1405" t="s">
        <v>35</v>
      </c>
      <c r="BM341" s="1424" t="s">
        <v>35</v>
      </c>
      <c r="BN341" s="1385" t="s">
        <v>35</v>
      </c>
      <c r="BO341" s="1385" t="s">
        <v>35</v>
      </c>
      <c r="BP341" s="1385" t="s">
        <v>35</v>
      </c>
      <c r="BQ341" s="1405" t="s">
        <v>35</v>
      </c>
      <c r="BR341" s="1424" t="s">
        <v>35</v>
      </c>
      <c r="BS341" s="1385" t="s">
        <v>35</v>
      </c>
      <c r="BT341" s="1385" t="s">
        <v>35</v>
      </c>
      <c r="BU341" s="1385" t="s">
        <v>35</v>
      </c>
      <c r="BV341" s="1385" t="s">
        <v>35</v>
      </c>
      <c r="BW341" s="1385" t="s">
        <v>35</v>
      </c>
      <c r="BX341" s="1385" t="s">
        <v>35</v>
      </c>
      <c r="BY341" s="1443" t="s">
        <v>35</v>
      </c>
      <c r="BZ341" s="1443" t="s">
        <v>35</v>
      </c>
      <c r="CA341" s="1443" t="s">
        <v>35</v>
      </c>
      <c r="CB341" s="1443" t="s">
        <v>35</v>
      </c>
      <c r="CC341" s="1443" t="s">
        <v>35</v>
      </c>
      <c r="CD341" s="1443" t="s">
        <v>35</v>
      </c>
      <c r="CE341" s="1560"/>
      <c r="CF341" s="1560"/>
      <c r="CG341" s="1560"/>
      <c r="CH341" s="1560"/>
      <c r="CI341" s="1560"/>
      <c r="CJ341" s="1560"/>
      <c r="CK341" s="1560"/>
      <c r="CL341" s="1560"/>
      <c r="CM341" s="1560"/>
      <c r="CN341" s="1560"/>
      <c r="CO341" s="1560"/>
      <c r="CP341" s="1560"/>
      <c r="CQ341" s="1560"/>
      <c r="CR341" s="1560"/>
      <c r="CS341" s="1560"/>
      <c r="CT341" s="1560"/>
      <c r="CU341" s="1560"/>
      <c r="CV341" s="1560"/>
      <c r="CW341" s="1560"/>
      <c r="CX341" s="1560"/>
      <c r="CY341" s="1560"/>
      <c r="CZ341" s="1560"/>
    </row>
    <row r="342" s="758" customFormat="true" ht="15" customHeight="true" x14ac:dyDescent="0.2">
      <c r="B342" s="756"/>
      <c r="AE342" s="852"/>
      <c r="AF342" s="852"/>
      <c r="AG342" s="852"/>
      <c r="AH342" s="852"/>
      <c r="AI342" s="852"/>
      <c r="AJ342" s="852"/>
      <c r="AK342" s="852"/>
      <c r="AL342" s="852"/>
      <c r="AM342" s="852"/>
      <c r="AN342" s="852"/>
      <c r="AO342" s="852"/>
      <c r="AP342" s="852"/>
      <c r="AQ342" s="852"/>
      <c r="AR342" s="852"/>
      <c r="AS342" s="852"/>
      <c r="AT342" s="852"/>
      <c r="AU342" s="852"/>
      <c r="AV342" s="852"/>
      <c r="AW342" s="852"/>
      <c r="AX342" s="852"/>
      <c r="AY342" s="852"/>
      <c r="AZ342" s="852"/>
      <c r="BA342" s="1972"/>
      <c r="BB342" s="180" t="s">
        <v>48</v>
      </c>
      <c r="BC342" s="1366" t="s">
        <v>35</v>
      </c>
      <c r="BD342" s="1386" t="s">
        <v>35</v>
      </c>
      <c r="BE342" s="1386" t="s">
        <v>35</v>
      </c>
      <c r="BF342" s="1386" t="s">
        <v>35</v>
      </c>
      <c r="BG342" s="1406" t="s">
        <v>35</v>
      </c>
      <c r="BH342" s="1425" t="s">
        <v>35</v>
      </c>
      <c r="BI342" s="1386" t="s">
        <v>35</v>
      </c>
      <c r="BJ342" s="1386" t="s">
        <v>35</v>
      </c>
      <c r="BK342" s="1386" t="s">
        <v>35</v>
      </c>
      <c r="BL342" s="1406" t="s">
        <v>35</v>
      </c>
      <c r="BM342" s="1425" t="s">
        <v>35</v>
      </c>
      <c r="BN342" s="1386" t="s">
        <v>35</v>
      </c>
      <c r="BO342" s="1386" t="s">
        <v>35</v>
      </c>
      <c r="BP342" s="1386" t="s">
        <v>35</v>
      </c>
      <c r="BQ342" s="1406" t="s">
        <v>35</v>
      </c>
      <c r="BR342" s="1425" t="s">
        <v>35</v>
      </c>
      <c r="BS342" s="1386" t="s">
        <v>35</v>
      </c>
      <c r="BT342" s="1386" t="s">
        <v>35</v>
      </c>
      <c r="BU342" s="1386" t="s">
        <v>35</v>
      </c>
      <c r="BV342" s="1386" t="s">
        <v>35</v>
      </c>
      <c r="BW342" s="1386" t="s">
        <v>35</v>
      </c>
      <c r="BX342" s="1386" t="s">
        <v>35</v>
      </c>
      <c r="BY342" s="1444" t="s">
        <v>35</v>
      </c>
      <c r="BZ342" s="1444" t="s">
        <v>35</v>
      </c>
      <c r="CA342" s="1444" t="s">
        <v>35</v>
      </c>
      <c r="CB342" s="1444" t="s">
        <v>35</v>
      </c>
      <c r="CC342" s="1444" t="s">
        <v>35</v>
      </c>
      <c r="CD342" s="1444" t="s">
        <v>35</v>
      </c>
      <c r="CE342" s="1561"/>
      <c r="CF342" s="1561"/>
      <c r="CG342" s="1561"/>
      <c r="CH342" s="1561"/>
      <c r="CI342" s="1561"/>
      <c r="CJ342" s="1561"/>
      <c r="CK342" s="1561"/>
      <c r="CL342" s="1561"/>
      <c r="CM342" s="1561"/>
      <c r="CN342" s="1561"/>
      <c r="CO342" s="1561"/>
      <c r="CP342" s="1561"/>
      <c r="CQ342" s="1561"/>
      <c r="CR342" s="1561"/>
      <c r="CS342" s="1561"/>
      <c r="CT342" s="1561"/>
      <c r="CU342" s="1561"/>
      <c r="CV342" s="1561"/>
      <c r="CW342" s="1561"/>
      <c r="CX342" s="1561"/>
      <c r="CY342" s="1561"/>
      <c r="CZ342" s="1561"/>
    </row>
    <row r="343" s="758" customFormat="true" ht="15" customHeight="true" x14ac:dyDescent="0.2">
      <c r="B343" s="756"/>
      <c r="AE343" s="852"/>
      <c r="AF343" s="852"/>
      <c r="AG343" s="852"/>
      <c r="AH343" s="852"/>
      <c r="AI343" s="852"/>
      <c r="AJ343" s="852"/>
      <c r="AK343" s="852"/>
      <c r="AL343" s="852"/>
      <c r="AM343" s="852"/>
      <c r="AN343" s="852"/>
      <c r="AO343" s="852"/>
      <c r="AP343" s="852"/>
      <c r="AQ343" s="852"/>
      <c r="AR343" s="852"/>
      <c r="AS343" s="852"/>
      <c r="AT343" s="852"/>
      <c r="AU343" s="852"/>
      <c r="AV343" s="852"/>
      <c r="AW343" s="852"/>
      <c r="AX343" s="852"/>
      <c r="AY343" s="852"/>
      <c r="AZ343" s="852"/>
      <c r="BA343" s="1973" t="s">
        <v>150</v>
      </c>
      <c r="BB343" s="180" t="s">
        <v>49</v>
      </c>
      <c r="BC343" s="1366" t="s">
        <v>35</v>
      </c>
      <c r="BD343" s="1386" t="s">
        <v>35</v>
      </c>
      <c r="BE343" s="1386" t="s">
        <v>35</v>
      </c>
      <c r="BF343" s="1386" t="s">
        <v>35</v>
      </c>
      <c r="BG343" s="1406" t="s">
        <v>35</v>
      </c>
      <c r="BH343" s="1425" t="s">
        <v>35</v>
      </c>
      <c r="BI343" s="1386" t="s">
        <v>35</v>
      </c>
      <c r="BJ343" s="1386" t="s">
        <v>35</v>
      </c>
      <c r="BK343" s="1386" t="s">
        <v>35</v>
      </c>
      <c r="BL343" s="1406" t="s">
        <v>35</v>
      </c>
      <c r="BM343" s="1425" t="s">
        <v>35</v>
      </c>
      <c r="BN343" s="1386" t="s">
        <v>35</v>
      </c>
      <c r="BO343" s="1386" t="s">
        <v>35</v>
      </c>
      <c r="BP343" s="1386" t="s">
        <v>35</v>
      </c>
      <c r="BQ343" s="1406" t="s">
        <v>35</v>
      </c>
      <c r="BR343" s="1425" t="s">
        <v>35</v>
      </c>
      <c r="BS343" s="1386" t="s">
        <v>35</v>
      </c>
      <c r="BT343" s="1386" t="s">
        <v>35</v>
      </c>
      <c r="BU343" s="1386" t="s">
        <v>35</v>
      </c>
      <c r="BV343" s="1386" t="s">
        <v>35</v>
      </c>
      <c r="BW343" s="1386" t="s">
        <v>35</v>
      </c>
      <c r="BX343" s="1386" t="s">
        <v>35</v>
      </c>
      <c r="BY343" s="1444" t="s">
        <v>35</v>
      </c>
      <c r="BZ343" s="1444" t="s">
        <v>35</v>
      </c>
      <c r="CA343" s="1444" t="s">
        <v>35</v>
      </c>
      <c r="CB343" s="1444" t="s">
        <v>35</v>
      </c>
      <c r="CC343" s="1444" t="s">
        <v>35</v>
      </c>
      <c r="CD343" s="1444" t="s">
        <v>35</v>
      </c>
      <c r="CE343" s="1561"/>
      <c r="CF343" s="1561"/>
      <c r="CG343" s="1561"/>
      <c r="CH343" s="1561"/>
      <c r="CI343" s="1561"/>
      <c r="CJ343" s="1561"/>
      <c r="CK343" s="1561"/>
      <c r="CL343" s="1561"/>
      <c r="CM343" s="1561"/>
      <c r="CN343" s="1561"/>
      <c r="CO343" s="1561"/>
      <c r="CP343" s="1561"/>
      <c r="CQ343" s="1561"/>
      <c r="CR343" s="1561"/>
      <c r="CS343" s="1561"/>
      <c r="CT343" s="1561"/>
      <c r="CU343" s="1561"/>
      <c r="CV343" s="1561"/>
      <c r="CW343" s="1561"/>
      <c r="CX343" s="1561"/>
      <c r="CY343" s="1561"/>
      <c r="CZ343" s="1561"/>
    </row>
    <row r="344" s="758" customFormat="true" ht="15" customHeight="true" x14ac:dyDescent="0.2">
      <c r="B344" s="756"/>
      <c r="AE344" s="852"/>
      <c r="AF344" s="852"/>
      <c r="AG344" s="852"/>
      <c r="AH344" s="852"/>
      <c r="AI344" s="852"/>
      <c r="AJ344" s="852"/>
      <c r="AK344" s="852"/>
      <c r="AL344" s="852"/>
      <c r="AM344" s="852"/>
      <c r="AN344" s="852"/>
      <c r="AO344" s="852"/>
      <c r="AP344" s="852"/>
      <c r="AQ344" s="852"/>
      <c r="AR344" s="852"/>
      <c r="AS344" s="852"/>
      <c r="AT344" s="852"/>
      <c r="AU344" s="852"/>
      <c r="AV344" s="852"/>
      <c r="AW344" s="852"/>
      <c r="AX344" s="852"/>
      <c r="AY344" s="852"/>
      <c r="AZ344" s="852"/>
      <c r="BA344" s="1972"/>
      <c r="BB344" s="180" t="s">
        <v>48</v>
      </c>
      <c r="BC344" s="1366" t="s">
        <v>35</v>
      </c>
      <c r="BD344" s="1386" t="s">
        <v>35</v>
      </c>
      <c r="BE344" s="1386" t="s">
        <v>35</v>
      </c>
      <c r="BF344" s="1386" t="s">
        <v>35</v>
      </c>
      <c r="BG344" s="1406" t="s">
        <v>35</v>
      </c>
      <c r="BH344" s="1425" t="s">
        <v>35</v>
      </c>
      <c r="BI344" s="1386" t="s">
        <v>35</v>
      </c>
      <c r="BJ344" s="1386" t="s">
        <v>35</v>
      </c>
      <c r="BK344" s="1386" t="s">
        <v>35</v>
      </c>
      <c r="BL344" s="1406" t="s">
        <v>35</v>
      </c>
      <c r="BM344" s="1425" t="s">
        <v>35</v>
      </c>
      <c r="BN344" s="1386" t="s">
        <v>35</v>
      </c>
      <c r="BO344" s="1386" t="s">
        <v>35</v>
      </c>
      <c r="BP344" s="1386" t="s">
        <v>35</v>
      </c>
      <c r="BQ344" s="1406" t="s">
        <v>35</v>
      </c>
      <c r="BR344" s="1425" t="s">
        <v>35</v>
      </c>
      <c r="BS344" s="1386" t="s">
        <v>35</v>
      </c>
      <c r="BT344" s="1386" t="s">
        <v>35</v>
      </c>
      <c r="BU344" s="1386" t="s">
        <v>35</v>
      </c>
      <c r="BV344" s="1386" t="s">
        <v>35</v>
      </c>
      <c r="BW344" s="1386" t="s">
        <v>35</v>
      </c>
      <c r="BX344" s="1386" t="s">
        <v>35</v>
      </c>
      <c r="BY344" s="1444" t="s">
        <v>35</v>
      </c>
      <c r="BZ344" s="1444" t="s">
        <v>35</v>
      </c>
      <c r="CA344" s="1444" t="s">
        <v>35</v>
      </c>
      <c r="CB344" s="1444" t="s">
        <v>35</v>
      </c>
      <c r="CC344" s="1444" t="s">
        <v>35</v>
      </c>
      <c r="CD344" s="1444" t="s">
        <v>35</v>
      </c>
      <c r="CE344" s="1561"/>
      <c r="CF344" s="1561"/>
      <c r="CG344" s="1561"/>
      <c r="CH344" s="1561"/>
      <c r="CI344" s="1561"/>
      <c r="CJ344" s="1561"/>
      <c r="CK344" s="1561"/>
      <c r="CL344" s="1561"/>
      <c r="CM344" s="1561"/>
      <c r="CN344" s="1561"/>
      <c r="CO344" s="1561"/>
      <c r="CP344" s="1561"/>
      <c r="CQ344" s="1561"/>
      <c r="CR344" s="1561"/>
      <c r="CS344" s="1561"/>
      <c r="CT344" s="1561"/>
      <c r="CU344" s="1561"/>
      <c r="CV344" s="1561"/>
      <c r="CW344" s="1561"/>
      <c r="CX344" s="1561"/>
      <c r="CY344" s="1561"/>
      <c r="CZ344" s="1561"/>
    </row>
    <row r="345" s="758" customFormat="true" ht="15" customHeight="true" x14ac:dyDescent="0.2">
      <c r="B345" s="756"/>
      <c r="AE345" s="852"/>
      <c r="AF345" s="852"/>
      <c r="AG345" s="852"/>
      <c r="AH345" s="852"/>
      <c r="AI345" s="852"/>
      <c r="AJ345" s="852"/>
      <c r="AK345" s="852"/>
      <c r="AL345" s="852"/>
      <c r="AM345" s="852"/>
      <c r="AN345" s="852"/>
      <c r="AO345" s="852"/>
      <c r="AP345" s="852"/>
      <c r="AQ345" s="852"/>
      <c r="AR345" s="852"/>
      <c r="AS345" s="852"/>
      <c r="AT345" s="852"/>
      <c r="AU345" s="852"/>
      <c r="AV345" s="852"/>
      <c r="AW345" s="852"/>
      <c r="AX345" s="852"/>
      <c r="AY345" s="852"/>
      <c r="AZ345" s="852"/>
      <c r="BA345" s="1973" t="s">
        <v>151</v>
      </c>
      <c r="BB345" s="180" t="s">
        <v>49</v>
      </c>
      <c r="BC345" s="1366" t="s">
        <v>35</v>
      </c>
      <c r="BD345" s="1386" t="s">
        <v>35</v>
      </c>
      <c r="BE345" s="1386" t="s">
        <v>35</v>
      </c>
      <c r="BF345" s="1386" t="s">
        <v>35</v>
      </c>
      <c r="BG345" s="1406" t="s">
        <v>35</v>
      </c>
      <c r="BH345" s="1425" t="s">
        <v>35</v>
      </c>
      <c r="BI345" s="1386" t="s">
        <v>35</v>
      </c>
      <c r="BJ345" s="1386" t="s">
        <v>35</v>
      </c>
      <c r="BK345" s="1386" t="s">
        <v>35</v>
      </c>
      <c r="BL345" s="1406" t="s">
        <v>35</v>
      </c>
      <c r="BM345" s="1425" t="s">
        <v>35</v>
      </c>
      <c r="BN345" s="1386" t="s">
        <v>35</v>
      </c>
      <c r="BO345" s="1386" t="s">
        <v>35</v>
      </c>
      <c r="BP345" s="1386" t="s">
        <v>35</v>
      </c>
      <c r="BQ345" s="1406" t="s">
        <v>35</v>
      </c>
      <c r="BR345" s="1425" t="s">
        <v>35</v>
      </c>
      <c r="BS345" s="1386" t="s">
        <v>35</v>
      </c>
      <c r="BT345" s="1386" t="s">
        <v>35</v>
      </c>
      <c r="BU345" s="1386" t="s">
        <v>35</v>
      </c>
      <c r="BV345" s="1386" t="s">
        <v>35</v>
      </c>
      <c r="BW345" s="1386" t="s">
        <v>35</v>
      </c>
      <c r="BX345" s="1386" t="s">
        <v>35</v>
      </c>
      <c r="BY345" s="1444" t="s">
        <v>35</v>
      </c>
      <c r="BZ345" s="1444" t="s">
        <v>35</v>
      </c>
      <c r="CA345" s="1444" t="s">
        <v>35</v>
      </c>
      <c r="CB345" s="1444" t="s">
        <v>35</v>
      </c>
      <c r="CC345" s="1444" t="s">
        <v>35</v>
      </c>
      <c r="CD345" s="1444" t="s">
        <v>35</v>
      </c>
      <c r="CE345" s="1561"/>
      <c r="CF345" s="1561"/>
      <c r="CG345" s="1561"/>
      <c r="CH345" s="1561"/>
      <c r="CI345" s="1561"/>
      <c r="CJ345" s="1561"/>
      <c r="CK345" s="1561"/>
      <c r="CL345" s="1561"/>
      <c r="CM345" s="1561"/>
      <c r="CN345" s="1561"/>
      <c r="CO345" s="1561"/>
      <c r="CP345" s="1561"/>
      <c r="CQ345" s="1561"/>
      <c r="CR345" s="1561"/>
      <c r="CS345" s="1561"/>
      <c r="CT345" s="1561"/>
      <c r="CU345" s="1561"/>
      <c r="CV345" s="1561"/>
      <c r="CW345" s="1561"/>
      <c r="CX345" s="1561"/>
      <c r="CY345" s="1561"/>
      <c r="CZ345" s="1561"/>
    </row>
    <row r="346" s="758" customFormat="true" ht="15" customHeight="true" x14ac:dyDescent="0.2">
      <c r="B346" s="756"/>
      <c r="AE346" s="852"/>
      <c r="AF346" s="852"/>
      <c r="AG346" s="852"/>
      <c r="AH346" s="852"/>
      <c r="AI346" s="852"/>
      <c r="AJ346" s="852"/>
      <c r="AK346" s="852"/>
      <c r="AL346" s="852"/>
      <c r="AM346" s="852"/>
      <c r="AN346" s="852"/>
      <c r="AO346" s="852"/>
      <c r="AP346" s="852"/>
      <c r="AQ346" s="852"/>
      <c r="AR346" s="852"/>
      <c r="AS346" s="852"/>
      <c r="AT346" s="852"/>
      <c r="AU346" s="852"/>
      <c r="AV346" s="852"/>
      <c r="AW346" s="852"/>
      <c r="AX346" s="852"/>
      <c r="AY346" s="852"/>
      <c r="AZ346" s="852"/>
      <c r="BA346" s="1972"/>
      <c r="BB346" s="180" t="s">
        <v>48</v>
      </c>
      <c r="BC346" s="1366" t="s">
        <v>35</v>
      </c>
      <c r="BD346" s="1386" t="s">
        <v>35</v>
      </c>
      <c r="BE346" s="1386" t="s">
        <v>35</v>
      </c>
      <c r="BF346" s="1386" t="s">
        <v>35</v>
      </c>
      <c r="BG346" s="1406" t="s">
        <v>35</v>
      </c>
      <c r="BH346" s="1425" t="s">
        <v>35</v>
      </c>
      <c r="BI346" s="1386" t="s">
        <v>35</v>
      </c>
      <c r="BJ346" s="1386" t="s">
        <v>35</v>
      </c>
      <c r="BK346" s="1386" t="s">
        <v>35</v>
      </c>
      <c r="BL346" s="1406" t="s">
        <v>35</v>
      </c>
      <c r="BM346" s="1425" t="s">
        <v>35</v>
      </c>
      <c r="BN346" s="1386" t="s">
        <v>35</v>
      </c>
      <c r="BO346" s="1386" t="s">
        <v>35</v>
      </c>
      <c r="BP346" s="1386" t="s">
        <v>35</v>
      </c>
      <c r="BQ346" s="1406" t="s">
        <v>35</v>
      </c>
      <c r="BR346" s="1425" t="s">
        <v>35</v>
      </c>
      <c r="BS346" s="1386" t="s">
        <v>35</v>
      </c>
      <c r="BT346" s="1386" t="s">
        <v>35</v>
      </c>
      <c r="BU346" s="1386" t="s">
        <v>35</v>
      </c>
      <c r="BV346" s="1386" t="s">
        <v>35</v>
      </c>
      <c r="BW346" s="1386" t="s">
        <v>35</v>
      </c>
      <c r="BX346" s="1386" t="s">
        <v>35</v>
      </c>
      <c r="BY346" s="1444" t="s">
        <v>35</v>
      </c>
      <c r="BZ346" s="1444" t="s">
        <v>35</v>
      </c>
      <c r="CA346" s="1444" t="s">
        <v>35</v>
      </c>
      <c r="CB346" s="1444" t="s">
        <v>35</v>
      </c>
      <c r="CC346" s="1444" t="s">
        <v>35</v>
      </c>
      <c r="CD346" s="1444" t="s">
        <v>35</v>
      </c>
      <c r="CE346" s="1561"/>
      <c r="CF346" s="1561"/>
      <c r="CG346" s="1561"/>
      <c r="CH346" s="1561"/>
      <c r="CI346" s="1561"/>
      <c r="CJ346" s="1561"/>
      <c r="CK346" s="1561"/>
      <c r="CL346" s="1561"/>
      <c r="CM346" s="1561"/>
      <c r="CN346" s="1561"/>
      <c r="CO346" s="1561"/>
      <c r="CP346" s="1561"/>
      <c r="CQ346" s="1561"/>
      <c r="CR346" s="1561"/>
      <c r="CS346" s="1561"/>
      <c r="CT346" s="1561"/>
      <c r="CU346" s="1561"/>
      <c r="CV346" s="1561"/>
      <c r="CW346" s="1561"/>
      <c r="CX346" s="1561"/>
      <c r="CY346" s="1561"/>
      <c r="CZ346" s="1561"/>
    </row>
    <row r="347" s="758" customFormat="true" ht="15" customHeight="true" x14ac:dyDescent="0.2">
      <c r="B347" s="756"/>
      <c r="AE347" s="852"/>
      <c r="AF347" s="852"/>
      <c r="AG347" s="852"/>
      <c r="AH347" s="852"/>
      <c r="AI347" s="852"/>
      <c r="AJ347" s="852"/>
      <c r="AK347" s="852"/>
      <c r="AL347" s="852"/>
      <c r="AM347" s="852"/>
      <c r="AN347" s="852"/>
      <c r="AO347" s="852"/>
      <c r="AP347" s="852"/>
      <c r="AQ347" s="852"/>
      <c r="AR347" s="852"/>
      <c r="AS347" s="852"/>
      <c r="AT347" s="852"/>
      <c r="AU347" s="852"/>
      <c r="AV347" s="852"/>
      <c r="AW347" s="852"/>
      <c r="AX347" s="852"/>
      <c r="AY347" s="852"/>
      <c r="AZ347" s="852"/>
      <c r="BA347" s="1973" t="s">
        <v>152</v>
      </c>
      <c r="BB347" s="180" t="s">
        <v>49</v>
      </c>
      <c r="BC347" s="1366" t="s">
        <v>35</v>
      </c>
      <c r="BD347" s="1386" t="s">
        <v>35</v>
      </c>
      <c r="BE347" s="1386" t="s">
        <v>35</v>
      </c>
      <c r="BF347" s="1386" t="s">
        <v>35</v>
      </c>
      <c r="BG347" s="1406" t="s">
        <v>35</v>
      </c>
      <c r="BH347" s="1425" t="s">
        <v>35</v>
      </c>
      <c r="BI347" s="1386" t="s">
        <v>35</v>
      </c>
      <c r="BJ347" s="1386" t="s">
        <v>35</v>
      </c>
      <c r="BK347" s="1386" t="s">
        <v>35</v>
      </c>
      <c r="BL347" s="1406" t="s">
        <v>35</v>
      </c>
      <c r="BM347" s="1425" t="s">
        <v>35</v>
      </c>
      <c r="BN347" s="1386" t="s">
        <v>35</v>
      </c>
      <c r="BO347" s="1386" t="s">
        <v>35</v>
      </c>
      <c r="BP347" s="1386" t="s">
        <v>35</v>
      </c>
      <c r="BQ347" s="1406" t="s">
        <v>35</v>
      </c>
      <c r="BR347" s="1425" t="s">
        <v>35</v>
      </c>
      <c r="BS347" s="1386" t="s">
        <v>35</v>
      </c>
      <c r="BT347" s="1386" t="s">
        <v>35</v>
      </c>
      <c r="BU347" s="1386" t="s">
        <v>35</v>
      </c>
      <c r="BV347" s="1386" t="s">
        <v>35</v>
      </c>
      <c r="BW347" s="1386" t="s">
        <v>35</v>
      </c>
      <c r="BX347" s="1386" t="s">
        <v>35</v>
      </c>
      <c r="BY347" s="1444" t="s">
        <v>35</v>
      </c>
      <c r="BZ347" s="1444" t="s">
        <v>35</v>
      </c>
      <c r="CA347" s="1444" t="s">
        <v>35</v>
      </c>
      <c r="CB347" s="1444" t="s">
        <v>35</v>
      </c>
      <c r="CC347" s="1444" t="s">
        <v>35</v>
      </c>
      <c r="CD347" s="1444" t="s">
        <v>35</v>
      </c>
      <c r="CE347" s="1561"/>
      <c r="CF347" s="1561"/>
      <c r="CG347" s="1561"/>
      <c r="CH347" s="1561"/>
      <c r="CI347" s="1561"/>
      <c r="CJ347" s="1561"/>
      <c r="CK347" s="1561"/>
      <c r="CL347" s="1561"/>
      <c r="CM347" s="1561"/>
      <c r="CN347" s="1561"/>
      <c r="CO347" s="1561"/>
      <c r="CP347" s="1561"/>
      <c r="CQ347" s="1561"/>
      <c r="CR347" s="1561"/>
      <c r="CS347" s="1561"/>
      <c r="CT347" s="1561"/>
      <c r="CU347" s="1561"/>
      <c r="CV347" s="1561"/>
      <c r="CW347" s="1561"/>
      <c r="CX347" s="1561"/>
      <c r="CY347" s="1561"/>
      <c r="CZ347" s="1561"/>
    </row>
    <row r="348" s="758" customFormat="true" ht="15" customHeight="true" x14ac:dyDescent="0.2">
      <c r="B348" s="756"/>
      <c r="AE348" s="852"/>
      <c r="AF348" s="852"/>
      <c r="AG348" s="852"/>
      <c r="AH348" s="852"/>
      <c r="AI348" s="852"/>
      <c r="AJ348" s="852"/>
      <c r="AK348" s="852"/>
      <c r="AL348" s="852"/>
      <c r="AM348" s="852"/>
      <c r="AN348" s="852"/>
      <c r="AO348" s="852"/>
      <c r="AP348" s="852"/>
      <c r="AQ348" s="852"/>
      <c r="AR348" s="852"/>
      <c r="AS348" s="852"/>
      <c r="AT348" s="852"/>
      <c r="AU348" s="852"/>
      <c r="AV348" s="852"/>
      <c r="AW348" s="852"/>
      <c r="AX348" s="852"/>
      <c r="AY348" s="852"/>
      <c r="AZ348" s="852"/>
      <c r="BA348" s="1972"/>
      <c r="BB348" s="180" t="s">
        <v>48</v>
      </c>
      <c r="BC348" s="1366" t="s">
        <v>35</v>
      </c>
      <c r="BD348" s="1386" t="s">
        <v>35</v>
      </c>
      <c r="BE348" s="1386" t="s">
        <v>35</v>
      </c>
      <c r="BF348" s="1386" t="s">
        <v>35</v>
      </c>
      <c r="BG348" s="1406" t="s">
        <v>35</v>
      </c>
      <c r="BH348" s="1425" t="s">
        <v>35</v>
      </c>
      <c r="BI348" s="1386" t="s">
        <v>35</v>
      </c>
      <c r="BJ348" s="1386" t="s">
        <v>35</v>
      </c>
      <c r="BK348" s="1386" t="s">
        <v>35</v>
      </c>
      <c r="BL348" s="1406" t="s">
        <v>35</v>
      </c>
      <c r="BM348" s="1425" t="s">
        <v>35</v>
      </c>
      <c r="BN348" s="1386" t="s">
        <v>35</v>
      </c>
      <c r="BO348" s="1386" t="s">
        <v>35</v>
      </c>
      <c r="BP348" s="1386" t="s">
        <v>35</v>
      </c>
      <c r="BQ348" s="1406" t="s">
        <v>35</v>
      </c>
      <c r="BR348" s="1425" t="s">
        <v>35</v>
      </c>
      <c r="BS348" s="1386" t="s">
        <v>35</v>
      </c>
      <c r="BT348" s="1386" t="s">
        <v>35</v>
      </c>
      <c r="BU348" s="1386" t="s">
        <v>35</v>
      </c>
      <c r="BV348" s="1386" t="s">
        <v>35</v>
      </c>
      <c r="BW348" s="1386" t="s">
        <v>35</v>
      </c>
      <c r="BX348" s="1386" t="s">
        <v>35</v>
      </c>
      <c r="BY348" s="1444" t="s">
        <v>35</v>
      </c>
      <c r="BZ348" s="1444" t="s">
        <v>35</v>
      </c>
      <c r="CA348" s="1444" t="s">
        <v>35</v>
      </c>
      <c r="CB348" s="1444" t="s">
        <v>35</v>
      </c>
      <c r="CC348" s="1444" t="s">
        <v>35</v>
      </c>
      <c r="CD348" s="1444" t="s">
        <v>35</v>
      </c>
      <c r="CE348" s="1561"/>
      <c r="CF348" s="1561"/>
      <c r="CG348" s="1561"/>
      <c r="CH348" s="1561"/>
      <c r="CI348" s="1561"/>
      <c r="CJ348" s="1561"/>
      <c r="CK348" s="1561"/>
      <c r="CL348" s="1561"/>
      <c r="CM348" s="1561"/>
      <c r="CN348" s="1561"/>
      <c r="CO348" s="1561"/>
      <c r="CP348" s="1561"/>
      <c r="CQ348" s="1561"/>
      <c r="CR348" s="1561"/>
      <c r="CS348" s="1561"/>
      <c r="CT348" s="1561"/>
      <c r="CU348" s="1561"/>
      <c r="CV348" s="1561"/>
      <c r="CW348" s="1561"/>
      <c r="CX348" s="1561"/>
      <c r="CY348" s="1561"/>
      <c r="CZ348" s="1561"/>
    </row>
    <row r="349" s="758" customFormat="true" ht="15" customHeight="true" x14ac:dyDescent="0.2">
      <c r="B349" s="756"/>
      <c r="AE349" s="852"/>
      <c r="AF349" s="852"/>
      <c r="AG349" s="852"/>
      <c r="AH349" s="852"/>
      <c r="AI349" s="852"/>
      <c r="AJ349" s="852"/>
      <c r="AK349" s="852"/>
      <c r="AL349" s="852"/>
      <c r="AM349" s="852"/>
      <c r="AN349" s="852"/>
      <c r="AO349" s="852"/>
      <c r="AP349" s="852"/>
      <c r="AQ349" s="852"/>
      <c r="AR349" s="852"/>
      <c r="AS349" s="852"/>
      <c r="AT349" s="852"/>
      <c r="AU349" s="852"/>
      <c r="AV349" s="852"/>
      <c r="AW349" s="852"/>
      <c r="AX349" s="852"/>
      <c r="AY349" s="852"/>
      <c r="AZ349" s="852"/>
      <c r="BA349" s="1973" t="s">
        <v>153</v>
      </c>
      <c r="BB349" s="180" t="s">
        <v>49</v>
      </c>
      <c r="BC349" s="1366" t="s">
        <v>35</v>
      </c>
      <c r="BD349" s="1386" t="s">
        <v>35</v>
      </c>
      <c r="BE349" s="1386" t="s">
        <v>35</v>
      </c>
      <c r="BF349" s="1386" t="s">
        <v>35</v>
      </c>
      <c r="BG349" s="1406" t="s">
        <v>35</v>
      </c>
      <c r="BH349" s="1425" t="s">
        <v>35</v>
      </c>
      <c r="BI349" s="1386" t="s">
        <v>35</v>
      </c>
      <c r="BJ349" s="1386" t="s">
        <v>35</v>
      </c>
      <c r="BK349" s="1386" t="s">
        <v>35</v>
      </c>
      <c r="BL349" s="1406" t="s">
        <v>35</v>
      </c>
      <c r="BM349" s="1425" t="s">
        <v>35</v>
      </c>
      <c r="BN349" s="1386" t="s">
        <v>35</v>
      </c>
      <c r="BO349" s="1386" t="s">
        <v>35</v>
      </c>
      <c r="BP349" s="1386" t="s">
        <v>35</v>
      </c>
      <c r="BQ349" s="1406" t="s">
        <v>35</v>
      </c>
      <c r="BR349" s="1425" t="s">
        <v>35</v>
      </c>
      <c r="BS349" s="1386" t="s">
        <v>35</v>
      </c>
      <c r="BT349" s="1386" t="s">
        <v>35</v>
      </c>
      <c r="BU349" s="1386" t="s">
        <v>35</v>
      </c>
      <c r="BV349" s="1386" t="s">
        <v>35</v>
      </c>
      <c r="BW349" s="1386" t="s">
        <v>35</v>
      </c>
      <c r="BX349" s="1386" t="s">
        <v>35</v>
      </c>
      <c r="BY349" s="1444" t="s">
        <v>35</v>
      </c>
      <c r="BZ349" s="1444" t="s">
        <v>35</v>
      </c>
      <c r="CA349" s="1444" t="s">
        <v>35</v>
      </c>
      <c r="CB349" s="1444" t="s">
        <v>35</v>
      </c>
      <c r="CC349" s="1444" t="s">
        <v>35</v>
      </c>
      <c r="CD349" s="1444" t="s">
        <v>35</v>
      </c>
      <c r="CE349" s="1561"/>
      <c r="CF349" s="1561"/>
      <c r="CG349" s="1561"/>
      <c r="CH349" s="1561"/>
      <c r="CI349" s="1561"/>
      <c r="CJ349" s="1561"/>
      <c r="CK349" s="1561"/>
      <c r="CL349" s="1561"/>
      <c r="CM349" s="1561"/>
      <c r="CN349" s="1561"/>
      <c r="CO349" s="1561"/>
      <c r="CP349" s="1561"/>
      <c r="CQ349" s="1561"/>
      <c r="CR349" s="1561"/>
      <c r="CS349" s="1561"/>
      <c r="CT349" s="1561"/>
      <c r="CU349" s="1561"/>
      <c r="CV349" s="1561"/>
      <c r="CW349" s="1561"/>
      <c r="CX349" s="1561"/>
      <c r="CY349" s="1561"/>
      <c r="CZ349" s="1561"/>
    </row>
    <row r="350" s="758" customFormat="true" ht="15" customHeight="true" x14ac:dyDescent="0.2">
      <c r="B350" s="756"/>
      <c r="AE350" s="852"/>
      <c r="AF350" s="852"/>
      <c r="AG350" s="852"/>
      <c r="AH350" s="852"/>
      <c r="AI350" s="852"/>
      <c r="AJ350" s="852"/>
      <c r="AK350" s="852"/>
      <c r="AL350" s="852"/>
      <c r="AM350" s="852"/>
      <c r="AN350" s="852"/>
      <c r="AO350" s="852"/>
      <c r="AP350" s="852"/>
      <c r="AQ350" s="852"/>
      <c r="AR350" s="852"/>
      <c r="AS350" s="852"/>
      <c r="AT350" s="852"/>
      <c r="AU350" s="852"/>
      <c r="AV350" s="852"/>
      <c r="AW350" s="852"/>
      <c r="AX350" s="852"/>
      <c r="AY350" s="852"/>
      <c r="AZ350" s="852"/>
      <c r="BA350" s="1972"/>
      <c r="BB350" s="180" t="s">
        <v>48</v>
      </c>
      <c r="BC350" s="1366" t="s">
        <v>35</v>
      </c>
      <c r="BD350" s="1386" t="s">
        <v>35</v>
      </c>
      <c r="BE350" s="1386" t="s">
        <v>35</v>
      </c>
      <c r="BF350" s="1386" t="s">
        <v>35</v>
      </c>
      <c r="BG350" s="1406" t="s">
        <v>35</v>
      </c>
      <c r="BH350" s="1425" t="s">
        <v>35</v>
      </c>
      <c r="BI350" s="1386" t="s">
        <v>35</v>
      </c>
      <c r="BJ350" s="1386" t="s">
        <v>35</v>
      </c>
      <c r="BK350" s="1386" t="s">
        <v>35</v>
      </c>
      <c r="BL350" s="1406" t="s">
        <v>35</v>
      </c>
      <c r="BM350" s="1425" t="s">
        <v>35</v>
      </c>
      <c r="BN350" s="1386" t="s">
        <v>35</v>
      </c>
      <c r="BO350" s="1386" t="s">
        <v>35</v>
      </c>
      <c r="BP350" s="1386" t="s">
        <v>35</v>
      </c>
      <c r="BQ350" s="1406" t="s">
        <v>35</v>
      </c>
      <c r="BR350" s="1425" t="s">
        <v>35</v>
      </c>
      <c r="BS350" s="1386" t="s">
        <v>35</v>
      </c>
      <c r="BT350" s="1386" t="s">
        <v>35</v>
      </c>
      <c r="BU350" s="1386" t="s">
        <v>35</v>
      </c>
      <c r="BV350" s="1386" t="s">
        <v>35</v>
      </c>
      <c r="BW350" s="1386" t="s">
        <v>35</v>
      </c>
      <c r="BX350" s="1386" t="s">
        <v>35</v>
      </c>
      <c r="BY350" s="1444" t="s">
        <v>35</v>
      </c>
      <c r="BZ350" s="1444" t="s">
        <v>35</v>
      </c>
      <c r="CA350" s="1444" t="s">
        <v>35</v>
      </c>
      <c r="CB350" s="1444" t="s">
        <v>35</v>
      </c>
      <c r="CC350" s="1444" t="s">
        <v>35</v>
      </c>
      <c r="CD350" s="1444" t="s">
        <v>35</v>
      </c>
      <c r="CE350" s="1561"/>
      <c r="CF350" s="1561"/>
      <c r="CG350" s="1561"/>
      <c r="CH350" s="1561"/>
      <c r="CI350" s="1561"/>
      <c r="CJ350" s="1561"/>
      <c r="CK350" s="1561"/>
      <c r="CL350" s="1561"/>
      <c r="CM350" s="1561"/>
      <c r="CN350" s="1561"/>
      <c r="CO350" s="1561"/>
      <c r="CP350" s="1561"/>
      <c r="CQ350" s="1561"/>
      <c r="CR350" s="1561"/>
      <c r="CS350" s="1561"/>
      <c r="CT350" s="1561"/>
      <c r="CU350" s="1561"/>
      <c r="CV350" s="1561"/>
      <c r="CW350" s="1561"/>
      <c r="CX350" s="1561"/>
      <c r="CY350" s="1561"/>
      <c r="CZ350" s="1561"/>
    </row>
    <row r="351" s="758" customFormat="true" ht="15" customHeight="true" x14ac:dyDescent="0.2">
      <c r="B351" s="756"/>
      <c r="AE351" s="852"/>
      <c r="AF351" s="852"/>
      <c r="AG351" s="852"/>
      <c r="AH351" s="852"/>
      <c r="AI351" s="852"/>
      <c r="AJ351" s="852"/>
      <c r="AK351" s="852"/>
      <c r="AL351" s="852"/>
      <c r="AM351" s="852"/>
      <c r="AN351" s="852"/>
      <c r="AO351" s="852"/>
      <c r="AP351" s="852"/>
      <c r="AQ351" s="852"/>
      <c r="AR351" s="852"/>
      <c r="AS351" s="852"/>
      <c r="AT351" s="852"/>
      <c r="AU351" s="852"/>
      <c r="AV351" s="852"/>
      <c r="AW351" s="852"/>
      <c r="AX351" s="852"/>
      <c r="AY351" s="852"/>
      <c r="AZ351" s="852"/>
      <c r="BA351" s="1973" t="s">
        <v>154</v>
      </c>
      <c r="BB351" s="180" t="s">
        <v>49</v>
      </c>
      <c r="BC351" s="1366" t="s">
        <v>35</v>
      </c>
      <c r="BD351" s="1386" t="s">
        <v>35</v>
      </c>
      <c r="BE351" s="1386" t="s">
        <v>35</v>
      </c>
      <c r="BF351" s="1386" t="s">
        <v>35</v>
      </c>
      <c r="BG351" s="1406" t="s">
        <v>35</v>
      </c>
      <c r="BH351" s="1425" t="s">
        <v>35</v>
      </c>
      <c r="BI351" s="1386" t="s">
        <v>35</v>
      </c>
      <c r="BJ351" s="1386" t="s">
        <v>35</v>
      </c>
      <c r="BK351" s="1386" t="s">
        <v>35</v>
      </c>
      <c r="BL351" s="1406" t="s">
        <v>35</v>
      </c>
      <c r="BM351" s="1425" t="s">
        <v>35</v>
      </c>
      <c r="BN351" s="1386" t="s">
        <v>35</v>
      </c>
      <c r="BO351" s="1386" t="s">
        <v>35</v>
      </c>
      <c r="BP351" s="1386" t="s">
        <v>35</v>
      </c>
      <c r="BQ351" s="1406" t="s">
        <v>35</v>
      </c>
      <c r="BR351" s="1425" t="s">
        <v>35</v>
      </c>
      <c r="BS351" s="1386" t="s">
        <v>35</v>
      </c>
      <c r="BT351" s="1386" t="s">
        <v>35</v>
      </c>
      <c r="BU351" s="1386" t="s">
        <v>35</v>
      </c>
      <c r="BV351" s="1386" t="s">
        <v>35</v>
      </c>
      <c r="BW351" s="1386" t="s">
        <v>35</v>
      </c>
      <c r="BX351" s="1386" t="s">
        <v>35</v>
      </c>
      <c r="BY351" s="1444" t="s">
        <v>35</v>
      </c>
      <c r="BZ351" s="1444" t="s">
        <v>35</v>
      </c>
      <c r="CA351" s="1444" t="s">
        <v>35</v>
      </c>
      <c r="CB351" s="1444" t="s">
        <v>35</v>
      </c>
      <c r="CC351" s="1444" t="s">
        <v>35</v>
      </c>
      <c r="CD351" s="1444" t="s">
        <v>35</v>
      </c>
      <c r="CE351" s="1561"/>
      <c r="CF351" s="1561"/>
      <c r="CG351" s="1561"/>
      <c r="CH351" s="1561"/>
      <c r="CI351" s="1561"/>
      <c r="CJ351" s="1561"/>
      <c r="CK351" s="1561"/>
      <c r="CL351" s="1561"/>
      <c r="CM351" s="1561"/>
      <c r="CN351" s="1561"/>
      <c r="CO351" s="1561"/>
      <c r="CP351" s="1561"/>
      <c r="CQ351" s="1561"/>
      <c r="CR351" s="1561"/>
      <c r="CS351" s="1561"/>
      <c r="CT351" s="1561"/>
      <c r="CU351" s="1561"/>
      <c r="CV351" s="1561"/>
      <c r="CW351" s="1561"/>
      <c r="CX351" s="1561"/>
      <c r="CY351" s="1561"/>
      <c r="CZ351" s="1561"/>
    </row>
    <row r="352" s="758" customFormat="true" ht="15" customHeight="true" x14ac:dyDescent="0.2">
      <c r="B352" s="756"/>
      <c r="AE352" s="852"/>
      <c r="AF352" s="852"/>
      <c r="AG352" s="852"/>
      <c r="AH352" s="852"/>
      <c r="AI352" s="852"/>
      <c r="AJ352" s="852"/>
      <c r="AK352" s="852"/>
      <c r="AL352" s="852"/>
      <c r="AM352" s="852"/>
      <c r="AN352" s="852"/>
      <c r="AO352" s="852"/>
      <c r="AP352" s="852"/>
      <c r="AQ352" s="852"/>
      <c r="AR352" s="852"/>
      <c r="AS352" s="852"/>
      <c r="AT352" s="852"/>
      <c r="AU352" s="852"/>
      <c r="AV352" s="852"/>
      <c r="AW352" s="852"/>
      <c r="AX352" s="852"/>
      <c r="AY352" s="852"/>
      <c r="AZ352" s="852"/>
      <c r="BA352" s="1972"/>
      <c r="BB352" s="180" t="s">
        <v>48</v>
      </c>
      <c r="BC352" s="1366" t="s">
        <v>35</v>
      </c>
      <c r="BD352" s="1386" t="s">
        <v>35</v>
      </c>
      <c r="BE352" s="1386" t="s">
        <v>35</v>
      </c>
      <c r="BF352" s="1386" t="s">
        <v>35</v>
      </c>
      <c r="BG352" s="1406" t="s">
        <v>35</v>
      </c>
      <c r="BH352" s="1425" t="s">
        <v>35</v>
      </c>
      <c r="BI352" s="1386" t="s">
        <v>35</v>
      </c>
      <c r="BJ352" s="1386" t="s">
        <v>35</v>
      </c>
      <c r="BK352" s="1386" t="s">
        <v>35</v>
      </c>
      <c r="BL352" s="1406" t="s">
        <v>35</v>
      </c>
      <c r="BM352" s="1425" t="s">
        <v>35</v>
      </c>
      <c r="BN352" s="1386" t="s">
        <v>35</v>
      </c>
      <c r="BO352" s="1386" t="s">
        <v>35</v>
      </c>
      <c r="BP352" s="1386" t="s">
        <v>35</v>
      </c>
      <c r="BQ352" s="1406" t="s">
        <v>35</v>
      </c>
      <c r="BR352" s="1425" t="s">
        <v>35</v>
      </c>
      <c r="BS352" s="1386" t="s">
        <v>35</v>
      </c>
      <c r="BT352" s="1386" t="s">
        <v>35</v>
      </c>
      <c r="BU352" s="1386" t="s">
        <v>35</v>
      </c>
      <c r="BV352" s="1386" t="s">
        <v>35</v>
      </c>
      <c r="BW352" s="1386" t="s">
        <v>35</v>
      </c>
      <c r="BX352" s="1386" t="s">
        <v>35</v>
      </c>
      <c r="BY352" s="1444" t="s">
        <v>35</v>
      </c>
      <c r="BZ352" s="1444" t="s">
        <v>35</v>
      </c>
      <c r="CA352" s="1444" t="s">
        <v>35</v>
      </c>
      <c r="CB352" s="1444" t="s">
        <v>35</v>
      </c>
      <c r="CC352" s="1444" t="s">
        <v>35</v>
      </c>
      <c r="CD352" s="1444" t="s">
        <v>35</v>
      </c>
      <c r="CE352" s="1561"/>
      <c r="CF352" s="1561"/>
      <c r="CG352" s="1561"/>
      <c r="CH352" s="1561"/>
      <c r="CI352" s="1561"/>
      <c r="CJ352" s="1561"/>
      <c r="CK352" s="1561"/>
      <c r="CL352" s="1561"/>
      <c r="CM352" s="1561"/>
      <c r="CN352" s="1561"/>
      <c r="CO352" s="1561"/>
      <c r="CP352" s="1561"/>
      <c r="CQ352" s="1561"/>
      <c r="CR352" s="1561"/>
      <c r="CS352" s="1561"/>
      <c r="CT352" s="1561"/>
      <c r="CU352" s="1561"/>
      <c r="CV352" s="1561"/>
      <c r="CW352" s="1561"/>
      <c r="CX352" s="1561"/>
      <c r="CY352" s="1561"/>
      <c r="CZ352" s="1561"/>
    </row>
    <row r="353" s="758" customFormat="true" ht="15" customHeight="true" x14ac:dyDescent="0.2">
      <c r="B353" s="756"/>
      <c r="AE353" s="852"/>
      <c r="AF353" s="852"/>
      <c r="AG353" s="852"/>
      <c r="AH353" s="852"/>
      <c r="AI353" s="852"/>
      <c r="AJ353" s="852"/>
      <c r="AK353" s="852"/>
      <c r="AL353" s="852"/>
      <c r="AM353" s="852"/>
      <c r="AN353" s="852"/>
      <c r="AO353" s="852"/>
      <c r="AP353" s="852"/>
      <c r="AQ353" s="852"/>
      <c r="AR353" s="852"/>
      <c r="AS353" s="852"/>
      <c r="AT353" s="852"/>
      <c r="AU353" s="852"/>
      <c r="AV353" s="852"/>
      <c r="AW353" s="852"/>
      <c r="AX353" s="852"/>
      <c r="AY353" s="852"/>
      <c r="AZ353" s="852"/>
      <c r="BA353" s="1973" t="s">
        <v>143</v>
      </c>
      <c r="BB353" s="180" t="s">
        <v>49</v>
      </c>
      <c r="BC353" s="1366" t="s">
        <v>35</v>
      </c>
      <c r="BD353" s="1386" t="s">
        <v>35</v>
      </c>
      <c r="BE353" s="1386" t="s">
        <v>35</v>
      </c>
      <c r="BF353" s="1386" t="s">
        <v>35</v>
      </c>
      <c r="BG353" s="1406" t="s">
        <v>35</v>
      </c>
      <c r="BH353" s="1425" t="s">
        <v>35</v>
      </c>
      <c r="BI353" s="1386" t="s">
        <v>35</v>
      </c>
      <c r="BJ353" s="1386" t="s">
        <v>35</v>
      </c>
      <c r="BK353" s="1386" t="s">
        <v>35</v>
      </c>
      <c r="BL353" s="1406" t="s">
        <v>35</v>
      </c>
      <c r="BM353" s="1425" t="s">
        <v>35</v>
      </c>
      <c r="BN353" s="1386" t="s">
        <v>35</v>
      </c>
      <c r="BO353" s="1386" t="s">
        <v>35</v>
      </c>
      <c r="BP353" s="1386" t="s">
        <v>35</v>
      </c>
      <c r="BQ353" s="1406" t="s">
        <v>35</v>
      </c>
      <c r="BR353" s="1425" t="s">
        <v>35</v>
      </c>
      <c r="BS353" s="1386" t="s">
        <v>35</v>
      </c>
      <c r="BT353" s="1386" t="s">
        <v>35</v>
      </c>
      <c r="BU353" s="1386" t="s">
        <v>35</v>
      </c>
      <c r="BV353" s="1386" t="s">
        <v>35</v>
      </c>
      <c r="BW353" s="1386" t="s">
        <v>35</v>
      </c>
      <c r="BX353" s="1386" t="s">
        <v>35</v>
      </c>
      <c r="BY353" s="1444" t="s">
        <v>35</v>
      </c>
      <c r="BZ353" s="1444" t="s">
        <v>35</v>
      </c>
      <c r="CA353" s="1444" t="s">
        <v>35</v>
      </c>
      <c r="CB353" s="1444" t="s">
        <v>35</v>
      </c>
      <c r="CC353" s="1444" t="s">
        <v>35</v>
      </c>
      <c r="CD353" s="1444" t="s">
        <v>35</v>
      </c>
      <c r="CE353" s="1561"/>
      <c r="CF353" s="1561"/>
      <c r="CG353" s="1561"/>
      <c r="CH353" s="1561"/>
      <c r="CI353" s="1561"/>
      <c r="CJ353" s="1561"/>
      <c r="CK353" s="1561"/>
      <c r="CL353" s="1561"/>
      <c r="CM353" s="1561"/>
      <c r="CN353" s="1561"/>
      <c r="CO353" s="1561"/>
      <c r="CP353" s="1561"/>
      <c r="CQ353" s="1561"/>
      <c r="CR353" s="1561"/>
      <c r="CS353" s="1561"/>
      <c r="CT353" s="1561"/>
      <c r="CU353" s="1561"/>
      <c r="CV353" s="1561"/>
      <c r="CW353" s="1561"/>
      <c r="CX353" s="1561"/>
      <c r="CY353" s="1561"/>
      <c r="CZ353" s="1561"/>
    </row>
    <row r="354" s="758" customFormat="true" ht="15" customHeight="true" x14ac:dyDescent="0.2">
      <c r="B354" s="756"/>
      <c r="AE354" s="852"/>
      <c r="AF354" s="852"/>
      <c r="AG354" s="852"/>
      <c r="AH354" s="852"/>
      <c r="AI354" s="852"/>
      <c r="AJ354" s="852"/>
      <c r="AK354" s="852"/>
      <c r="AL354" s="852"/>
      <c r="AM354" s="852"/>
      <c r="AN354" s="852"/>
      <c r="AO354" s="852"/>
      <c r="AP354" s="852"/>
      <c r="AQ354" s="852"/>
      <c r="AR354" s="852"/>
      <c r="AS354" s="852"/>
      <c r="AT354" s="852"/>
      <c r="AU354" s="852"/>
      <c r="AV354" s="852"/>
      <c r="AW354" s="852"/>
      <c r="AX354" s="852"/>
      <c r="AY354" s="852"/>
      <c r="AZ354" s="852"/>
      <c r="BA354" s="1983"/>
      <c r="BB354" s="181" t="s">
        <v>48</v>
      </c>
      <c r="BC354" s="1367" t="s">
        <v>35</v>
      </c>
      <c r="BD354" s="1387" t="s">
        <v>35</v>
      </c>
      <c r="BE354" s="1387" t="s">
        <v>35</v>
      </c>
      <c r="BF354" s="1387" t="s">
        <v>35</v>
      </c>
      <c r="BG354" s="1407" t="s">
        <v>35</v>
      </c>
      <c r="BH354" s="1426" t="s">
        <v>35</v>
      </c>
      <c r="BI354" s="1387" t="s">
        <v>35</v>
      </c>
      <c r="BJ354" s="1387" t="s">
        <v>35</v>
      </c>
      <c r="BK354" s="1387" t="s">
        <v>35</v>
      </c>
      <c r="BL354" s="1407" t="s">
        <v>35</v>
      </c>
      <c r="BM354" s="1426" t="s">
        <v>35</v>
      </c>
      <c r="BN354" s="1387" t="s">
        <v>35</v>
      </c>
      <c r="BO354" s="1387" t="s">
        <v>35</v>
      </c>
      <c r="BP354" s="1387" t="s">
        <v>35</v>
      </c>
      <c r="BQ354" s="1407" t="s">
        <v>35</v>
      </c>
      <c r="BR354" s="1426" t="s">
        <v>35</v>
      </c>
      <c r="BS354" s="1387" t="s">
        <v>35</v>
      </c>
      <c r="BT354" s="1387" t="s">
        <v>35</v>
      </c>
      <c r="BU354" s="1387" t="s">
        <v>35</v>
      </c>
      <c r="BV354" s="1387" t="s">
        <v>35</v>
      </c>
      <c r="BW354" s="1387" t="s">
        <v>35</v>
      </c>
      <c r="BX354" s="1387" t="s">
        <v>35</v>
      </c>
      <c r="BY354" s="1445" t="s">
        <v>35</v>
      </c>
      <c r="BZ354" s="1445" t="s">
        <v>35</v>
      </c>
      <c r="CA354" s="1445" t="s">
        <v>35</v>
      </c>
      <c r="CB354" s="1445" t="s">
        <v>35</v>
      </c>
      <c r="CC354" s="1445" t="s">
        <v>35</v>
      </c>
      <c r="CD354" s="1445" t="s">
        <v>35</v>
      </c>
      <c r="CE354" s="1562"/>
      <c r="CF354" s="1562"/>
      <c r="CG354" s="1562"/>
      <c r="CH354" s="1562"/>
      <c r="CI354" s="1562"/>
      <c r="CJ354" s="1562"/>
      <c r="CK354" s="1562"/>
      <c r="CL354" s="1562"/>
      <c r="CM354" s="1562"/>
      <c r="CN354" s="1562"/>
      <c r="CO354" s="1562"/>
      <c r="CP354" s="1562"/>
      <c r="CQ354" s="1562"/>
      <c r="CR354" s="1562"/>
      <c r="CS354" s="1562"/>
      <c r="CT354" s="1562"/>
      <c r="CU354" s="1562"/>
      <c r="CV354" s="1562"/>
      <c r="CW354" s="1562"/>
      <c r="CX354" s="1562"/>
      <c r="CY354" s="1562"/>
      <c r="CZ354" s="1562"/>
    </row>
    <row r="355" s="758" customFormat="true" ht="15" customHeight="true" x14ac:dyDescent="0.2">
      <c r="B355" s="756"/>
      <c r="AE355" s="852"/>
      <c r="AF355" s="852"/>
      <c r="AG355" s="852"/>
      <c r="AH355" s="852"/>
      <c r="AI355" s="852"/>
      <c r="AJ355" s="852"/>
      <c r="AK355" s="852"/>
      <c r="AL355" s="852"/>
      <c r="AM355" s="852"/>
      <c r="AN355" s="852"/>
      <c r="AO355" s="852"/>
      <c r="AP355" s="852"/>
      <c r="AQ355" s="852"/>
      <c r="AR355" s="852"/>
      <c r="AS355" s="852"/>
      <c r="AT355" s="852"/>
      <c r="AU355" s="852"/>
      <c r="AV355" s="852"/>
      <c r="AW355" s="852"/>
      <c r="AX355" s="852"/>
      <c r="AY355" s="852"/>
      <c r="AZ355" s="852"/>
      <c r="BA355" s="275"/>
      <c r="BB355" s="138"/>
      <c r="BC355" s="452"/>
      <c r="BD355" s="452"/>
      <c r="BE355" s="452"/>
      <c r="BF355" s="452"/>
      <c r="BG355" s="452"/>
      <c r="BH355" s="452"/>
      <c r="BI355" s="452"/>
      <c r="BJ355" s="452"/>
      <c r="BK355" s="452"/>
      <c r="BL355" s="452"/>
      <c r="BM355" s="452"/>
      <c r="BN355" s="452"/>
      <c r="BO355" s="452"/>
      <c r="BP355" s="452"/>
      <c r="BQ355" s="452"/>
      <c r="BR355" s="452"/>
      <c r="BS355" s="452"/>
      <c r="BT355" s="452"/>
      <c r="BU355" s="452"/>
      <c r="BV355" s="452"/>
      <c r="BW355" s="452"/>
      <c r="BX355" s="452"/>
      <c r="BY355" s="452"/>
      <c r="BZ355" s="453"/>
      <c r="CA355" s="453"/>
      <c r="CB355" s="453"/>
      <c r="CC355" s="453"/>
      <c r="CD355" s="453"/>
      <c r="CE355" s="453"/>
      <c r="CF355" s="453"/>
      <c r="CG355" s="453"/>
      <c r="CH355" s="453"/>
      <c r="CI355" s="453"/>
      <c r="CJ355" s="453"/>
      <c r="CK355" s="453"/>
      <c r="CL355" s="453"/>
      <c r="CM355" s="453"/>
      <c r="CN355" s="453"/>
      <c r="CO355" s="453"/>
      <c r="CP355" s="453"/>
      <c r="CQ355" s="453"/>
      <c r="CR355" s="453"/>
      <c r="CS355" s="453"/>
      <c r="CT355" s="453"/>
      <c r="CU355" s="453"/>
      <c r="CV355" s="453"/>
      <c r="CW355" s="453"/>
      <c r="CX355" s="453"/>
      <c r="CY355" s="453"/>
      <c r="CZ355" s="453"/>
    </row>
    <row r="356" s="758" customFormat="true" ht="15" customHeight="true" x14ac:dyDescent="0.2">
      <c r="B356" s="756"/>
      <c r="AE356" s="852"/>
      <c r="AF356" s="852"/>
      <c r="AG356" s="852"/>
      <c r="AH356" s="852"/>
      <c r="AI356" s="852"/>
      <c r="AJ356" s="852"/>
      <c r="AK356" s="852"/>
      <c r="AL356" s="852"/>
      <c r="AM356" s="852"/>
      <c r="AN356" s="852"/>
      <c r="AO356" s="852"/>
      <c r="AP356" s="852"/>
      <c r="AQ356" s="852"/>
      <c r="AR356" s="852"/>
      <c r="AS356" s="852"/>
      <c r="AT356" s="852"/>
      <c r="AU356" s="852"/>
      <c r="AV356" s="852"/>
      <c r="AW356" s="852"/>
      <c r="AX356" s="852"/>
      <c r="AY356" s="852"/>
      <c r="AZ356" s="852"/>
      <c r="BA356" s="275"/>
      <c r="BB356" s="138"/>
      <c r="BC356" s="275"/>
      <c r="BD356" s="275"/>
      <c r="BE356" s="275"/>
      <c r="BF356" s="275"/>
      <c r="BG356" s="275"/>
      <c r="BH356" s="275"/>
      <c r="BI356" s="275"/>
      <c r="BJ356" s="275"/>
      <c r="BK356" s="275"/>
      <c r="BL356" s="275"/>
      <c r="BM356" s="275"/>
      <c r="BN356" s="275"/>
      <c r="BO356" s="275"/>
      <c r="BP356" s="275"/>
      <c r="BQ356" s="275"/>
      <c r="BR356" s="275"/>
      <c r="BS356" s="275"/>
      <c r="BT356" s="275"/>
      <c r="BU356" s="275"/>
      <c r="BV356" s="275"/>
      <c r="BW356" s="275"/>
      <c r="BX356" s="275"/>
      <c r="BY356" s="275"/>
      <c r="BZ356" s="243"/>
      <c r="CA356" s="243"/>
      <c r="CB356" s="243"/>
      <c r="CC356" s="243"/>
      <c r="CD356" s="243"/>
      <c r="CE356" s="243"/>
      <c r="CF356" s="243"/>
      <c r="CG356" s="243"/>
      <c r="CH356" s="243"/>
      <c r="CI356" s="243"/>
      <c r="CJ356" s="243"/>
      <c r="CK356" s="243"/>
      <c r="CL356" s="243"/>
      <c r="CM356" s="243"/>
      <c r="CN356" s="243"/>
      <c r="CO356" s="243"/>
      <c r="CP356" s="243"/>
      <c r="CQ356" s="243"/>
      <c r="CR356" s="243"/>
      <c r="CS356" s="243"/>
      <c r="CT356" s="243"/>
      <c r="CU356" s="243"/>
      <c r="CV356" s="243"/>
      <c r="CW356" s="243"/>
      <c r="CX356" s="243"/>
      <c r="CY356" s="243"/>
      <c r="CZ356" s="243"/>
    </row>
    <row r="357" s="758" customFormat="true" ht="15" customHeight="true" x14ac:dyDescent="0.2">
      <c r="B357" s="756"/>
      <c r="AE357" s="852"/>
      <c r="AF357" s="852"/>
      <c r="AG357" s="852"/>
      <c r="AH357" s="852"/>
      <c r="AI357" s="852"/>
      <c r="AJ357" s="852"/>
      <c r="AK357" s="852"/>
      <c r="AL357" s="852"/>
      <c r="AM357" s="852"/>
      <c r="AN357" s="852"/>
      <c r="AO357" s="852"/>
      <c r="AP357" s="852"/>
      <c r="AQ357" s="852"/>
      <c r="AR357" s="852"/>
      <c r="AS357" s="852"/>
      <c r="AT357" s="852"/>
      <c r="AU357" s="852"/>
      <c r="AV357" s="852"/>
      <c r="AW357" s="852"/>
      <c r="AX357" s="852"/>
      <c r="AY357" s="852"/>
      <c r="AZ357" s="852"/>
      <c r="BA357" s="275"/>
      <c r="BB357" s="138"/>
      <c r="BC357" s="275"/>
      <c r="BD357" s="275"/>
      <c r="BE357" s="275"/>
      <c r="BF357" s="275"/>
      <c r="BG357" s="275"/>
      <c r="BH357" s="275"/>
      <c r="BI357" s="275"/>
      <c r="BJ357" s="275"/>
      <c r="BK357" s="275"/>
      <c r="BL357" s="275"/>
      <c r="BM357" s="275"/>
      <c r="BN357" s="275"/>
      <c r="BO357" s="275"/>
      <c r="BP357" s="275"/>
      <c r="BQ357" s="275"/>
      <c r="BR357" s="275"/>
      <c r="BS357" s="275"/>
      <c r="BT357" s="275"/>
      <c r="BU357" s="275"/>
      <c r="BV357" s="275"/>
      <c r="BW357" s="275"/>
      <c r="BX357" s="275"/>
      <c r="BY357" s="275"/>
      <c r="BZ357" s="243"/>
      <c r="CA357" s="243"/>
      <c r="CB357" s="243"/>
      <c r="CC357" s="243"/>
      <c r="CD357" s="243"/>
      <c r="CE357" s="243"/>
      <c r="CF357" s="243"/>
      <c r="CG357" s="243"/>
      <c r="CH357" s="243"/>
      <c r="CI357" s="243"/>
      <c r="CJ357" s="243"/>
      <c r="CK357" s="243"/>
      <c r="CL357" s="243"/>
      <c r="CM357" s="243"/>
      <c r="CN357" s="243"/>
      <c r="CO357" s="243"/>
      <c r="CP357" s="243"/>
      <c r="CQ357" s="243"/>
      <c r="CR357" s="243"/>
      <c r="CS357" s="243"/>
      <c r="CT357" s="243"/>
      <c r="CU357" s="243"/>
      <c r="CV357" s="243"/>
      <c r="CW357" s="243"/>
      <c r="CX357" s="243"/>
      <c r="CY357" s="243"/>
      <c r="CZ357" s="243"/>
    </row>
    <row r="358" s="758" customFormat="true" ht="15" customHeight="true" x14ac:dyDescent="0.2">
      <c r="B358" s="756"/>
      <c r="AE358" s="852"/>
      <c r="AF358" s="852"/>
      <c r="AG358" s="852"/>
      <c r="AH358" s="852"/>
      <c r="AI358" s="852"/>
      <c r="AJ358" s="852"/>
      <c r="AK358" s="852"/>
      <c r="AL358" s="852"/>
      <c r="AM358" s="852"/>
      <c r="AN358" s="852"/>
      <c r="AO358" s="852"/>
      <c r="AP358" s="852"/>
      <c r="AQ358" s="852"/>
      <c r="AR358" s="852"/>
      <c r="AS358" s="852"/>
      <c r="AT358" s="852"/>
      <c r="AU358" s="852"/>
      <c r="AV358" s="852"/>
      <c r="AW358" s="852"/>
      <c r="AX358" s="852"/>
      <c r="AY358" s="852"/>
      <c r="AZ358" s="852"/>
      <c r="BA358" s="275"/>
      <c r="BB358" s="138"/>
      <c r="BC358" s="275"/>
      <c r="BD358" s="275"/>
      <c r="BE358" s="275"/>
      <c r="BF358" s="275"/>
      <c r="BG358" s="275"/>
      <c r="BH358" s="275"/>
      <c r="BI358" s="275"/>
      <c r="BJ358" s="275"/>
      <c r="BK358" s="275"/>
      <c r="BL358" s="275"/>
      <c r="BM358" s="275"/>
      <c r="BN358" s="275"/>
      <c r="BO358" s="275"/>
      <c r="BP358" s="275"/>
      <c r="BQ358" s="275"/>
      <c r="BR358" s="275"/>
      <c r="BS358" s="275"/>
      <c r="BT358" s="275"/>
      <c r="BU358" s="275"/>
      <c r="BV358" s="275"/>
      <c r="BW358" s="275"/>
      <c r="BX358" s="275"/>
      <c r="BY358" s="275"/>
      <c r="BZ358" s="243"/>
      <c r="CA358" s="243"/>
      <c r="CB358" s="243"/>
      <c r="CC358" s="243"/>
      <c r="CD358" s="243"/>
      <c r="CE358" s="243"/>
      <c r="CF358" s="243"/>
      <c r="CG358" s="243"/>
      <c r="CH358" s="243"/>
      <c r="CI358" s="243"/>
      <c r="CJ358" s="243"/>
      <c r="CK358" s="243"/>
      <c r="CL358" s="243"/>
      <c r="CM358" s="243"/>
      <c r="CN358" s="243"/>
      <c r="CO358" s="243"/>
      <c r="CP358" s="243"/>
      <c r="CQ358" s="243"/>
      <c r="CR358" s="243"/>
      <c r="CS358" s="243"/>
      <c r="CT358" s="243"/>
      <c r="CU358" s="243"/>
      <c r="CV358" s="243"/>
      <c r="CW358" s="243"/>
      <c r="CX358" s="243"/>
      <c r="CY358" s="243"/>
      <c r="CZ358" s="243"/>
    </row>
    <row r="359" s="758" customFormat="true" ht="15" customHeight="true" x14ac:dyDescent="0.2">
      <c r="B359" s="756"/>
      <c r="AE359" s="852"/>
      <c r="AF359" s="852"/>
      <c r="AG359" s="852"/>
      <c r="AH359" s="852"/>
      <c r="AI359" s="852"/>
      <c r="AJ359" s="852"/>
      <c r="AK359" s="852"/>
      <c r="AL359" s="852"/>
      <c r="AM359" s="852"/>
      <c r="AN359" s="852"/>
      <c r="AO359" s="852"/>
      <c r="AP359" s="852"/>
      <c r="AQ359" s="852"/>
      <c r="AR359" s="852"/>
      <c r="AS359" s="852"/>
      <c r="AT359" s="852"/>
      <c r="AU359" s="852"/>
      <c r="AV359" s="852"/>
      <c r="AW359" s="852"/>
      <c r="AX359" s="852"/>
      <c r="AY359" s="852"/>
      <c r="AZ359" s="852"/>
      <c r="BA359" s="275"/>
      <c r="BB359" s="138"/>
      <c r="BC359" s="275"/>
      <c r="BD359" s="275"/>
      <c r="BE359" s="275"/>
      <c r="BF359" s="275"/>
      <c r="BG359" s="275"/>
      <c r="BH359" s="275"/>
      <c r="BI359" s="275"/>
      <c r="BJ359" s="275"/>
      <c r="BK359" s="275"/>
      <c r="BL359" s="275"/>
      <c r="BM359" s="275"/>
      <c r="BN359" s="275"/>
      <c r="BO359" s="275"/>
      <c r="BP359" s="275"/>
      <c r="BQ359" s="275"/>
      <c r="BR359" s="275"/>
      <c r="BS359" s="275"/>
      <c r="BT359" s="275"/>
      <c r="BU359" s="275"/>
      <c r="BV359" s="275"/>
      <c r="BW359" s="275"/>
      <c r="BX359" s="275"/>
      <c r="BY359" s="275"/>
      <c r="BZ359" s="243"/>
      <c r="CA359" s="243"/>
      <c r="CB359" s="243"/>
      <c r="CC359" s="243"/>
      <c r="CD359" s="243"/>
      <c r="CE359" s="243"/>
      <c r="CF359" s="243"/>
      <c r="CG359" s="243"/>
      <c r="CH359" s="243"/>
      <c r="CI359" s="243"/>
      <c r="CJ359" s="243"/>
      <c r="CK359" s="243"/>
      <c r="CL359" s="243"/>
      <c r="CM359" s="243"/>
      <c r="CN359" s="243"/>
      <c r="CO359" s="243"/>
      <c r="CP359" s="243"/>
      <c r="CQ359" s="243"/>
      <c r="CR359" s="243"/>
      <c r="CS359" s="243"/>
      <c r="CT359" s="243"/>
      <c r="CU359" s="243"/>
      <c r="CV359" s="243"/>
      <c r="CW359" s="243"/>
      <c r="CX359" s="243"/>
      <c r="CY359" s="243"/>
      <c r="CZ359" s="243"/>
    </row>
    <row r="360" s="758" customFormat="true" ht="15" customHeight="true" x14ac:dyDescent="0.2">
      <c r="B360" s="756"/>
      <c r="AE360" s="852"/>
      <c r="AF360" s="852"/>
      <c r="AG360" s="852"/>
      <c r="AH360" s="852"/>
      <c r="AI360" s="852"/>
      <c r="AJ360" s="852"/>
      <c r="AK360" s="852"/>
      <c r="AL360" s="852"/>
      <c r="AM360" s="852"/>
      <c r="AN360" s="852"/>
      <c r="AO360" s="852"/>
      <c r="AP360" s="852"/>
      <c r="AQ360" s="852"/>
      <c r="AR360" s="852"/>
      <c r="AS360" s="852"/>
      <c r="AT360" s="852"/>
      <c r="AU360" s="852"/>
      <c r="AV360" s="852"/>
      <c r="AW360" s="852"/>
      <c r="AX360" s="852"/>
      <c r="AY360" s="852"/>
      <c r="AZ360" s="852"/>
      <c r="BA360" s="275"/>
      <c r="BB360" s="138"/>
      <c r="BC360" s="275"/>
      <c r="BD360" s="275"/>
      <c r="BE360" s="275"/>
      <c r="BF360" s="275"/>
      <c r="BG360" s="275"/>
      <c r="BH360" s="275"/>
      <c r="BI360" s="275"/>
      <c r="BJ360" s="275"/>
      <c r="BK360" s="275"/>
      <c r="BL360" s="275"/>
      <c r="BM360" s="275"/>
      <c r="BN360" s="275"/>
      <c r="BO360" s="275"/>
      <c r="BP360" s="275"/>
      <c r="BQ360" s="275"/>
      <c r="BR360" s="275"/>
      <c r="BS360" s="275"/>
      <c r="BT360" s="275"/>
      <c r="BU360" s="275"/>
      <c r="BV360" s="275"/>
      <c r="BW360" s="275"/>
      <c r="BX360" s="275"/>
      <c r="BY360" s="275"/>
      <c r="BZ360" s="243"/>
      <c r="CA360" s="243"/>
      <c r="CB360" s="243"/>
      <c r="CC360" s="243"/>
      <c r="CD360" s="243"/>
      <c r="CE360" s="243"/>
      <c r="CF360" s="243"/>
      <c r="CG360" s="243"/>
      <c r="CH360" s="243"/>
      <c r="CI360" s="243"/>
      <c r="CJ360" s="243"/>
      <c r="CK360" s="243"/>
      <c r="CL360" s="243"/>
      <c r="CM360" s="243"/>
      <c r="CN360" s="243"/>
      <c r="CO360" s="243"/>
      <c r="CP360" s="243"/>
      <c r="CQ360" s="243"/>
      <c r="CR360" s="243"/>
      <c r="CS360" s="243"/>
      <c r="CT360" s="243"/>
      <c r="CU360" s="243"/>
      <c r="CV360" s="243"/>
      <c r="CW360" s="243"/>
      <c r="CX360" s="243"/>
      <c r="CY360" s="243"/>
      <c r="CZ360" s="243"/>
    </row>
    <row r="361" s="758" customFormat="true" ht="15" customHeight="true" x14ac:dyDescent="0.2">
      <c r="B361" s="756"/>
      <c r="AE361" s="852"/>
      <c r="AF361" s="852"/>
      <c r="AG361" s="852"/>
      <c r="AH361" s="852"/>
      <c r="AI361" s="852"/>
      <c r="AJ361" s="852"/>
      <c r="AK361" s="852"/>
      <c r="AL361" s="852"/>
      <c r="AM361" s="852"/>
      <c r="AN361" s="852"/>
      <c r="AO361" s="852"/>
      <c r="AP361" s="852"/>
      <c r="AQ361" s="852"/>
      <c r="AR361" s="852"/>
      <c r="AS361" s="852"/>
      <c r="AT361" s="852"/>
      <c r="AU361" s="852"/>
      <c r="AV361" s="852"/>
      <c r="AW361" s="852"/>
      <c r="AX361" s="852"/>
      <c r="AY361" s="852"/>
      <c r="AZ361" s="852"/>
      <c r="BA361" s="275"/>
      <c r="BB361" s="138"/>
      <c r="BC361" s="275"/>
      <c r="BD361" s="275"/>
      <c r="BE361" s="275"/>
      <c r="BF361" s="275"/>
      <c r="BG361" s="275"/>
      <c r="BH361" s="275"/>
      <c r="BI361" s="275"/>
      <c r="BJ361" s="275"/>
      <c r="BK361" s="275"/>
      <c r="BL361" s="275"/>
      <c r="BM361" s="275"/>
      <c r="BN361" s="275"/>
      <c r="BO361" s="275"/>
      <c r="BP361" s="275"/>
      <c r="BQ361" s="275"/>
      <c r="BR361" s="275"/>
      <c r="BS361" s="275"/>
      <c r="BT361" s="275"/>
      <c r="BU361" s="275"/>
      <c r="BV361" s="275"/>
      <c r="BW361" s="275"/>
      <c r="BX361" s="275"/>
      <c r="BY361" s="275"/>
      <c r="BZ361" s="243"/>
      <c r="CA361" s="243"/>
      <c r="CB361" s="243"/>
      <c r="CC361" s="243"/>
      <c r="CD361" s="243"/>
      <c r="CE361" s="243"/>
      <c r="CF361" s="243"/>
      <c r="CG361" s="243"/>
      <c r="CH361" s="243"/>
      <c r="CI361" s="243"/>
      <c r="CJ361" s="243"/>
      <c r="CK361" s="243"/>
      <c r="CL361" s="243"/>
      <c r="CM361" s="243"/>
      <c r="CN361" s="243"/>
      <c r="CO361" s="243"/>
      <c r="CP361" s="243"/>
      <c r="CQ361" s="243"/>
      <c r="CR361" s="243"/>
      <c r="CS361" s="243"/>
      <c r="CT361" s="243"/>
      <c r="CU361" s="243"/>
      <c r="CV361" s="243"/>
      <c r="CW361" s="243"/>
      <c r="CX361" s="243"/>
      <c r="CY361" s="243"/>
      <c r="CZ361" s="243"/>
    </row>
    <row r="362" s="758" customFormat="true" ht="15" customHeight="true" x14ac:dyDescent="0.2">
      <c r="B362" s="756"/>
      <c r="AE362" s="852"/>
      <c r="AF362" s="852"/>
      <c r="AG362" s="852"/>
      <c r="AH362" s="852"/>
      <c r="AI362" s="852"/>
      <c r="AJ362" s="852"/>
      <c r="AK362" s="852"/>
      <c r="AL362" s="852"/>
      <c r="AM362" s="852"/>
      <c r="AN362" s="852"/>
      <c r="AO362" s="852"/>
      <c r="AP362" s="852"/>
      <c r="AQ362" s="852"/>
      <c r="AR362" s="852"/>
      <c r="AS362" s="852"/>
      <c r="AT362" s="852"/>
      <c r="AU362" s="852"/>
      <c r="AV362" s="852"/>
      <c r="AW362" s="852"/>
      <c r="AX362" s="852"/>
      <c r="AY362" s="852"/>
      <c r="AZ362" s="852"/>
      <c r="BA362" s="275"/>
      <c r="BB362" s="138"/>
      <c r="BC362" s="275"/>
      <c r="BD362" s="275"/>
      <c r="BE362" s="275"/>
      <c r="BF362" s="275"/>
      <c r="BG362" s="275"/>
      <c r="BH362" s="275"/>
      <c r="BI362" s="275"/>
      <c r="BJ362" s="275"/>
      <c r="BK362" s="275"/>
      <c r="BL362" s="275"/>
      <c r="BM362" s="275"/>
      <c r="BN362" s="275"/>
      <c r="BO362" s="275"/>
      <c r="BP362" s="275"/>
      <c r="BQ362" s="275"/>
      <c r="BR362" s="275"/>
      <c r="BS362" s="275"/>
      <c r="BT362" s="275"/>
      <c r="BU362" s="275"/>
      <c r="BV362" s="275"/>
      <c r="BW362" s="275"/>
      <c r="BX362" s="275"/>
      <c r="BY362" s="275"/>
      <c r="BZ362" s="243"/>
      <c r="CA362" s="243"/>
      <c r="CB362" s="243"/>
      <c r="CC362" s="243"/>
      <c r="CD362" s="243"/>
      <c r="CE362" s="243"/>
      <c r="CF362" s="243"/>
      <c r="CG362" s="243"/>
      <c r="CH362" s="243"/>
      <c r="CI362" s="243"/>
      <c r="CJ362" s="243"/>
      <c r="CK362" s="243"/>
      <c r="CL362" s="243"/>
      <c r="CM362" s="243"/>
      <c r="CN362" s="243"/>
      <c r="CO362" s="243"/>
      <c r="CP362" s="243"/>
      <c r="CQ362" s="243"/>
      <c r="CR362" s="243"/>
      <c r="CS362" s="243"/>
      <c r="CT362" s="243"/>
      <c r="CU362" s="243"/>
      <c r="CV362" s="243"/>
      <c r="CW362" s="243"/>
      <c r="CX362" s="243"/>
      <c r="CY362" s="243"/>
      <c r="CZ362" s="243"/>
    </row>
    <row r="363" s="758" customFormat="true" ht="15" customHeight="true" x14ac:dyDescent="0.2">
      <c r="B363" s="756"/>
      <c r="AE363" s="852"/>
      <c r="AF363" s="852"/>
      <c r="AG363" s="852"/>
      <c r="AH363" s="852"/>
      <c r="AI363" s="852"/>
      <c r="AJ363" s="852"/>
      <c r="AK363" s="852"/>
      <c r="AL363" s="852"/>
      <c r="AM363" s="852"/>
      <c r="AN363" s="852"/>
      <c r="AO363" s="852"/>
      <c r="AP363" s="852"/>
      <c r="AQ363" s="852"/>
      <c r="AR363" s="852"/>
      <c r="AS363" s="852"/>
      <c r="AT363" s="852"/>
      <c r="AU363" s="852"/>
      <c r="AV363" s="852"/>
      <c r="AW363" s="852"/>
      <c r="AX363" s="852"/>
      <c r="AY363" s="852"/>
      <c r="AZ363" s="852"/>
      <c r="BA363" s="275"/>
      <c r="BB363" s="138"/>
      <c r="BC363" s="275"/>
      <c r="BD363" s="275"/>
      <c r="BE363" s="275"/>
      <c r="BF363" s="275"/>
      <c r="BG363" s="275"/>
      <c r="BH363" s="275"/>
      <c r="BI363" s="275"/>
      <c r="BJ363" s="275"/>
      <c r="BK363" s="275"/>
      <c r="BL363" s="275"/>
      <c r="BM363" s="275"/>
      <c r="BN363" s="275"/>
      <c r="BO363" s="275"/>
      <c r="BP363" s="275"/>
      <c r="BQ363" s="275"/>
      <c r="BR363" s="275"/>
      <c r="BS363" s="275"/>
      <c r="BT363" s="275"/>
      <c r="BU363" s="275"/>
      <c r="BV363" s="275"/>
      <c r="BW363" s="275"/>
      <c r="BX363" s="275"/>
      <c r="BY363" s="275"/>
      <c r="BZ363" s="243"/>
      <c r="CA363" s="243"/>
      <c r="CB363" s="243"/>
      <c r="CC363" s="243"/>
      <c r="CD363" s="243"/>
      <c r="CE363" s="243"/>
      <c r="CF363" s="243"/>
      <c r="CG363" s="243"/>
      <c r="CH363" s="243"/>
      <c r="CI363" s="243"/>
      <c r="CJ363" s="243"/>
      <c r="CK363" s="243"/>
      <c r="CL363" s="243"/>
      <c r="CM363" s="243"/>
      <c r="CN363" s="243"/>
      <c r="CO363" s="243"/>
      <c r="CP363" s="243"/>
      <c r="CQ363" s="243"/>
      <c r="CR363" s="243"/>
      <c r="CS363" s="243"/>
      <c r="CT363" s="243"/>
      <c r="CU363" s="243"/>
      <c r="CV363" s="243"/>
      <c r="CW363" s="243"/>
      <c r="CX363" s="243"/>
      <c r="CY363" s="243"/>
      <c r="CZ363" s="243"/>
    </row>
    <row r="364" s="758" customFormat="true" ht="15" customHeight="true" x14ac:dyDescent="0.2">
      <c r="B364" s="756"/>
      <c r="AE364" s="852"/>
      <c r="AF364" s="852"/>
      <c r="AG364" s="852"/>
      <c r="AH364" s="852"/>
      <c r="AI364" s="852"/>
      <c r="AJ364" s="852"/>
      <c r="AK364" s="852"/>
      <c r="AL364" s="852"/>
      <c r="AM364" s="852"/>
      <c r="AN364" s="852"/>
      <c r="AO364" s="852"/>
      <c r="AP364" s="852"/>
      <c r="AQ364" s="852"/>
      <c r="AR364" s="852"/>
      <c r="AS364" s="852"/>
      <c r="AT364" s="852"/>
      <c r="AU364" s="852"/>
      <c r="AV364" s="852"/>
      <c r="AW364" s="852"/>
      <c r="AX364" s="852"/>
      <c r="AY364" s="852"/>
      <c r="AZ364" s="852"/>
      <c r="BA364" s="275"/>
      <c r="BB364" s="138"/>
      <c r="BC364" s="275"/>
      <c r="BD364" s="275"/>
      <c r="BE364" s="275"/>
      <c r="BF364" s="275"/>
      <c r="BG364" s="275"/>
      <c r="BH364" s="275"/>
      <c r="BI364" s="275"/>
      <c r="BJ364" s="275"/>
      <c r="BK364" s="275"/>
      <c r="BL364" s="275"/>
      <c r="BM364" s="275"/>
      <c r="BN364" s="275"/>
      <c r="BO364" s="275"/>
      <c r="BP364" s="275"/>
      <c r="BQ364" s="275"/>
      <c r="BR364" s="275"/>
      <c r="BS364" s="275"/>
      <c r="BT364" s="275"/>
      <c r="BU364" s="275"/>
      <c r="BV364" s="275"/>
      <c r="BW364" s="275"/>
      <c r="BX364" s="275"/>
      <c r="BY364" s="275"/>
      <c r="BZ364" s="243"/>
      <c r="CA364" s="243"/>
      <c r="CB364" s="243"/>
      <c r="CC364" s="243"/>
      <c r="CD364" s="243"/>
      <c r="CE364" s="243"/>
      <c r="CF364" s="243"/>
      <c r="CG364" s="243"/>
      <c r="CH364" s="243"/>
      <c r="CI364" s="243"/>
      <c r="CJ364" s="243"/>
      <c r="CK364" s="243"/>
      <c r="CL364" s="243"/>
      <c r="CM364" s="243"/>
      <c r="CN364" s="243"/>
      <c r="CO364" s="243"/>
      <c r="CP364" s="243"/>
      <c r="CQ364" s="243"/>
      <c r="CR364" s="243"/>
      <c r="CS364" s="243"/>
      <c r="CT364" s="243"/>
      <c r="CU364" s="243"/>
      <c r="CV364" s="243"/>
      <c r="CW364" s="243"/>
      <c r="CX364" s="243"/>
      <c r="CY364" s="243"/>
      <c r="CZ364" s="243"/>
    </row>
    <row r="365" s="758" customFormat="true" ht="15" customHeight="true" x14ac:dyDescent="0.2">
      <c r="B365" s="756"/>
      <c r="AE365" s="852"/>
      <c r="AF365" s="852"/>
      <c r="AG365" s="852"/>
      <c r="AH365" s="852"/>
      <c r="AI365" s="852"/>
      <c r="AJ365" s="852"/>
      <c r="AK365" s="852"/>
      <c r="AL365" s="852"/>
      <c r="AM365" s="852"/>
      <c r="AN365" s="852"/>
      <c r="AO365" s="852"/>
      <c r="AP365" s="852"/>
      <c r="AQ365" s="852"/>
      <c r="AR365" s="852"/>
      <c r="AS365" s="852"/>
      <c r="AT365" s="852"/>
      <c r="AU365" s="852"/>
      <c r="AV365" s="852"/>
      <c r="AW365" s="852"/>
      <c r="AX365" s="852"/>
      <c r="AY365" s="852"/>
      <c r="AZ365" s="852"/>
      <c r="BA365" s="275"/>
      <c r="BB365" s="138"/>
      <c r="BC365" s="275"/>
      <c r="BD365" s="275"/>
      <c r="BE365" s="275"/>
      <c r="BF365" s="275"/>
      <c r="BG365" s="275"/>
      <c r="BH365" s="275"/>
      <c r="BI365" s="275"/>
      <c r="BJ365" s="275"/>
      <c r="BK365" s="275"/>
      <c r="BL365" s="275"/>
      <c r="BM365" s="275"/>
      <c r="BN365" s="275"/>
      <c r="BO365" s="275"/>
      <c r="BP365" s="275"/>
      <c r="BQ365" s="275"/>
      <c r="BR365" s="275"/>
      <c r="BS365" s="275"/>
      <c r="BT365" s="275"/>
      <c r="BU365" s="275"/>
      <c r="BV365" s="275"/>
      <c r="BW365" s="275"/>
      <c r="BX365" s="275"/>
      <c r="BY365" s="275"/>
      <c r="BZ365" s="243"/>
      <c r="CA365" s="243"/>
      <c r="CB365" s="243"/>
      <c r="CC365" s="243"/>
      <c r="CD365" s="243"/>
      <c r="CE365" s="243"/>
      <c r="CF365" s="243"/>
      <c r="CG365" s="243"/>
      <c r="CH365" s="243"/>
      <c r="CI365" s="243"/>
      <c r="CJ365" s="243"/>
      <c r="CK365" s="243"/>
      <c r="CL365" s="243"/>
      <c r="CM365" s="243"/>
      <c r="CN365" s="243"/>
      <c r="CO365" s="243"/>
      <c r="CP365" s="243"/>
      <c r="CQ365" s="243"/>
      <c r="CR365" s="243"/>
      <c r="CS365" s="243"/>
      <c r="CT365" s="243"/>
      <c r="CU365" s="243"/>
      <c r="CV365" s="243"/>
      <c r="CW365" s="243"/>
      <c r="CX365" s="243"/>
      <c r="CY365" s="243"/>
      <c r="CZ365" s="243"/>
    </row>
    <row r="366" s="758" customFormat="true" ht="15" customHeight="true" x14ac:dyDescent="0.2">
      <c r="B366" s="756"/>
      <c r="AE366" s="852"/>
      <c r="AF366" s="852"/>
      <c r="AG366" s="852"/>
      <c r="AH366" s="852"/>
      <c r="AI366" s="852"/>
      <c r="AJ366" s="852"/>
      <c r="AK366" s="852"/>
      <c r="AL366" s="852"/>
      <c r="AM366" s="852"/>
      <c r="AN366" s="852"/>
      <c r="AO366" s="852"/>
      <c r="AP366" s="852"/>
      <c r="AQ366" s="852"/>
      <c r="AR366" s="852"/>
      <c r="AS366" s="852"/>
      <c r="AT366" s="852"/>
      <c r="AU366" s="852"/>
      <c r="AV366" s="852"/>
      <c r="AW366" s="852"/>
      <c r="AX366" s="852"/>
      <c r="AY366" s="852"/>
      <c r="AZ366" s="852"/>
      <c r="BA366" s="275"/>
      <c r="BB366" s="138"/>
      <c r="BC366" s="275"/>
      <c r="BD366" s="275"/>
      <c r="BE366" s="275"/>
      <c r="BF366" s="275"/>
      <c r="BG366" s="275"/>
      <c r="BH366" s="275"/>
      <c r="BI366" s="275"/>
      <c r="BJ366" s="275"/>
      <c r="BK366" s="275"/>
      <c r="BL366" s="275"/>
      <c r="BM366" s="275"/>
      <c r="BN366" s="275"/>
      <c r="BO366" s="275"/>
      <c r="BP366" s="275"/>
      <c r="BQ366" s="275"/>
      <c r="BR366" s="275"/>
      <c r="BS366" s="275"/>
      <c r="BT366" s="275"/>
      <c r="BU366" s="275"/>
      <c r="BV366" s="275"/>
      <c r="BW366" s="275"/>
      <c r="BX366" s="275"/>
      <c r="BY366" s="275"/>
      <c r="BZ366" s="243"/>
      <c r="CA366" s="243"/>
      <c r="CB366" s="243"/>
      <c r="CC366" s="243"/>
      <c r="CD366" s="243"/>
      <c r="CE366" s="243"/>
      <c r="CF366" s="243"/>
      <c r="CG366" s="243"/>
      <c r="CH366" s="243"/>
      <c r="CI366" s="243"/>
      <c r="CJ366" s="243"/>
      <c r="CK366" s="243"/>
      <c r="CL366" s="243"/>
      <c r="CM366" s="243"/>
      <c r="CN366" s="243"/>
      <c r="CO366" s="243"/>
      <c r="CP366" s="243"/>
      <c r="CQ366" s="243"/>
      <c r="CR366" s="243"/>
      <c r="CS366" s="243"/>
      <c r="CT366" s="243"/>
      <c r="CU366" s="243"/>
      <c r="CV366" s="243"/>
      <c r="CW366" s="243"/>
      <c r="CX366" s="243"/>
      <c r="CY366" s="243"/>
      <c r="CZ366" s="243"/>
    </row>
    <row r="367" s="758" customFormat="true" ht="15" customHeight="true" x14ac:dyDescent="0.2">
      <c r="B367" s="756"/>
      <c r="AE367" s="852"/>
      <c r="AF367" s="852"/>
      <c r="AG367" s="852"/>
      <c r="AH367" s="852"/>
      <c r="AI367" s="852"/>
      <c r="AJ367" s="852"/>
      <c r="AK367" s="852"/>
      <c r="AL367" s="852"/>
      <c r="AM367" s="852"/>
      <c r="AN367" s="852"/>
      <c r="AO367" s="852"/>
      <c r="AP367" s="852"/>
      <c r="AQ367" s="852"/>
      <c r="AR367" s="852"/>
      <c r="AS367" s="852"/>
      <c r="AT367" s="852"/>
      <c r="AU367" s="852"/>
      <c r="AV367" s="852"/>
      <c r="AW367" s="852"/>
      <c r="AX367" s="852"/>
      <c r="AY367" s="852"/>
      <c r="AZ367" s="852"/>
      <c r="BA367" s="275"/>
      <c r="BB367" s="138"/>
      <c r="BC367" s="275"/>
      <c r="BD367" s="275"/>
      <c r="BE367" s="275"/>
      <c r="BF367" s="275"/>
      <c r="BG367" s="275"/>
      <c r="BH367" s="275"/>
      <c r="BI367" s="275"/>
      <c r="BJ367" s="275"/>
      <c r="BK367" s="275"/>
      <c r="BL367" s="275"/>
      <c r="BM367" s="275"/>
      <c r="BN367" s="275"/>
      <c r="BO367" s="275"/>
      <c r="BP367" s="275"/>
      <c r="BQ367" s="275"/>
      <c r="BR367" s="275"/>
      <c r="BS367" s="275"/>
      <c r="BT367" s="275"/>
      <c r="BU367" s="275"/>
      <c r="BV367" s="275"/>
      <c r="BW367" s="275"/>
      <c r="BX367" s="275"/>
      <c r="BY367" s="275"/>
      <c r="BZ367" s="243"/>
      <c r="CA367" s="243"/>
      <c r="CB367" s="243"/>
      <c r="CC367" s="243"/>
      <c r="CD367" s="243"/>
      <c r="CE367" s="243"/>
      <c r="CF367" s="243"/>
      <c r="CG367" s="243"/>
      <c r="CH367" s="243"/>
      <c r="CI367" s="243"/>
      <c r="CJ367" s="243"/>
      <c r="CK367" s="243"/>
      <c r="CL367" s="243"/>
      <c r="CM367" s="243"/>
      <c r="CN367" s="243"/>
      <c r="CO367" s="243"/>
      <c r="CP367" s="243"/>
      <c r="CQ367" s="243"/>
      <c r="CR367" s="243"/>
      <c r="CS367" s="243"/>
      <c r="CT367" s="243"/>
      <c r="CU367" s="243"/>
      <c r="CV367" s="243"/>
      <c r="CW367" s="243"/>
      <c r="CX367" s="243"/>
      <c r="CY367" s="243"/>
      <c r="CZ367" s="243"/>
    </row>
    <row r="368" s="849" customFormat="true" ht="15" customHeight="true" x14ac:dyDescent="0.2">
      <c r="B368" s="850"/>
      <c r="AE368" s="852"/>
      <c r="AF368" s="852"/>
      <c r="AG368" s="852"/>
      <c r="AH368" s="852"/>
      <c r="AI368" s="852"/>
      <c r="AJ368" s="852"/>
      <c r="AK368" s="852"/>
      <c r="AL368" s="852"/>
      <c r="AM368" s="852"/>
      <c r="AN368" s="852"/>
      <c r="AO368" s="852"/>
      <c r="AP368" s="852"/>
      <c r="AQ368" s="852"/>
      <c r="AR368" s="852"/>
      <c r="AS368" s="852"/>
      <c r="AT368" s="852"/>
      <c r="AU368" s="852"/>
      <c r="AV368" s="852"/>
      <c r="AW368" s="852"/>
      <c r="AX368" s="852"/>
      <c r="AY368" s="852"/>
      <c r="AZ368" s="852"/>
      <c r="BA368" s="275"/>
      <c r="BB368" s="138"/>
      <c r="BC368" s="275"/>
      <c r="BD368" s="275"/>
      <c r="BE368" s="275"/>
      <c r="BF368" s="275"/>
      <c r="BG368" s="275"/>
      <c r="BH368" s="275"/>
      <c r="BI368" s="275"/>
      <c r="BJ368" s="275"/>
      <c r="BK368" s="275"/>
      <c r="BL368" s="275"/>
      <c r="BM368" s="275"/>
      <c r="BN368" s="275"/>
      <c r="BO368" s="275"/>
      <c r="BP368" s="275"/>
      <c r="BQ368" s="275"/>
      <c r="BR368" s="275"/>
      <c r="BS368" s="275"/>
      <c r="BT368" s="275"/>
      <c r="BU368" s="275"/>
      <c r="BV368" s="275"/>
      <c r="BW368" s="275"/>
      <c r="BX368" s="275"/>
      <c r="BY368" s="275"/>
      <c r="BZ368" s="243"/>
      <c r="CA368" s="243"/>
      <c r="CB368" s="243"/>
      <c r="CC368" s="243"/>
      <c r="CD368" s="243"/>
      <c r="CE368" s="243"/>
      <c r="CF368" s="243"/>
      <c r="CG368" s="243"/>
      <c r="CH368" s="243"/>
      <c r="CI368" s="243"/>
      <c r="CJ368" s="243"/>
      <c r="CK368" s="243"/>
      <c r="CL368" s="243"/>
      <c r="CM368" s="243"/>
      <c r="CN368" s="243"/>
      <c r="CO368" s="243"/>
      <c r="CP368" s="243"/>
      <c r="CQ368" s="243"/>
      <c r="CR368" s="243"/>
      <c r="CS368" s="243"/>
      <c r="CT368" s="243"/>
      <c r="CU368" s="243"/>
      <c r="CV368" s="243"/>
      <c r="CW368" s="243"/>
      <c r="CX368" s="243"/>
      <c r="CY368" s="243"/>
      <c r="CZ368" s="243"/>
    </row>
    <row r="369" s="849" customFormat="true" ht="15" customHeight="true" x14ac:dyDescent="0.2">
      <c r="B369" s="850"/>
      <c r="AE369" s="852"/>
      <c r="AF369" s="852"/>
      <c r="AG369" s="852"/>
      <c r="AH369" s="852"/>
      <c r="AI369" s="852"/>
      <c r="AJ369" s="852"/>
      <c r="AK369" s="852"/>
      <c r="AL369" s="852"/>
      <c r="AM369" s="852"/>
      <c r="AN369" s="852"/>
      <c r="AO369" s="852"/>
      <c r="AP369" s="852"/>
      <c r="AQ369" s="852"/>
      <c r="AR369" s="852"/>
      <c r="AS369" s="852"/>
      <c r="AT369" s="852"/>
      <c r="AU369" s="852"/>
      <c r="AV369" s="852"/>
      <c r="AW369" s="852"/>
      <c r="AX369" s="852"/>
      <c r="AY369" s="852"/>
      <c r="AZ369" s="852"/>
      <c r="BA369" s="275"/>
      <c r="BB369" s="138"/>
      <c r="BC369" s="275"/>
      <c r="BD369" s="275"/>
      <c r="BE369" s="275"/>
      <c r="BF369" s="275"/>
      <c r="BG369" s="275"/>
      <c r="BH369" s="275"/>
      <c r="BI369" s="275"/>
      <c r="BJ369" s="275"/>
      <c r="BK369" s="275"/>
      <c r="BL369" s="275"/>
      <c r="BM369" s="275"/>
      <c r="BN369" s="275"/>
      <c r="BO369" s="275"/>
      <c r="BP369" s="275"/>
      <c r="BQ369" s="275"/>
      <c r="BR369" s="275"/>
      <c r="BS369" s="275"/>
      <c r="BT369" s="275"/>
      <c r="BU369" s="275"/>
      <c r="BV369" s="275"/>
      <c r="BW369" s="275"/>
      <c r="BX369" s="275"/>
      <c r="BY369" s="275"/>
      <c r="BZ369" s="243"/>
      <c r="CA369" s="243"/>
      <c r="CB369" s="243"/>
      <c r="CC369" s="243"/>
      <c r="CD369" s="243"/>
      <c r="CE369" s="243"/>
      <c r="CF369" s="243"/>
      <c r="CG369" s="243"/>
      <c r="CH369" s="243"/>
      <c r="CI369" s="243"/>
      <c r="CJ369" s="243"/>
      <c r="CK369" s="243"/>
      <c r="CL369" s="243"/>
      <c r="CM369" s="243"/>
      <c r="CN369" s="243"/>
      <c r="CO369" s="243"/>
      <c r="CP369" s="243"/>
      <c r="CQ369" s="243"/>
      <c r="CR369" s="243"/>
      <c r="CS369" s="243"/>
      <c r="CT369" s="243"/>
      <c r="CU369" s="243"/>
      <c r="CV369" s="243"/>
      <c r="CW369" s="243"/>
      <c r="CX369" s="243"/>
      <c r="CY369" s="243"/>
      <c r="CZ369" s="243"/>
    </row>
    <row r="370" s="849" customFormat="true" ht="15" customHeight="true" x14ac:dyDescent="0.2">
      <c r="B370" s="850"/>
      <c r="AE370" s="852"/>
      <c r="AF370" s="852"/>
      <c r="AG370" s="852"/>
      <c r="AH370" s="852"/>
      <c r="AI370" s="852"/>
      <c r="AJ370" s="852"/>
      <c r="AK370" s="852"/>
      <c r="AL370" s="852"/>
      <c r="AM370" s="852"/>
      <c r="AN370" s="852"/>
      <c r="AO370" s="852"/>
      <c r="AP370" s="852"/>
      <c r="AQ370" s="852"/>
      <c r="AR370" s="852"/>
      <c r="AS370" s="852"/>
      <c r="AT370" s="852"/>
      <c r="AU370" s="852"/>
      <c r="AV370" s="852"/>
      <c r="AW370" s="852"/>
      <c r="AX370" s="852"/>
      <c r="AY370" s="852"/>
      <c r="AZ370" s="852"/>
      <c r="BA370" s="275"/>
      <c r="BB370" s="138"/>
      <c r="BC370" s="275"/>
      <c r="BD370" s="275"/>
      <c r="BE370" s="275"/>
      <c r="BF370" s="275"/>
      <c r="BG370" s="275"/>
      <c r="BH370" s="275"/>
      <c r="BI370" s="275"/>
      <c r="BJ370" s="275"/>
      <c r="BK370" s="275"/>
      <c r="BL370" s="275"/>
      <c r="BM370" s="275"/>
      <c r="BN370" s="275"/>
      <c r="BO370" s="275"/>
      <c r="BP370" s="275"/>
      <c r="BQ370" s="275"/>
      <c r="BR370" s="275"/>
      <c r="BS370" s="275"/>
      <c r="BT370" s="275"/>
      <c r="BU370" s="275"/>
      <c r="BV370" s="275"/>
      <c r="BW370" s="275"/>
      <c r="BX370" s="275"/>
      <c r="BY370" s="275"/>
      <c r="BZ370" s="243"/>
      <c r="CA370" s="243"/>
      <c r="CB370" s="243"/>
      <c r="CC370" s="243"/>
      <c r="CD370" s="243"/>
      <c r="CE370" s="243"/>
      <c r="CF370" s="243"/>
      <c r="CG370" s="243"/>
      <c r="CH370" s="243"/>
      <c r="CI370" s="243"/>
      <c r="CJ370" s="243"/>
      <c r="CK370" s="243"/>
      <c r="CL370" s="243"/>
      <c r="CM370" s="243"/>
      <c r="CN370" s="243"/>
      <c r="CO370" s="243"/>
      <c r="CP370" s="243"/>
      <c r="CQ370" s="243"/>
      <c r="CR370" s="243"/>
      <c r="CS370" s="243"/>
      <c r="CT370" s="243"/>
      <c r="CU370" s="243"/>
      <c r="CV370" s="243"/>
      <c r="CW370" s="243"/>
      <c r="CX370" s="243"/>
      <c r="CY370" s="243"/>
      <c r="CZ370" s="243"/>
    </row>
    <row r="371" s="849" customFormat="true" ht="15" customHeight="true" x14ac:dyDescent="0.2">
      <c r="B371" s="850"/>
      <c r="AE371" s="852"/>
      <c r="AF371" s="852"/>
      <c r="AG371" s="852"/>
      <c r="AH371" s="852"/>
      <c r="AI371" s="852"/>
      <c r="AJ371" s="852"/>
      <c r="AK371" s="852"/>
      <c r="AL371" s="852"/>
      <c r="AM371" s="852"/>
      <c r="AN371" s="852"/>
      <c r="AO371" s="852"/>
      <c r="AP371" s="852"/>
      <c r="AQ371" s="852"/>
      <c r="AR371" s="852"/>
      <c r="AS371" s="852"/>
      <c r="AT371" s="852"/>
      <c r="AU371" s="852"/>
      <c r="AV371" s="852"/>
      <c r="AW371" s="852"/>
      <c r="AX371" s="852"/>
      <c r="AY371" s="852"/>
      <c r="AZ371" s="852"/>
      <c r="BA371" s="275"/>
      <c r="BB371" s="138"/>
      <c r="BC371" s="275"/>
      <c r="BD371" s="275"/>
      <c r="BE371" s="275"/>
      <c r="BF371" s="275"/>
      <c r="BG371" s="275"/>
      <c r="BH371" s="275"/>
      <c r="BI371" s="275"/>
      <c r="BJ371" s="275"/>
      <c r="BK371" s="275"/>
      <c r="BL371" s="275"/>
      <c r="BM371" s="275"/>
      <c r="BN371" s="275"/>
      <c r="BO371" s="275"/>
      <c r="BP371" s="275"/>
      <c r="BQ371" s="275"/>
      <c r="BR371" s="275"/>
      <c r="BS371" s="275"/>
      <c r="BT371" s="275"/>
      <c r="BU371" s="275"/>
      <c r="BV371" s="275"/>
      <c r="BW371" s="275"/>
      <c r="BX371" s="275"/>
      <c r="BY371" s="275"/>
      <c r="BZ371" s="243"/>
      <c r="CA371" s="243"/>
      <c r="CB371" s="243"/>
      <c r="CC371" s="243"/>
      <c r="CD371" s="243"/>
      <c r="CE371" s="243"/>
      <c r="CF371" s="243"/>
      <c r="CG371" s="243"/>
      <c r="CH371" s="243"/>
      <c r="CI371" s="243"/>
      <c r="CJ371" s="243"/>
      <c r="CK371" s="243"/>
      <c r="CL371" s="243"/>
      <c r="CM371" s="243"/>
      <c r="CN371" s="243"/>
      <c r="CO371" s="243"/>
      <c r="CP371" s="243"/>
      <c r="CQ371" s="243"/>
      <c r="CR371" s="243"/>
      <c r="CS371" s="243"/>
      <c r="CT371" s="243"/>
      <c r="CU371" s="243"/>
      <c r="CV371" s="243"/>
      <c r="CW371" s="243"/>
      <c r="CX371" s="243"/>
      <c r="CY371" s="243"/>
      <c r="CZ371" s="243"/>
    </row>
    <row r="372" s="849" customFormat="true" ht="15" customHeight="true" x14ac:dyDescent="0.2">
      <c r="B372" s="850"/>
      <c r="AE372" s="852"/>
      <c r="AF372" s="852"/>
      <c r="AG372" s="852"/>
      <c r="AH372" s="852"/>
      <c r="AI372" s="852"/>
      <c r="AJ372" s="852"/>
      <c r="AK372" s="852"/>
      <c r="AL372" s="852"/>
      <c r="AM372" s="852"/>
      <c r="AN372" s="852"/>
      <c r="AO372" s="852"/>
      <c r="AP372" s="852"/>
      <c r="AQ372" s="852"/>
      <c r="AR372" s="852"/>
      <c r="AS372" s="852"/>
      <c r="AT372" s="852"/>
      <c r="AU372" s="852"/>
      <c r="AV372" s="852"/>
      <c r="AW372" s="852"/>
      <c r="AX372" s="852"/>
      <c r="AY372" s="852"/>
      <c r="AZ372" s="852"/>
      <c r="BA372" s="275"/>
      <c r="BB372" s="138"/>
      <c r="BC372" s="275"/>
      <c r="BD372" s="275"/>
      <c r="BE372" s="275"/>
      <c r="BF372" s="275"/>
      <c r="BG372" s="275"/>
      <c r="BH372" s="275"/>
      <c r="BI372" s="275"/>
      <c r="BJ372" s="275"/>
      <c r="BK372" s="275"/>
      <c r="BL372" s="275"/>
      <c r="BM372" s="275"/>
      <c r="BN372" s="275"/>
      <c r="BO372" s="275"/>
      <c r="BP372" s="275"/>
      <c r="BQ372" s="275"/>
      <c r="BR372" s="275"/>
      <c r="BS372" s="275"/>
      <c r="BT372" s="275"/>
      <c r="BU372" s="275"/>
      <c r="BV372" s="275"/>
      <c r="BW372" s="275"/>
      <c r="BX372" s="275"/>
      <c r="BY372" s="275"/>
      <c r="BZ372" s="243"/>
      <c r="CA372" s="243"/>
      <c r="CB372" s="243"/>
      <c r="CC372" s="243"/>
      <c r="CD372" s="243"/>
      <c r="CE372" s="243"/>
      <c r="CF372" s="243"/>
      <c r="CG372" s="243"/>
      <c r="CH372" s="243"/>
      <c r="CI372" s="243"/>
      <c r="CJ372" s="243"/>
      <c r="CK372" s="243"/>
      <c r="CL372" s="243"/>
      <c r="CM372" s="243"/>
      <c r="CN372" s="243"/>
      <c r="CO372" s="243"/>
      <c r="CP372" s="243"/>
      <c r="CQ372" s="243"/>
      <c r="CR372" s="243"/>
      <c r="CS372" s="243"/>
      <c r="CT372" s="243"/>
      <c r="CU372" s="243"/>
      <c r="CV372" s="243"/>
      <c r="CW372" s="243"/>
      <c r="CX372" s="243"/>
      <c r="CY372" s="243"/>
      <c r="CZ372" s="243"/>
    </row>
    <row r="373" s="849" customFormat="true" ht="15" customHeight="true" x14ac:dyDescent="0.2">
      <c r="B373" s="850"/>
      <c r="AE373" s="852"/>
      <c r="AF373" s="852"/>
      <c r="AG373" s="852"/>
      <c r="AH373" s="852"/>
      <c r="AI373" s="852"/>
      <c r="AJ373" s="852"/>
      <c r="AK373" s="852"/>
      <c r="AL373" s="852"/>
      <c r="AM373" s="852"/>
      <c r="AN373" s="852"/>
      <c r="AO373" s="852"/>
      <c r="AP373" s="852"/>
      <c r="AQ373" s="852"/>
      <c r="AR373" s="852"/>
      <c r="AS373" s="852"/>
      <c r="AT373" s="852"/>
      <c r="AU373" s="852"/>
      <c r="AV373" s="852"/>
      <c r="AW373" s="852"/>
      <c r="AX373" s="852"/>
      <c r="AY373" s="852"/>
      <c r="AZ373" s="852"/>
      <c r="BA373" s="275"/>
      <c r="BB373" s="138"/>
      <c r="BC373" s="275"/>
      <c r="BD373" s="275"/>
      <c r="BE373" s="275"/>
      <c r="BF373" s="275"/>
      <c r="BG373" s="275"/>
      <c r="BH373" s="275"/>
      <c r="BI373" s="275"/>
      <c r="BJ373" s="275"/>
      <c r="BK373" s="275"/>
      <c r="BL373" s="275"/>
      <c r="BM373" s="275"/>
      <c r="BN373" s="275"/>
      <c r="BO373" s="275"/>
      <c r="BP373" s="275"/>
      <c r="BQ373" s="275"/>
      <c r="BR373" s="275"/>
      <c r="BS373" s="275"/>
      <c r="BT373" s="275"/>
      <c r="BU373" s="275"/>
      <c r="BV373" s="275"/>
      <c r="BW373" s="275"/>
      <c r="BX373" s="275"/>
      <c r="BY373" s="275"/>
      <c r="BZ373" s="243"/>
      <c r="CA373" s="243"/>
      <c r="CB373" s="243"/>
      <c r="CC373" s="243"/>
      <c r="CD373" s="243"/>
      <c r="CE373" s="243"/>
      <c r="CF373" s="243"/>
      <c r="CG373" s="243"/>
      <c r="CH373" s="243"/>
      <c r="CI373" s="243"/>
      <c r="CJ373" s="243"/>
      <c r="CK373" s="243"/>
      <c r="CL373" s="243"/>
      <c r="CM373" s="243"/>
      <c r="CN373" s="243"/>
      <c r="CO373" s="243"/>
      <c r="CP373" s="243"/>
      <c r="CQ373" s="243"/>
      <c r="CR373" s="243"/>
      <c r="CS373" s="243"/>
      <c r="CT373" s="243"/>
      <c r="CU373" s="243"/>
      <c r="CV373" s="243"/>
      <c r="CW373" s="243"/>
      <c r="CX373" s="243"/>
      <c r="CY373" s="243"/>
      <c r="CZ373" s="243"/>
    </row>
    <row r="374" s="849" customFormat="true" ht="15" customHeight="true" x14ac:dyDescent="0.2">
      <c r="B374" s="850"/>
      <c r="AE374" s="852"/>
      <c r="AF374" s="852"/>
      <c r="AG374" s="852"/>
      <c r="AH374" s="852"/>
      <c r="AI374" s="852"/>
      <c r="AJ374" s="852"/>
      <c r="AK374" s="852"/>
      <c r="AL374" s="852"/>
      <c r="AM374" s="852"/>
      <c r="AN374" s="852"/>
      <c r="AO374" s="852"/>
      <c r="AP374" s="852"/>
      <c r="AQ374" s="852"/>
      <c r="AR374" s="852"/>
      <c r="AS374" s="852"/>
      <c r="AT374" s="852"/>
      <c r="AU374" s="852"/>
      <c r="AV374" s="852"/>
      <c r="AW374" s="852"/>
      <c r="AX374" s="852"/>
      <c r="AY374" s="852"/>
      <c r="AZ374" s="852"/>
      <c r="BA374" s="275"/>
      <c r="BB374" s="138"/>
      <c r="BC374" s="275"/>
      <c r="BD374" s="275"/>
      <c r="BE374" s="275"/>
      <c r="BF374" s="275"/>
      <c r="BG374" s="275"/>
      <c r="BH374" s="275"/>
      <c r="BI374" s="275"/>
      <c r="BJ374" s="275"/>
      <c r="BK374" s="275"/>
      <c r="BL374" s="275"/>
      <c r="BM374" s="275"/>
      <c r="BN374" s="275"/>
      <c r="BO374" s="275"/>
      <c r="BP374" s="275"/>
      <c r="BQ374" s="275"/>
      <c r="BR374" s="275"/>
      <c r="BS374" s="275"/>
      <c r="BT374" s="275"/>
      <c r="BU374" s="275"/>
      <c r="BV374" s="275"/>
      <c r="BW374" s="275"/>
      <c r="BX374" s="275"/>
      <c r="BY374" s="275"/>
      <c r="BZ374" s="243"/>
      <c r="CA374" s="243"/>
      <c r="CB374" s="243"/>
      <c r="CC374" s="243"/>
      <c r="CD374" s="243"/>
      <c r="CE374" s="243"/>
      <c r="CF374" s="243"/>
      <c r="CG374" s="243"/>
      <c r="CH374" s="243"/>
      <c r="CI374" s="243"/>
      <c r="CJ374" s="243"/>
      <c r="CK374" s="243"/>
      <c r="CL374" s="243"/>
      <c r="CM374" s="243"/>
      <c r="CN374" s="243"/>
      <c r="CO374" s="243"/>
      <c r="CP374" s="243"/>
      <c r="CQ374" s="243"/>
      <c r="CR374" s="243"/>
      <c r="CS374" s="243"/>
      <c r="CT374" s="243"/>
      <c r="CU374" s="243"/>
      <c r="CV374" s="243"/>
      <c r="CW374" s="243"/>
      <c r="CX374" s="243"/>
      <c r="CY374" s="243"/>
      <c r="CZ374" s="243"/>
    </row>
    <row r="375" s="849" customFormat="true" ht="15" customHeight="true" x14ac:dyDescent="0.2">
      <c r="B375" s="850"/>
      <c r="AE375" s="852"/>
      <c r="AF375" s="852"/>
      <c r="AG375" s="852"/>
      <c r="AH375" s="852"/>
      <c r="AI375" s="852"/>
      <c r="AJ375" s="852"/>
      <c r="AK375" s="852"/>
      <c r="AL375" s="852"/>
      <c r="AM375" s="852"/>
      <c r="AN375" s="852"/>
      <c r="AO375" s="852"/>
      <c r="AP375" s="852"/>
      <c r="AQ375" s="852"/>
      <c r="AR375" s="852"/>
      <c r="AS375" s="852"/>
      <c r="AT375" s="852"/>
      <c r="AU375" s="852"/>
      <c r="AV375" s="852"/>
      <c r="AW375" s="852"/>
      <c r="AX375" s="852"/>
      <c r="AY375" s="852"/>
      <c r="AZ375" s="852"/>
      <c r="BA375" s="135"/>
      <c r="BB375" s="133"/>
      <c r="BC375" s="133"/>
      <c r="BD375" s="133"/>
      <c r="BE375" s="133"/>
      <c r="BF375" s="133"/>
      <c r="BG375" s="133"/>
      <c r="BH375" s="133"/>
      <c r="BI375" s="133"/>
      <c r="BJ375" s="133"/>
      <c r="BK375" s="133"/>
      <c r="BL375" s="133"/>
      <c r="BM375" s="133"/>
      <c r="BN375" s="133"/>
      <c r="BO375" s="133"/>
      <c r="BP375" s="133"/>
      <c r="BQ375" s="133"/>
      <c r="BR375" s="133"/>
      <c r="BS375" s="133"/>
      <c r="BT375" s="133"/>
      <c r="BU375" s="133"/>
      <c r="BV375" s="133"/>
      <c r="BW375" s="133"/>
      <c r="BX375" s="133"/>
      <c r="BY375" s="135"/>
      <c r="BZ375" s="242"/>
      <c r="CA375" s="242"/>
      <c r="CB375" s="242"/>
      <c r="CC375" s="242"/>
      <c r="CD375" s="242"/>
      <c r="CE375" s="242"/>
      <c r="CF375" s="242"/>
      <c r="CG375" s="242"/>
      <c r="CH375" s="242"/>
      <c r="CI375" s="242"/>
      <c r="CJ375" s="242"/>
      <c r="CK375" s="242"/>
      <c r="CL375" s="242"/>
      <c r="CM375" s="242"/>
      <c r="CN375" s="242"/>
      <c r="CO375" s="242"/>
      <c r="CP375" s="242"/>
      <c r="CQ375" s="242"/>
      <c r="CR375" s="242"/>
      <c r="CS375" s="242"/>
      <c r="CT375" s="242"/>
      <c r="CU375" s="242"/>
      <c r="CV375" s="242"/>
      <c r="CW375" s="242"/>
      <c r="CX375" s="242"/>
      <c r="CY375" s="242"/>
      <c r="CZ375" s="242"/>
    </row>
    <row r="376" s="849" customFormat="true" ht="15" customHeight="true" x14ac:dyDescent="0.2">
      <c r="B376" s="850"/>
      <c r="AE376" s="852"/>
      <c r="AF376" s="852"/>
      <c r="AG376" s="852"/>
      <c r="AH376" s="852"/>
      <c r="AI376" s="852"/>
      <c r="AJ376" s="852"/>
      <c r="AK376" s="852"/>
      <c r="AL376" s="852"/>
      <c r="AM376" s="852"/>
      <c r="AN376" s="852"/>
      <c r="AO376" s="852"/>
      <c r="AP376" s="852"/>
      <c r="AQ376" s="852"/>
      <c r="AR376" s="852"/>
      <c r="AS376" s="852"/>
      <c r="AT376" s="852"/>
      <c r="AU376" s="852"/>
      <c r="AV376" s="852"/>
      <c r="AW376" s="852"/>
      <c r="AX376" s="852"/>
      <c r="AY376" s="852"/>
      <c r="AZ376" s="852"/>
      <c r="BA376" s="135"/>
      <c r="BB376" s="133"/>
      <c r="BC376" s="133"/>
      <c r="BD376" s="133"/>
      <c r="BE376" s="133"/>
      <c r="BF376" s="133"/>
      <c r="BG376" s="133"/>
      <c r="BH376" s="133"/>
      <c r="BI376" s="133"/>
      <c r="BJ376" s="133"/>
      <c r="BK376" s="133"/>
      <c r="BL376" s="133"/>
      <c r="BM376" s="133"/>
      <c r="BN376" s="133"/>
      <c r="BO376" s="133"/>
      <c r="BP376" s="133"/>
      <c r="BQ376" s="133"/>
      <c r="BR376" s="133"/>
      <c r="BS376" s="133"/>
      <c r="BT376" s="133"/>
      <c r="BU376" s="133"/>
      <c r="BV376" s="133"/>
      <c r="BW376" s="133"/>
      <c r="BX376" s="133"/>
      <c r="BY376" s="135"/>
      <c r="BZ376" s="242"/>
      <c r="CA376" s="242"/>
      <c r="CB376" s="242"/>
      <c r="CC376" s="242"/>
      <c r="CD376" s="242"/>
      <c r="CE376" s="242"/>
      <c r="CF376" s="242"/>
      <c r="CG376" s="242"/>
      <c r="CH376" s="242"/>
      <c r="CI376" s="242"/>
      <c r="CJ376" s="242"/>
      <c r="CK376" s="242"/>
      <c r="CL376" s="242"/>
      <c r="CM376" s="242"/>
      <c r="CN376" s="242"/>
      <c r="CO376" s="242"/>
      <c r="CP376" s="242"/>
      <c r="CQ376" s="242"/>
      <c r="CR376" s="242"/>
      <c r="CS376" s="242"/>
      <c r="CT376" s="242"/>
      <c r="CU376" s="242"/>
      <c r="CV376" s="242"/>
      <c r="CW376" s="242"/>
      <c r="CX376" s="242"/>
      <c r="CY376" s="242"/>
      <c r="CZ376" s="242"/>
    </row>
    <row r="377" s="849" customFormat="true" ht="15" customHeight="true" x14ac:dyDescent="0.2">
      <c r="B377" s="850"/>
      <c r="AE377" s="852"/>
      <c r="AF377" s="852"/>
      <c r="AG377" s="852"/>
      <c r="AH377" s="852"/>
      <c r="AI377" s="852"/>
      <c r="AJ377" s="852"/>
      <c r="AK377" s="852"/>
      <c r="AL377" s="852"/>
      <c r="AM377" s="852"/>
      <c r="AN377" s="852"/>
      <c r="AO377" s="852"/>
      <c r="AP377" s="852"/>
      <c r="AQ377" s="852"/>
      <c r="AR377" s="852"/>
      <c r="AS377" s="852"/>
      <c r="AT377" s="852"/>
      <c r="AU377" s="852"/>
      <c r="AV377" s="852"/>
      <c r="AW377" s="852"/>
      <c r="AX377" s="852"/>
      <c r="AY377" s="852"/>
      <c r="AZ377" s="852"/>
      <c r="BA377" s="135"/>
      <c r="BB377" s="133"/>
      <c r="BC377" s="133"/>
      <c r="BD377" s="133"/>
      <c r="BE377" s="133"/>
      <c r="BF377" s="133"/>
      <c r="BG377" s="133"/>
      <c r="BH377" s="133"/>
      <c r="BI377" s="133"/>
      <c r="BJ377" s="133"/>
      <c r="BK377" s="133"/>
      <c r="BL377" s="133"/>
      <c r="BM377" s="133"/>
      <c r="BN377" s="133"/>
      <c r="BO377" s="133"/>
      <c r="BP377" s="133"/>
      <c r="BQ377" s="133"/>
      <c r="BR377" s="133"/>
      <c r="BS377" s="133"/>
      <c r="BT377" s="133"/>
      <c r="BU377" s="133"/>
      <c r="BV377" s="133"/>
      <c r="BW377" s="133"/>
      <c r="BX377" s="133"/>
      <c r="BY377" s="135"/>
      <c r="BZ377" s="242"/>
      <c r="CA377" s="242"/>
      <c r="CB377" s="242"/>
      <c r="CC377" s="242"/>
      <c r="CD377" s="242"/>
      <c r="CE377" s="242"/>
      <c r="CF377" s="242"/>
      <c r="CG377" s="242"/>
      <c r="CH377" s="242"/>
      <c r="CI377" s="242"/>
      <c r="CJ377" s="242"/>
      <c r="CK377" s="242"/>
      <c r="CL377" s="242"/>
      <c r="CM377" s="242"/>
      <c r="CN377" s="242"/>
      <c r="CO377" s="242"/>
      <c r="CP377" s="242"/>
      <c r="CQ377" s="242"/>
      <c r="CR377" s="242"/>
      <c r="CS377" s="242"/>
      <c r="CT377" s="242"/>
      <c r="CU377" s="242"/>
      <c r="CV377" s="242"/>
      <c r="CW377" s="242"/>
      <c r="CX377" s="242"/>
      <c r="CY377" s="242"/>
      <c r="CZ377" s="242"/>
    </row>
    <row r="378" s="849" customFormat="true" ht="15" customHeight="true" x14ac:dyDescent="0.2">
      <c r="B378" s="850"/>
      <c r="AE378" s="852"/>
      <c r="AF378" s="852"/>
      <c r="AG378" s="852"/>
      <c r="AH378" s="852"/>
      <c r="AI378" s="852"/>
      <c r="AJ378" s="852"/>
      <c r="AK378" s="852"/>
      <c r="AL378" s="852"/>
      <c r="AM378" s="852"/>
      <c r="AN378" s="852"/>
      <c r="AO378" s="852"/>
      <c r="AP378" s="852"/>
      <c r="AQ378" s="852"/>
      <c r="AR378" s="852"/>
      <c r="AS378" s="852"/>
      <c r="AT378" s="852"/>
      <c r="AU378" s="852"/>
      <c r="AV378" s="852"/>
      <c r="AW378" s="852"/>
      <c r="AX378" s="852"/>
      <c r="AY378" s="852"/>
      <c r="AZ378" s="852"/>
      <c r="BA378" s="135"/>
      <c r="BB378" s="133"/>
      <c r="BC378" s="133"/>
      <c r="BD378" s="133"/>
      <c r="BE378" s="133"/>
      <c r="BF378" s="133"/>
      <c r="BG378" s="133"/>
      <c r="BH378" s="133"/>
      <c r="BI378" s="133"/>
      <c r="BJ378" s="133"/>
      <c r="BK378" s="133"/>
      <c r="BL378" s="133"/>
      <c r="BM378" s="133"/>
      <c r="BN378" s="133"/>
      <c r="BO378" s="133"/>
      <c r="BP378" s="133"/>
      <c r="BQ378" s="133"/>
      <c r="BR378" s="133"/>
      <c r="BS378" s="133"/>
      <c r="BT378" s="133"/>
      <c r="BU378" s="133"/>
      <c r="BV378" s="133"/>
      <c r="BW378" s="133"/>
      <c r="BX378" s="133"/>
      <c r="BY378" s="135"/>
      <c r="BZ378" s="242"/>
      <c r="CA378" s="242"/>
      <c r="CB378" s="242"/>
      <c r="CC378" s="242"/>
      <c r="CD378" s="242"/>
      <c r="CE378" s="242"/>
      <c r="CF378" s="242"/>
      <c r="CG378" s="242"/>
      <c r="CH378" s="242"/>
      <c r="CI378" s="242"/>
      <c r="CJ378" s="242"/>
      <c r="CK378" s="242"/>
      <c r="CL378" s="242"/>
      <c r="CM378" s="242"/>
      <c r="CN378" s="242"/>
      <c r="CO378" s="242"/>
      <c r="CP378" s="242"/>
      <c r="CQ378" s="242"/>
      <c r="CR378" s="242"/>
      <c r="CS378" s="242"/>
      <c r="CT378" s="242"/>
      <c r="CU378" s="242"/>
      <c r="CV378" s="242"/>
      <c r="CW378" s="242"/>
      <c r="CX378" s="242"/>
      <c r="CY378" s="242"/>
      <c r="CZ378" s="242"/>
    </row>
    <row r="379" s="849" customFormat="true" ht="15" customHeight="true" x14ac:dyDescent="0.2">
      <c r="B379" s="850"/>
      <c r="AE379" s="852"/>
      <c r="AF379" s="852"/>
      <c r="AG379" s="852"/>
      <c r="AH379" s="852"/>
      <c r="AI379" s="852"/>
      <c r="AJ379" s="852"/>
      <c r="AK379" s="852"/>
      <c r="AL379" s="852"/>
      <c r="AM379" s="852"/>
      <c r="AN379" s="852"/>
      <c r="AO379" s="852"/>
      <c r="AP379" s="852"/>
      <c r="AQ379" s="852"/>
      <c r="AR379" s="852"/>
      <c r="AS379" s="852"/>
      <c r="AT379" s="852"/>
      <c r="AU379" s="852"/>
      <c r="AV379" s="852"/>
      <c r="AW379" s="852"/>
      <c r="AX379" s="852"/>
      <c r="AY379" s="852"/>
      <c r="AZ379" s="852"/>
      <c r="BA379" s="135"/>
      <c r="BB379" s="133"/>
      <c r="BC379" s="133"/>
      <c r="BD379" s="133"/>
      <c r="BE379" s="133"/>
      <c r="BF379" s="133"/>
      <c r="BG379" s="133"/>
      <c r="BH379" s="133"/>
      <c r="BI379" s="133"/>
      <c r="BJ379" s="133"/>
      <c r="BK379" s="133"/>
      <c r="BL379" s="133"/>
      <c r="BM379" s="133"/>
      <c r="BN379" s="133"/>
      <c r="BO379" s="133"/>
      <c r="BP379" s="133"/>
      <c r="BQ379" s="133"/>
      <c r="BR379" s="133"/>
      <c r="BS379" s="133"/>
      <c r="BT379" s="133"/>
      <c r="BU379" s="133"/>
      <c r="BV379" s="133"/>
      <c r="BW379" s="133"/>
      <c r="BX379" s="133"/>
      <c r="BY379" s="135"/>
      <c r="BZ379" s="242"/>
      <c r="CA379" s="242"/>
      <c r="CB379" s="242"/>
      <c r="CC379" s="242"/>
      <c r="CD379" s="242"/>
      <c r="CE379" s="242"/>
      <c r="CF379" s="242"/>
      <c r="CG379" s="242"/>
      <c r="CH379" s="242"/>
      <c r="CI379" s="242"/>
      <c r="CJ379" s="242"/>
      <c r="CK379" s="242"/>
      <c r="CL379" s="242"/>
      <c r="CM379" s="242"/>
      <c r="CN379" s="242"/>
      <c r="CO379" s="242"/>
      <c r="CP379" s="242"/>
      <c r="CQ379" s="242"/>
      <c r="CR379" s="242"/>
      <c r="CS379" s="242"/>
      <c r="CT379" s="242"/>
      <c r="CU379" s="242"/>
      <c r="CV379" s="242"/>
      <c r="CW379" s="242"/>
      <c r="CX379" s="242"/>
      <c r="CY379" s="242"/>
      <c r="CZ379" s="242"/>
    </row>
    <row r="380" s="849" customFormat="true" ht="15" customHeight="true" x14ac:dyDescent="0.2">
      <c r="B380" s="850"/>
      <c r="AE380" s="852"/>
      <c r="AF380" s="852"/>
      <c r="AG380" s="852"/>
      <c r="AH380" s="852"/>
      <c r="AI380" s="852"/>
      <c r="AJ380" s="852"/>
      <c r="AK380" s="852"/>
      <c r="AL380" s="852"/>
      <c r="AM380" s="852"/>
      <c r="AN380" s="852"/>
      <c r="AO380" s="852"/>
      <c r="AP380" s="852"/>
      <c r="AQ380" s="852"/>
      <c r="AR380" s="852"/>
      <c r="AS380" s="852"/>
      <c r="AT380" s="852"/>
      <c r="AU380" s="852"/>
      <c r="AV380" s="852"/>
      <c r="AW380" s="852"/>
      <c r="AX380" s="852"/>
      <c r="AY380" s="852"/>
      <c r="AZ380" s="852"/>
      <c r="BA380" s="135"/>
      <c r="BB380" s="133"/>
      <c r="BC380" s="133"/>
      <c r="BD380" s="133"/>
      <c r="BE380" s="133"/>
      <c r="BF380" s="133"/>
      <c r="BG380" s="133"/>
      <c r="BH380" s="133"/>
      <c r="BI380" s="133"/>
      <c r="BJ380" s="133"/>
      <c r="BK380" s="133"/>
      <c r="BL380" s="133"/>
      <c r="BM380" s="133"/>
      <c r="BN380" s="133"/>
      <c r="BO380" s="133"/>
      <c r="BP380" s="133"/>
      <c r="BQ380" s="133"/>
      <c r="BR380" s="133"/>
      <c r="BS380" s="133"/>
      <c r="BT380" s="133"/>
      <c r="BU380" s="133"/>
      <c r="BV380" s="133"/>
      <c r="BW380" s="133"/>
      <c r="BX380" s="133"/>
      <c r="BY380" s="135"/>
      <c r="BZ380" s="242"/>
      <c r="CA380" s="242"/>
      <c r="CB380" s="242"/>
      <c r="CC380" s="242"/>
      <c r="CD380" s="242"/>
      <c r="CE380" s="242"/>
      <c r="CF380" s="242"/>
      <c r="CG380" s="242"/>
      <c r="CH380" s="242"/>
      <c r="CI380" s="242"/>
      <c r="CJ380" s="242"/>
      <c r="CK380" s="242"/>
      <c r="CL380" s="242"/>
      <c r="CM380" s="242"/>
      <c r="CN380" s="242"/>
      <c r="CO380" s="242"/>
      <c r="CP380" s="242"/>
      <c r="CQ380" s="242"/>
      <c r="CR380" s="242"/>
      <c r="CS380" s="242"/>
      <c r="CT380" s="242"/>
      <c r="CU380" s="242"/>
      <c r="CV380" s="242"/>
      <c r="CW380" s="242"/>
      <c r="CX380" s="242"/>
      <c r="CY380" s="242"/>
      <c r="CZ380" s="242"/>
    </row>
    <row r="381" s="849" customFormat="true" ht="15" customHeight="true" x14ac:dyDescent="0.2">
      <c r="B381" s="850"/>
      <c r="AE381" s="852"/>
      <c r="AF381" s="852"/>
      <c r="AG381" s="852"/>
      <c r="AH381" s="852"/>
      <c r="AI381" s="852"/>
      <c r="AJ381" s="852"/>
      <c r="AK381" s="852"/>
      <c r="AL381" s="852"/>
      <c r="AM381" s="852"/>
      <c r="AN381" s="852"/>
      <c r="AO381" s="852"/>
      <c r="AP381" s="852"/>
      <c r="AQ381" s="852"/>
      <c r="AR381" s="852"/>
      <c r="AS381" s="852"/>
      <c r="AT381" s="852"/>
      <c r="AU381" s="852"/>
      <c r="AV381" s="852"/>
      <c r="AW381" s="852"/>
      <c r="AX381" s="852"/>
      <c r="AY381" s="852"/>
      <c r="AZ381" s="852"/>
      <c r="BA381" s="135"/>
      <c r="BB381" s="133"/>
      <c r="BC381" s="133"/>
      <c r="BD381" s="133"/>
      <c r="BE381" s="133"/>
      <c r="BF381" s="133"/>
      <c r="BG381" s="133"/>
      <c r="BH381" s="133"/>
      <c r="BI381" s="133"/>
      <c r="BJ381" s="133"/>
      <c r="BK381" s="133"/>
      <c r="BL381" s="133"/>
      <c r="BM381" s="133"/>
      <c r="BN381" s="133"/>
      <c r="BO381" s="133"/>
      <c r="BP381" s="133"/>
      <c r="BQ381" s="133"/>
      <c r="BR381" s="133"/>
      <c r="BS381" s="133"/>
      <c r="BT381" s="133"/>
      <c r="BU381" s="133"/>
      <c r="BV381" s="133"/>
      <c r="BW381" s="133"/>
      <c r="BX381" s="133"/>
      <c r="BY381" s="135"/>
      <c r="BZ381" s="242"/>
      <c r="CA381" s="242"/>
      <c r="CB381" s="242"/>
      <c r="CC381" s="242"/>
      <c r="CD381" s="242"/>
      <c r="CE381" s="242"/>
      <c r="CF381" s="242"/>
      <c r="CG381" s="242"/>
      <c r="CH381" s="242"/>
      <c r="CI381" s="242"/>
      <c r="CJ381" s="242"/>
      <c r="CK381" s="242"/>
      <c r="CL381" s="242"/>
      <c r="CM381" s="242"/>
      <c r="CN381" s="242"/>
      <c r="CO381" s="242"/>
      <c r="CP381" s="242"/>
      <c r="CQ381" s="242"/>
      <c r="CR381" s="242"/>
      <c r="CS381" s="242"/>
      <c r="CT381" s="242"/>
      <c r="CU381" s="242"/>
      <c r="CV381" s="242"/>
      <c r="CW381" s="242"/>
      <c r="CX381" s="242"/>
      <c r="CY381" s="242"/>
      <c r="CZ381" s="242"/>
    </row>
    <row r="382" s="849" customFormat="true" ht="15" customHeight="true" x14ac:dyDescent="0.2">
      <c r="B382" s="850"/>
      <c r="AE382" s="852"/>
      <c r="AF382" s="852"/>
      <c r="AG382" s="852"/>
      <c r="AH382" s="852"/>
      <c r="AI382" s="852"/>
      <c r="AJ382" s="852"/>
      <c r="AK382" s="852"/>
      <c r="AL382" s="852"/>
      <c r="AM382" s="852"/>
      <c r="AN382" s="852"/>
      <c r="AO382" s="852"/>
      <c r="AP382" s="852"/>
      <c r="AQ382" s="852"/>
      <c r="AR382" s="852"/>
      <c r="AS382" s="852"/>
      <c r="AT382" s="852"/>
      <c r="AU382" s="852"/>
      <c r="AV382" s="852"/>
      <c r="AW382" s="852"/>
      <c r="AX382" s="852"/>
      <c r="AY382" s="852"/>
      <c r="AZ382" s="852"/>
      <c r="BA382" s="135"/>
      <c r="BB382" s="133"/>
      <c r="BC382" s="133"/>
      <c r="BD382" s="133"/>
      <c r="BE382" s="133"/>
      <c r="BF382" s="133"/>
      <c r="BG382" s="133"/>
      <c r="BH382" s="133"/>
      <c r="BI382" s="133"/>
      <c r="BJ382" s="133"/>
      <c r="BK382" s="133"/>
      <c r="BL382" s="133"/>
      <c r="BM382" s="133"/>
      <c r="BN382" s="133"/>
      <c r="BO382" s="133"/>
      <c r="BP382" s="133"/>
      <c r="BQ382" s="133"/>
      <c r="BR382" s="133"/>
      <c r="BS382" s="133"/>
      <c r="BT382" s="133"/>
      <c r="BU382" s="133"/>
      <c r="BV382" s="133"/>
      <c r="BW382" s="133"/>
      <c r="BX382" s="133"/>
      <c r="BY382" s="135"/>
      <c r="BZ382" s="242"/>
      <c r="CA382" s="242"/>
      <c r="CB382" s="242"/>
      <c r="CC382" s="242"/>
      <c r="CD382" s="242"/>
      <c r="CE382" s="242"/>
      <c r="CF382" s="242"/>
      <c r="CG382" s="242"/>
      <c r="CH382" s="242"/>
      <c r="CI382" s="242"/>
      <c r="CJ382" s="242"/>
      <c r="CK382" s="242"/>
      <c r="CL382" s="242"/>
      <c r="CM382" s="242"/>
      <c r="CN382" s="242"/>
      <c r="CO382" s="242"/>
      <c r="CP382" s="242"/>
      <c r="CQ382" s="242"/>
      <c r="CR382" s="242"/>
      <c r="CS382" s="242"/>
      <c r="CT382" s="242"/>
      <c r="CU382" s="242"/>
      <c r="CV382" s="242"/>
      <c r="CW382" s="242"/>
      <c r="CX382" s="242"/>
      <c r="CY382" s="242"/>
      <c r="CZ382" s="242"/>
    </row>
    <row r="383" s="849" customFormat="true" ht="15" customHeight="true" x14ac:dyDescent="0.2">
      <c r="B383" s="850"/>
      <c r="AE383" s="852"/>
      <c r="AF383" s="852"/>
      <c r="AG383" s="852"/>
      <c r="AH383" s="852"/>
      <c r="AI383" s="852"/>
      <c r="AJ383" s="852"/>
      <c r="AK383" s="852"/>
      <c r="AL383" s="852"/>
      <c r="AM383" s="852"/>
      <c r="AN383" s="852"/>
      <c r="AO383" s="852"/>
      <c r="AP383" s="852"/>
      <c r="AQ383" s="852"/>
      <c r="AR383" s="852"/>
      <c r="AS383" s="852"/>
      <c r="AT383" s="852"/>
      <c r="AU383" s="852"/>
      <c r="AV383" s="852"/>
      <c r="AW383" s="852"/>
      <c r="AX383" s="852"/>
      <c r="AY383" s="852"/>
      <c r="AZ383" s="852"/>
      <c r="BA383" s="135"/>
      <c r="BB383" s="133"/>
      <c r="BC383" s="133"/>
      <c r="BD383" s="133"/>
      <c r="BE383" s="133"/>
      <c r="BF383" s="133"/>
      <c r="BG383" s="133"/>
      <c r="BH383" s="133"/>
      <c r="BI383" s="133"/>
      <c r="BJ383" s="133"/>
      <c r="BK383" s="133"/>
      <c r="BL383" s="133"/>
      <c r="BM383" s="133"/>
      <c r="BN383" s="133"/>
      <c r="BO383" s="133"/>
      <c r="BP383" s="133"/>
      <c r="BQ383" s="133"/>
      <c r="BR383" s="133"/>
      <c r="BS383" s="133"/>
      <c r="BT383" s="133"/>
      <c r="BU383" s="133"/>
      <c r="BV383" s="133"/>
      <c r="BW383" s="133"/>
      <c r="BX383" s="133"/>
      <c r="BY383" s="135"/>
      <c r="BZ383" s="242"/>
      <c r="CA383" s="242"/>
      <c r="CB383" s="242"/>
      <c r="CC383" s="242"/>
      <c r="CD383" s="242"/>
      <c r="CE383" s="242"/>
      <c r="CF383" s="242"/>
      <c r="CG383" s="242"/>
      <c r="CH383" s="242"/>
      <c r="CI383" s="242"/>
      <c r="CJ383" s="242"/>
      <c r="CK383" s="242"/>
      <c r="CL383" s="242"/>
      <c r="CM383" s="242"/>
      <c r="CN383" s="242"/>
      <c r="CO383" s="242"/>
      <c r="CP383" s="242"/>
      <c r="CQ383" s="242"/>
      <c r="CR383" s="242"/>
      <c r="CS383" s="242"/>
      <c r="CT383" s="242"/>
      <c r="CU383" s="242"/>
      <c r="CV383" s="242"/>
      <c r="CW383" s="242"/>
      <c r="CX383" s="242"/>
      <c r="CY383" s="242"/>
      <c r="CZ383" s="242"/>
    </row>
    <row r="384" s="849" customFormat="true" ht="15" customHeight="true" x14ac:dyDescent="0.2">
      <c r="B384" s="850"/>
      <c r="AE384" s="852"/>
      <c r="AF384" s="852"/>
      <c r="AG384" s="852"/>
      <c r="AH384" s="852"/>
      <c r="AI384" s="852"/>
      <c r="AJ384" s="852"/>
      <c r="AK384" s="852"/>
      <c r="AL384" s="852"/>
      <c r="AM384" s="852"/>
      <c r="AN384" s="852"/>
      <c r="AO384" s="852"/>
      <c r="AP384" s="852"/>
      <c r="AQ384" s="852"/>
      <c r="AR384" s="852"/>
      <c r="AS384" s="852"/>
      <c r="AT384" s="852"/>
      <c r="AU384" s="852"/>
      <c r="AV384" s="852"/>
      <c r="AW384" s="852"/>
      <c r="AX384" s="852"/>
      <c r="AY384" s="852"/>
      <c r="AZ384" s="852"/>
      <c r="BA384" s="135"/>
      <c r="BB384" s="133"/>
      <c r="BC384" s="133"/>
      <c r="BD384" s="133"/>
      <c r="BE384" s="133"/>
      <c r="BF384" s="133"/>
      <c r="BG384" s="133"/>
      <c r="BH384" s="133"/>
      <c r="BI384" s="133"/>
      <c r="BJ384" s="133"/>
      <c r="BK384" s="133"/>
      <c r="BL384" s="133"/>
      <c r="BM384" s="133"/>
      <c r="BN384" s="133"/>
      <c r="BO384" s="133"/>
      <c r="BP384" s="133"/>
      <c r="BQ384" s="133"/>
      <c r="BR384" s="133"/>
      <c r="BS384" s="133"/>
      <c r="BT384" s="133"/>
      <c r="BU384" s="133"/>
      <c r="BV384" s="133"/>
      <c r="BW384" s="133"/>
      <c r="BX384" s="133"/>
      <c r="BY384" s="135"/>
      <c r="BZ384" s="242"/>
      <c r="CA384" s="242"/>
      <c r="CB384" s="242"/>
      <c r="CC384" s="242"/>
      <c r="CD384" s="242"/>
      <c r="CE384" s="242"/>
      <c r="CF384" s="242"/>
      <c r="CG384" s="242"/>
      <c r="CH384" s="242"/>
      <c r="CI384" s="242"/>
      <c r="CJ384" s="242"/>
      <c r="CK384" s="242"/>
      <c r="CL384" s="242"/>
      <c r="CM384" s="242"/>
      <c r="CN384" s="242"/>
      <c r="CO384" s="242"/>
      <c r="CP384" s="242"/>
      <c r="CQ384" s="242"/>
      <c r="CR384" s="242"/>
      <c r="CS384" s="242"/>
      <c r="CT384" s="242"/>
      <c r="CU384" s="242"/>
      <c r="CV384" s="242"/>
      <c r="CW384" s="242"/>
      <c r="CX384" s="242"/>
      <c r="CY384" s="242"/>
      <c r="CZ384" s="242"/>
    </row>
    <row r="385" s="849" customFormat="true" ht="15" customHeight="true" x14ac:dyDescent="0.2">
      <c r="B385" s="850"/>
      <c r="AE385" s="852"/>
      <c r="AF385" s="852"/>
      <c r="AG385" s="852"/>
      <c r="AH385" s="852"/>
      <c r="AI385" s="852"/>
      <c r="AJ385" s="852"/>
      <c r="AK385" s="852"/>
      <c r="AL385" s="852"/>
      <c r="AM385" s="852"/>
      <c r="AN385" s="852"/>
      <c r="AO385" s="852"/>
      <c r="AP385" s="852"/>
      <c r="AQ385" s="852"/>
      <c r="AR385" s="852"/>
      <c r="AS385" s="852"/>
      <c r="AT385" s="852"/>
      <c r="AU385" s="852"/>
      <c r="AV385" s="852"/>
      <c r="AW385" s="852"/>
      <c r="AX385" s="852"/>
      <c r="AY385" s="852"/>
      <c r="AZ385" s="852"/>
      <c r="BA385" s="135"/>
      <c r="BB385" s="133"/>
      <c r="BC385" s="133"/>
      <c r="BD385" s="133"/>
      <c r="BE385" s="133"/>
      <c r="BF385" s="133"/>
      <c r="BG385" s="133"/>
      <c r="BH385" s="133"/>
      <c r="BI385" s="133"/>
      <c r="BJ385" s="133"/>
      <c r="BK385" s="133"/>
      <c r="BL385" s="133"/>
      <c r="BM385" s="133"/>
      <c r="BN385" s="133"/>
      <c r="BO385" s="133"/>
      <c r="BP385" s="133"/>
      <c r="BQ385" s="133"/>
      <c r="BR385" s="133"/>
      <c r="BS385" s="133"/>
      <c r="BT385" s="133"/>
      <c r="BU385" s="133"/>
      <c r="BV385" s="133"/>
      <c r="BW385" s="133"/>
      <c r="BX385" s="133"/>
      <c r="BY385" s="135"/>
      <c r="BZ385" s="242"/>
      <c r="CA385" s="242"/>
      <c r="CB385" s="242"/>
      <c r="CC385" s="242"/>
      <c r="CD385" s="242"/>
      <c r="CE385" s="242"/>
      <c r="CF385" s="242"/>
      <c r="CG385" s="242"/>
      <c r="CH385" s="242"/>
      <c r="CI385" s="242"/>
      <c r="CJ385" s="242"/>
      <c r="CK385" s="242"/>
      <c r="CL385" s="242"/>
      <c r="CM385" s="242"/>
      <c r="CN385" s="242"/>
      <c r="CO385" s="242"/>
      <c r="CP385" s="242"/>
      <c r="CQ385" s="242"/>
      <c r="CR385" s="242"/>
      <c r="CS385" s="242"/>
      <c r="CT385" s="242"/>
      <c r="CU385" s="242"/>
      <c r="CV385" s="242"/>
      <c r="CW385" s="242"/>
      <c r="CX385" s="242"/>
      <c r="CY385" s="242"/>
      <c r="CZ385" s="242"/>
    </row>
    <row r="386" s="849" customFormat="true" ht="15" customHeight="true" x14ac:dyDescent="0.2">
      <c r="B386" s="850"/>
      <c r="AE386" s="852"/>
      <c r="AF386" s="852"/>
      <c r="AG386" s="852"/>
      <c r="AH386" s="852"/>
      <c r="AI386" s="852"/>
      <c r="AJ386" s="852"/>
      <c r="AK386" s="852"/>
      <c r="AL386" s="852"/>
      <c r="AM386" s="852"/>
      <c r="AN386" s="852"/>
      <c r="AO386" s="852"/>
      <c r="AP386" s="852"/>
      <c r="AQ386" s="852"/>
      <c r="AR386" s="852"/>
      <c r="AS386" s="852"/>
      <c r="AT386" s="852"/>
      <c r="AU386" s="852"/>
      <c r="AV386" s="852"/>
      <c r="AW386" s="852"/>
      <c r="AX386" s="852"/>
      <c r="AY386" s="852"/>
      <c r="AZ386" s="852"/>
      <c r="BA386" s="135"/>
      <c r="BB386" s="133"/>
      <c r="BC386" s="133"/>
      <c r="BD386" s="133"/>
      <c r="BE386" s="133"/>
      <c r="BF386" s="133"/>
      <c r="BG386" s="133"/>
      <c r="BH386" s="133"/>
      <c r="BI386" s="133"/>
      <c r="BJ386" s="133"/>
      <c r="BK386" s="133"/>
      <c r="BL386" s="133"/>
      <c r="BM386" s="133"/>
      <c r="BN386" s="133"/>
      <c r="BO386" s="133"/>
      <c r="BP386" s="133"/>
      <c r="BQ386" s="133"/>
      <c r="BR386" s="133"/>
      <c r="BS386" s="133"/>
      <c r="BT386" s="133"/>
      <c r="BU386" s="133"/>
      <c r="BV386" s="133"/>
      <c r="BW386" s="133"/>
      <c r="BX386" s="133"/>
      <c r="BY386" s="135"/>
      <c r="BZ386" s="242"/>
      <c r="CA386" s="242"/>
      <c r="CB386" s="242"/>
      <c r="CC386" s="242"/>
      <c r="CD386" s="242"/>
      <c r="CE386" s="242"/>
      <c r="CF386" s="242"/>
      <c r="CG386" s="242"/>
      <c r="CH386" s="242"/>
      <c r="CI386" s="242"/>
      <c r="CJ386" s="242"/>
      <c r="CK386" s="242"/>
      <c r="CL386" s="242"/>
      <c r="CM386" s="242"/>
      <c r="CN386" s="242"/>
      <c r="CO386" s="242"/>
      <c r="CP386" s="242"/>
      <c r="CQ386" s="242"/>
      <c r="CR386" s="242"/>
      <c r="CS386" s="242"/>
      <c r="CT386" s="242"/>
      <c r="CU386" s="242"/>
      <c r="CV386" s="242"/>
      <c r="CW386" s="242"/>
      <c r="CX386" s="242"/>
      <c r="CY386" s="242"/>
      <c r="CZ386" s="242"/>
    </row>
    <row r="387" s="849" customFormat="true" ht="15" customHeight="true" x14ac:dyDescent="0.2">
      <c r="B387" s="850"/>
      <c r="AE387" s="852"/>
      <c r="AF387" s="852"/>
      <c r="AG387" s="852"/>
      <c r="AH387" s="852"/>
      <c r="AI387" s="852"/>
      <c r="AJ387" s="852"/>
      <c r="AK387" s="852"/>
      <c r="AL387" s="852"/>
      <c r="AM387" s="852"/>
      <c r="AN387" s="852"/>
      <c r="AO387" s="852"/>
      <c r="AP387" s="852"/>
      <c r="AQ387" s="852"/>
      <c r="AR387" s="852"/>
      <c r="AS387" s="852"/>
      <c r="AT387" s="852"/>
      <c r="AU387" s="852"/>
      <c r="AV387" s="852"/>
      <c r="AW387" s="852"/>
      <c r="AX387" s="852"/>
      <c r="AY387" s="852"/>
      <c r="AZ387" s="852"/>
      <c r="BA387" s="135"/>
      <c r="BB387" s="133"/>
      <c r="BC387" s="133"/>
      <c r="BD387" s="133"/>
      <c r="BE387" s="133"/>
      <c r="BF387" s="133"/>
      <c r="BG387" s="133"/>
      <c r="BH387" s="133"/>
      <c r="BI387" s="133"/>
      <c r="BJ387" s="133"/>
      <c r="BK387" s="133"/>
      <c r="BL387" s="133"/>
      <c r="BM387" s="133"/>
      <c r="BN387" s="133"/>
      <c r="BO387" s="133"/>
      <c r="BP387" s="133"/>
      <c r="BQ387" s="133"/>
      <c r="BR387" s="133"/>
      <c r="BS387" s="133"/>
      <c r="BT387" s="133"/>
      <c r="BU387" s="133"/>
      <c r="BV387" s="133"/>
      <c r="BW387" s="133"/>
      <c r="BX387" s="133"/>
      <c r="BY387" s="135"/>
      <c r="BZ387" s="242"/>
      <c r="CA387" s="242"/>
      <c r="CB387" s="242"/>
      <c r="CC387" s="242"/>
      <c r="CD387" s="242"/>
      <c r="CE387" s="242"/>
      <c r="CF387" s="242"/>
      <c r="CG387" s="242"/>
      <c r="CH387" s="242"/>
      <c r="CI387" s="242"/>
      <c r="CJ387" s="242"/>
      <c r="CK387" s="242"/>
      <c r="CL387" s="242"/>
      <c r="CM387" s="242"/>
      <c r="CN387" s="242"/>
      <c r="CO387" s="242"/>
      <c r="CP387" s="242"/>
      <c r="CQ387" s="242"/>
      <c r="CR387" s="242"/>
      <c r="CS387" s="242"/>
      <c r="CT387" s="242"/>
      <c r="CU387" s="242"/>
      <c r="CV387" s="242"/>
      <c r="CW387" s="242"/>
      <c r="CX387" s="242"/>
      <c r="CY387" s="242"/>
      <c r="CZ387" s="242"/>
    </row>
    <row r="388" s="849" customFormat="true" ht="15" customHeight="true" x14ac:dyDescent="0.2">
      <c r="B388" s="850"/>
      <c r="AE388" s="852"/>
      <c r="AF388" s="852"/>
      <c r="AG388" s="852"/>
      <c r="AH388" s="852"/>
      <c r="AI388" s="852"/>
      <c r="AJ388" s="852"/>
      <c r="AK388" s="852"/>
      <c r="AL388" s="852"/>
      <c r="AM388" s="852"/>
      <c r="AN388" s="852"/>
      <c r="AO388" s="852"/>
      <c r="AP388" s="852"/>
      <c r="AQ388" s="852"/>
      <c r="AR388" s="852"/>
      <c r="AS388" s="852"/>
      <c r="AT388" s="852"/>
      <c r="AU388" s="852"/>
      <c r="AV388" s="852"/>
      <c r="AW388" s="852"/>
      <c r="AX388" s="852"/>
      <c r="AY388" s="852"/>
      <c r="AZ388" s="852"/>
      <c r="BA388" s="135"/>
      <c r="BB388" s="133"/>
      <c r="BC388" s="133"/>
      <c r="BD388" s="133"/>
      <c r="BE388" s="133"/>
      <c r="BF388" s="133"/>
      <c r="BG388" s="133"/>
      <c r="BH388" s="133"/>
      <c r="BI388" s="133"/>
      <c r="BJ388" s="133"/>
      <c r="BK388" s="133"/>
      <c r="BL388" s="133"/>
      <c r="BM388" s="133"/>
      <c r="BN388" s="133"/>
      <c r="BO388" s="133"/>
      <c r="BP388" s="133"/>
      <c r="BQ388" s="133"/>
      <c r="BR388" s="133"/>
      <c r="BS388" s="133"/>
      <c r="BT388" s="133"/>
      <c r="BU388" s="133"/>
      <c r="BV388" s="133"/>
      <c r="BW388" s="133"/>
      <c r="BX388" s="133"/>
      <c r="BY388" s="135"/>
      <c r="BZ388" s="242"/>
      <c r="CA388" s="242"/>
      <c r="CB388" s="242"/>
      <c r="CC388" s="242"/>
      <c r="CD388" s="242"/>
      <c r="CE388" s="242"/>
      <c r="CF388" s="242"/>
      <c r="CG388" s="242"/>
      <c r="CH388" s="242"/>
      <c r="CI388" s="242"/>
      <c r="CJ388" s="242"/>
      <c r="CK388" s="242"/>
      <c r="CL388" s="242"/>
      <c r="CM388" s="242"/>
      <c r="CN388" s="242"/>
      <c r="CO388" s="242"/>
      <c r="CP388" s="242"/>
      <c r="CQ388" s="242"/>
      <c r="CR388" s="242"/>
      <c r="CS388" s="242"/>
      <c r="CT388" s="242"/>
      <c r="CU388" s="242"/>
      <c r="CV388" s="242"/>
      <c r="CW388" s="242"/>
      <c r="CX388" s="242"/>
      <c r="CY388" s="242"/>
      <c r="CZ388" s="242"/>
    </row>
    <row r="389" s="849" customFormat="true" ht="15" customHeight="true" x14ac:dyDescent="0.2">
      <c r="B389" s="850"/>
      <c r="AE389" s="852"/>
      <c r="AF389" s="852"/>
      <c r="AG389" s="852"/>
      <c r="AH389" s="852"/>
      <c r="AI389" s="852"/>
      <c r="AJ389" s="852"/>
      <c r="AK389" s="852"/>
      <c r="AL389" s="852"/>
      <c r="AM389" s="852"/>
      <c r="AN389" s="852"/>
      <c r="AO389" s="852"/>
      <c r="AP389" s="852"/>
      <c r="AQ389" s="852"/>
      <c r="AR389" s="852"/>
      <c r="AS389" s="852"/>
      <c r="AT389" s="852"/>
      <c r="AU389" s="852"/>
      <c r="AV389" s="852"/>
      <c r="AW389" s="852"/>
      <c r="AX389" s="852"/>
      <c r="AY389" s="852"/>
      <c r="AZ389" s="852"/>
      <c r="BA389" s="135"/>
      <c r="BB389" s="133"/>
      <c r="BC389" s="133"/>
      <c r="BD389" s="133"/>
      <c r="BE389" s="133"/>
      <c r="BF389" s="133"/>
      <c r="BG389" s="133"/>
      <c r="BH389" s="133"/>
      <c r="BI389" s="133"/>
      <c r="BJ389" s="133"/>
      <c r="BK389" s="133"/>
      <c r="BL389" s="133"/>
      <c r="BM389" s="133"/>
      <c r="BN389" s="133"/>
      <c r="BO389" s="133"/>
      <c r="BP389" s="133"/>
      <c r="BQ389" s="133"/>
      <c r="BR389" s="133"/>
      <c r="BS389" s="133"/>
      <c r="BT389" s="133"/>
      <c r="BU389" s="133"/>
      <c r="BV389" s="133"/>
      <c r="BW389" s="133"/>
      <c r="BX389" s="133"/>
      <c r="BY389" s="135"/>
      <c r="BZ389" s="242"/>
      <c r="CA389" s="242"/>
      <c r="CB389" s="242"/>
      <c r="CC389" s="242"/>
      <c r="CD389" s="242"/>
      <c r="CE389" s="242"/>
      <c r="CF389" s="242"/>
      <c r="CG389" s="242"/>
      <c r="CH389" s="242"/>
      <c r="CI389" s="242"/>
      <c r="CJ389" s="242"/>
      <c r="CK389" s="242"/>
      <c r="CL389" s="242"/>
      <c r="CM389" s="242"/>
      <c r="CN389" s="242"/>
      <c r="CO389" s="242"/>
      <c r="CP389" s="242"/>
      <c r="CQ389" s="242"/>
      <c r="CR389" s="242"/>
      <c r="CS389" s="242"/>
      <c r="CT389" s="242"/>
      <c r="CU389" s="242"/>
      <c r="CV389" s="242"/>
      <c r="CW389" s="242"/>
      <c r="CX389" s="242"/>
      <c r="CY389" s="242"/>
      <c r="CZ389" s="242"/>
    </row>
    <row r="390" s="758" customFormat="true" ht="15" customHeight="true" x14ac:dyDescent="0.2">
      <c r="B390" s="756"/>
      <c r="AE390" s="852"/>
      <c r="AF390" s="852"/>
      <c r="AG390" s="852"/>
      <c r="AH390" s="852"/>
      <c r="AI390" s="852"/>
      <c r="AJ390" s="852"/>
      <c r="AK390" s="852"/>
      <c r="AL390" s="852"/>
      <c r="AM390" s="852"/>
      <c r="AN390" s="852"/>
      <c r="AO390" s="852"/>
      <c r="AP390" s="852"/>
      <c r="AQ390" s="852"/>
      <c r="AR390" s="852"/>
      <c r="AS390" s="852"/>
      <c r="AT390" s="852"/>
      <c r="AU390" s="852"/>
      <c r="AV390" s="852"/>
      <c r="AW390" s="852"/>
      <c r="AX390" s="852"/>
      <c r="AY390" s="852"/>
      <c r="AZ390" s="852"/>
      <c r="BA390" s="135"/>
      <c r="BB390" s="133"/>
      <c r="BC390" s="133"/>
      <c r="BD390" s="133"/>
      <c r="BE390" s="133"/>
      <c r="BF390" s="133"/>
      <c r="BG390" s="133"/>
      <c r="BH390" s="133"/>
      <c r="BI390" s="133"/>
      <c r="BJ390" s="133"/>
      <c r="BK390" s="133"/>
      <c r="BL390" s="133"/>
      <c r="BM390" s="133"/>
      <c r="BN390" s="133"/>
      <c r="BO390" s="133"/>
      <c r="BP390" s="133"/>
      <c r="BQ390" s="133"/>
      <c r="BR390" s="133"/>
      <c r="BS390" s="133"/>
      <c r="BT390" s="133"/>
      <c r="BU390" s="133"/>
      <c r="BV390" s="133"/>
      <c r="BW390" s="133"/>
      <c r="BX390" s="133"/>
      <c r="BY390" s="135"/>
      <c r="BZ390" s="242"/>
      <c r="CA390" s="242"/>
      <c r="CB390" s="242"/>
      <c r="CC390" s="242"/>
      <c r="CD390" s="242"/>
      <c r="CE390" s="242"/>
      <c r="CF390" s="242"/>
      <c r="CG390" s="242"/>
      <c r="CH390" s="242"/>
      <c r="CI390" s="242"/>
      <c r="CJ390" s="242"/>
      <c r="CK390" s="242"/>
      <c r="CL390" s="242"/>
      <c r="CM390" s="242"/>
      <c r="CN390" s="242"/>
      <c r="CO390" s="242"/>
      <c r="CP390" s="242"/>
      <c r="CQ390" s="242"/>
      <c r="CR390" s="242"/>
      <c r="CS390" s="242"/>
      <c r="CT390" s="242"/>
      <c r="CU390" s="242"/>
      <c r="CV390" s="242"/>
      <c r="CW390" s="242"/>
      <c r="CX390" s="242"/>
      <c r="CY390" s="242"/>
      <c r="CZ390" s="242"/>
    </row>
    <row r="391" s="758" customFormat="true" ht="15" customHeight="true" x14ac:dyDescent="0.2">
      <c r="B391" s="756"/>
      <c r="AE391" s="852"/>
      <c r="AF391" s="852"/>
      <c r="AG391" s="852"/>
      <c r="AH391" s="852"/>
      <c r="AI391" s="852"/>
      <c r="AJ391" s="852"/>
      <c r="AK391" s="852"/>
      <c r="AL391" s="852"/>
      <c r="AM391" s="852"/>
      <c r="AN391" s="852"/>
      <c r="AO391" s="852"/>
      <c r="AP391" s="852"/>
      <c r="AQ391" s="852"/>
      <c r="AR391" s="852"/>
      <c r="AS391" s="852"/>
      <c r="AT391" s="852"/>
      <c r="AU391" s="852"/>
      <c r="AV391" s="852"/>
      <c r="AW391" s="852"/>
      <c r="AX391" s="852"/>
      <c r="AY391" s="852"/>
      <c r="AZ391" s="852"/>
      <c r="BA391" s="135"/>
      <c r="BB391" s="133"/>
      <c r="BC391" s="133"/>
      <c r="BD391" s="133"/>
      <c r="BE391" s="133"/>
      <c r="BF391" s="133"/>
      <c r="BG391" s="133"/>
      <c r="BH391" s="133"/>
      <c r="BI391" s="133"/>
      <c r="BJ391" s="133"/>
      <c r="BK391" s="133"/>
      <c r="BL391" s="133"/>
      <c r="BM391" s="133"/>
      <c r="BN391" s="133"/>
      <c r="BO391" s="133"/>
      <c r="BP391" s="133"/>
      <c r="BQ391" s="133"/>
      <c r="BR391" s="133"/>
      <c r="BS391" s="133"/>
      <c r="BT391" s="133"/>
      <c r="BU391" s="133"/>
      <c r="BV391" s="133"/>
      <c r="BW391" s="133"/>
      <c r="BX391" s="133"/>
      <c r="BY391" s="135"/>
      <c r="BZ391" s="242"/>
      <c r="CA391" s="242"/>
      <c r="CB391" s="242"/>
      <c r="CC391" s="242"/>
      <c r="CD391" s="242"/>
      <c r="CE391" s="242"/>
      <c r="CF391" s="242"/>
      <c r="CG391" s="242"/>
      <c r="CH391" s="242"/>
      <c r="CI391" s="242"/>
      <c r="CJ391" s="242"/>
      <c r="CK391" s="242"/>
      <c r="CL391" s="242"/>
      <c r="CM391" s="242"/>
      <c r="CN391" s="242"/>
      <c r="CO391" s="242"/>
      <c r="CP391" s="242"/>
      <c r="CQ391" s="242"/>
      <c r="CR391" s="242"/>
      <c r="CS391" s="242"/>
      <c r="CT391" s="242"/>
      <c r="CU391" s="242"/>
      <c r="CV391" s="242"/>
      <c r="CW391" s="242"/>
      <c r="CX391" s="242"/>
      <c r="CY391" s="242"/>
      <c r="CZ391" s="242"/>
    </row>
    <row r="392" s="758" customFormat="true" ht="15" customHeight="true" x14ac:dyDescent="0.2">
      <c r="AE392" s="852"/>
      <c r="AF392" s="852"/>
      <c r="AG392" s="852"/>
      <c r="AH392" s="852"/>
      <c r="AI392" s="852"/>
      <c r="AJ392" s="852"/>
      <c r="AK392" s="852"/>
      <c r="AL392" s="852"/>
      <c r="AM392" s="852"/>
      <c r="AN392" s="852"/>
      <c r="AO392" s="852"/>
      <c r="AP392" s="852"/>
      <c r="AQ392" s="852"/>
      <c r="AR392" s="852"/>
      <c r="AS392" s="852"/>
      <c r="AT392" s="852"/>
      <c r="AU392" s="852"/>
      <c r="AV392" s="852"/>
      <c r="AW392" s="852"/>
      <c r="AX392" s="852"/>
      <c r="AY392" s="852"/>
      <c r="AZ392" s="852"/>
      <c r="BA392" s="135"/>
      <c r="BB392" s="133"/>
      <c r="BC392" s="133"/>
      <c r="BD392" s="133"/>
      <c r="BE392" s="133"/>
      <c r="BF392" s="133"/>
      <c r="BG392" s="133"/>
      <c r="BH392" s="133"/>
      <c r="BI392" s="133"/>
      <c r="BJ392" s="133"/>
      <c r="BK392" s="133"/>
      <c r="BL392" s="133"/>
      <c r="BM392" s="133"/>
      <c r="BN392" s="133"/>
      <c r="BO392" s="133"/>
      <c r="BP392" s="133"/>
      <c r="BQ392" s="133"/>
      <c r="BR392" s="133"/>
      <c r="BS392" s="133"/>
      <c r="BT392" s="133"/>
      <c r="BU392" s="133"/>
      <c r="BV392" s="133"/>
      <c r="BW392" s="133"/>
      <c r="BX392" s="133"/>
      <c r="BY392" s="135"/>
      <c r="BZ392" s="242"/>
      <c r="CA392" s="242"/>
      <c r="CB392" s="242"/>
      <c r="CC392" s="242"/>
      <c r="CD392" s="242"/>
      <c r="CE392" s="242"/>
      <c r="CF392" s="242"/>
      <c r="CG392" s="242"/>
      <c r="CH392" s="242"/>
      <c r="CI392" s="242"/>
      <c r="CJ392" s="242"/>
      <c r="CK392" s="242"/>
      <c r="CL392" s="242"/>
      <c r="CM392" s="242"/>
      <c r="CN392" s="242"/>
      <c r="CO392" s="242"/>
      <c r="CP392" s="242"/>
      <c r="CQ392" s="242"/>
      <c r="CR392" s="242"/>
      <c r="CS392" s="242"/>
      <c r="CT392" s="242"/>
      <c r="CU392" s="242"/>
      <c r="CV392" s="242"/>
      <c r="CW392" s="242"/>
      <c r="CX392" s="242"/>
      <c r="CY392" s="242"/>
      <c r="CZ392" s="242"/>
    </row>
    <row r="393" s="758" customFormat="true" ht="15" customHeight="true" x14ac:dyDescent="0.2">
      <c r="AE393" s="852"/>
      <c r="AF393" s="852"/>
      <c r="AG393" s="852"/>
      <c r="AH393" s="852"/>
      <c r="AI393" s="852"/>
      <c r="AJ393" s="852"/>
      <c r="AK393" s="852"/>
      <c r="AL393" s="852"/>
      <c r="AM393" s="852"/>
      <c r="AN393" s="852"/>
      <c r="AO393" s="852"/>
      <c r="AP393" s="852"/>
      <c r="AQ393" s="852"/>
      <c r="AR393" s="852"/>
      <c r="AS393" s="852"/>
      <c r="AT393" s="852"/>
      <c r="AU393" s="852"/>
      <c r="AV393" s="852"/>
      <c r="AW393" s="852"/>
      <c r="AX393" s="852"/>
      <c r="AY393" s="852"/>
      <c r="AZ393" s="852"/>
      <c r="BA393" s="135"/>
      <c r="BB393" s="133"/>
      <c r="BC393" s="133"/>
      <c r="BD393" s="133"/>
      <c r="BE393" s="133"/>
      <c r="BF393" s="133"/>
      <c r="BG393" s="133"/>
      <c r="BH393" s="133"/>
      <c r="BI393" s="133"/>
      <c r="BJ393" s="133"/>
      <c r="BK393" s="133"/>
      <c r="BL393" s="133"/>
      <c r="BM393" s="133"/>
      <c r="BN393" s="133"/>
      <c r="BO393" s="133"/>
      <c r="BP393" s="133"/>
      <c r="BQ393" s="133"/>
      <c r="BR393" s="133"/>
      <c r="BS393" s="133"/>
      <c r="BT393" s="133"/>
      <c r="BU393" s="133"/>
      <c r="BV393" s="133"/>
      <c r="BW393" s="133"/>
      <c r="BX393" s="133"/>
      <c r="BY393" s="135"/>
      <c r="BZ393" s="242"/>
      <c r="CA393" s="242"/>
      <c r="CB393" s="242"/>
      <c r="CC393" s="242"/>
      <c r="CD393" s="242"/>
      <c r="CE393" s="242"/>
      <c r="CF393" s="242"/>
      <c r="CG393" s="242"/>
      <c r="CH393" s="242"/>
      <c r="CI393" s="242"/>
      <c r="CJ393" s="242"/>
      <c r="CK393" s="242"/>
      <c r="CL393" s="242"/>
      <c r="CM393" s="242"/>
      <c r="CN393" s="242"/>
      <c r="CO393" s="242"/>
      <c r="CP393" s="242"/>
      <c r="CQ393" s="242"/>
      <c r="CR393" s="242"/>
      <c r="CS393" s="242"/>
      <c r="CT393" s="242"/>
      <c r="CU393" s="242"/>
      <c r="CV393" s="242"/>
      <c r="CW393" s="242"/>
      <c r="CX393" s="242"/>
      <c r="CY393" s="242"/>
      <c r="CZ393" s="242"/>
    </row>
    <row r="394" s="758" customFormat="true" ht="15" customHeight="true" x14ac:dyDescent="0.2">
      <c r="AE394" s="852"/>
      <c r="AF394" s="852"/>
      <c r="AG394" s="852"/>
      <c r="AH394" s="852"/>
      <c r="AI394" s="852"/>
      <c r="AJ394" s="852"/>
      <c r="AK394" s="852"/>
      <c r="AL394" s="852"/>
      <c r="AM394" s="852"/>
      <c r="AN394" s="852"/>
      <c r="AO394" s="852"/>
      <c r="AP394" s="852"/>
      <c r="AQ394" s="852"/>
      <c r="AR394" s="852"/>
      <c r="AS394" s="852"/>
      <c r="AT394" s="852"/>
      <c r="AU394" s="852"/>
      <c r="AV394" s="852"/>
      <c r="AW394" s="852"/>
      <c r="AX394" s="852"/>
      <c r="AY394" s="852"/>
      <c r="AZ394" s="852"/>
      <c r="BA394" s="135"/>
      <c r="BB394" s="133"/>
      <c r="BC394" s="133"/>
      <c r="BD394" s="133"/>
      <c r="BE394" s="133"/>
      <c r="BF394" s="133"/>
      <c r="BG394" s="133"/>
      <c r="BH394" s="133"/>
      <c r="BI394" s="133"/>
      <c r="BJ394" s="133"/>
      <c r="BK394" s="133"/>
      <c r="BL394" s="133"/>
      <c r="BM394" s="133"/>
      <c r="BN394" s="133"/>
      <c r="BO394" s="133"/>
      <c r="BP394" s="133"/>
      <c r="BQ394" s="133"/>
      <c r="BR394" s="133"/>
      <c r="BS394" s="133"/>
      <c r="BT394" s="133"/>
      <c r="BU394" s="133"/>
      <c r="BV394" s="133"/>
      <c r="BW394" s="133"/>
      <c r="BX394" s="133"/>
      <c r="BY394" s="135"/>
      <c r="BZ394" s="242"/>
      <c r="CA394" s="242"/>
      <c r="CB394" s="242"/>
      <c r="CC394" s="242"/>
      <c r="CD394" s="242"/>
      <c r="CE394" s="242"/>
      <c r="CF394" s="242"/>
      <c r="CG394" s="242"/>
      <c r="CH394" s="242"/>
      <c r="CI394" s="242"/>
      <c r="CJ394" s="242"/>
      <c r="CK394" s="242"/>
      <c r="CL394" s="242"/>
      <c r="CM394" s="242"/>
      <c r="CN394" s="242"/>
      <c r="CO394" s="242"/>
      <c r="CP394" s="242"/>
      <c r="CQ394" s="242"/>
      <c r="CR394" s="242"/>
      <c r="CS394" s="242"/>
      <c r="CT394" s="242"/>
      <c r="CU394" s="242"/>
      <c r="CV394" s="242"/>
      <c r="CW394" s="242"/>
      <c r="CX394" s="242"/>
      <c r="CY394" s="242"/>
      <c r="CZ394" s="242"/>
    </row>
    <row r="395" s="758" customFormat="true" ht="15" customHeight="true" x14ac:dyDescent="0.2">
      <c r="AE395" s="852"/>
      <c r="AF395" s="852"/>
      <c r="AG395" s="852"/>
      <c r="AH395" s="852"/>
      <c r="AI395" s="852"/>
      <c r="AJ395" s="852"/>
      <c r="AK395" s="852"/>
      <c r="AL395" s="852"/>
      <c r="AM395" s="852"/>
      <c r="AN395" s="852"/>
      <c r="AO395" s="852"/>
      <c r="AP395" s="852"/>
      <c r="AQ395" s="852"/>
      <c r="AR395" s="852"/>
      <c r="AS395" s="852"/>
      <c r="AT395" s="852"/>
      <c r="AU395" s="852"/>
      <c r="AV395" s="852"/>
      <c r="AW395" s="852"/>
      <c r="AX395" s="852"/>
      <c r="AY395" s="852"/>
      <c r="AZ395" s="852"/>
      <c r="BA395" s="135"/>
      <c r="BB395" s="133"/>
      <c r="BC395" s="133"/>
      <c r="BD395" s="133"/>
      <c r="BE395" s="133"/>
      <c r="BF395" s="133"/>
      <c r="BG395" s="133"/>
      <c r="BH395" s="133"/>
      <c r="BI395" s="133"/>
      <c r="BJ395" s="133"/>
      <c r="BK395" s="133"/>
      <c r="BL395" s="133"/>
      <c r="BM395" s="133"/>
      <c r="BN395" s="133"/>
      <c r="BO395" s="133"/>
      <c r="BP395" s="133"/>
      <c r="BQ395" s="133"/>
      <c r="BR395" s="133"/>
      <c r="BS395" s="133"/>
      <c r="BT395" s="133"/>
      <c r="BU395" s="133"/>
      <c r="BV395" s="133"/>
      <c r="BW395" s="133"/>
      <c r="BX395" s="133"/>
      <c r="BY395" s="135"/>
      <c r="BZ395" s="242"/>
      <c r="CA395" s="242"/>
      <c r="CB395" s="242"/>
      <c r="CC395" s="242"/>
      <c r="CD395" s="242"/>
      <c r="CE395" s="242"/>
      <c r="CF395" s="242"/>
      <c r="CG395" s="242"/>
      <c r="CH395" s="242"/>
      <c r="CI395" s="242"/>
      <c r="CJ395" s="242"/>
      <c r="CK395" s="242"/>
      <c r="CL395" s="242"/>
      <c r="CM395" s="242"/>
      <c r="CN395" s="242"/>
      <c r="CO395" s="242"/>
      <c r="CP395" s="242"/>
      <c r="CQ395" s="242"/>
      <c r="CR395" s="242"/>
      <c r="CS395" s="242"/>
      <c r="CT395" s="242"/>
      <c r="CU395" s="242"/>
      <c r="CV395" s="242"/>
      <c r="CW395" s="242"/>
      <c r="CX395" s="242"/>
      <c r="CY395" s="242"/>
      <c r="CZ395" s="242"/>
    </row>
    <row r="396" s="758" customFormat="true" ht="15" customHeight="true" x14ac:dyDescent="0.2">
      <c r="AE396" s="852"/>
      <c r="AF396" s="852"/>
      <c r="AG396" s="852"/>
      <c r="AH396" s="852"/>
      <c r="AI396" s="852"/>
      <c r="AJ396" s="852"/>
      <c r="AK396" s="852"/>
      <c r="AL396" s="852"/>
      <c r="AM396" s="852"/>
      <c r="AN396" s="852"/>
      <c r="AO396" s="852"/>
      <c r="AP396" s="852"/>
      <c r="AQ396" s="852"/>
      <c r="AR396" s="852"/>
      <c r="AS396" s="852"/>
      <c r="AT396" s="852"/>
      <c r="AU396" s="852"/>
      <c r="AV396" s="852"/>
      <c r="AW396" s="852"/>
      <c r="AX396" s="852"/>
      <c r="AY396" s="852"/>
      <c r="AZ396" s="852"/>
      <c r="BA396" s="135"/>
      <c r="BB396" s="133"/>
      <c r="BC396" s="133"/>
      <c r="BD396" s="133"/>
      <c r="BE396" s="133"/>
      <c r="BF396" s="133"/>
      <c r="BG396" s="133"/>
      <c r="BH396" s="133"/>
      <c r="BI396" s="133"/>
      <c r="BJ396" s="133"/>
      <c r="BK396" s="133"/>
      <c r="BL396" s="133"/>
      <c r="BM396" s="133"/>
      <c r="BN396" s="133"/>
      <c r="BO396" s="133"/>
      <c r="BP396" s="133"/>
      <c r="BQ396" s="133"/>
      <c r="BR396" s="133"/>
      <c r="BS396" s="133"/>
      <c r="BT396" s="133"/>
      <c r="BU396" s="133"/>
      <c r="BV396" s="133"/>
      <c r="BW396" s="133"/>
      <c r="BX396" s="133"/>
      <c r="BY396" s="135"/>
      <c r="BZ396" s="242"/>
      <c r="CA396" s="242"/>
      <c r="CB396" s="242"/>
      <c r="CC396" s="242"/>
      <c r="CD396" s="242"/>
      <c r="CE396" s="242"/>
      <c r="CF396" s="242"/>
      <c r="CG396" s="242"/>
      <c r="CH396" s="242"/>
      <c r="CI396" s="242"/>
      <c r="CJ396" s="242"/>
      <c r="CK396" s="242"/>
      <c r="CL396" s="242"/>
      <c r="CM396" s="242"/>
      <c r="CN396" s="242"/>
      <c r="CO396" s="242"/>
      <c r="CP396" s="242"/>
      <c r="CQ396" s="242"/>
      <c r="CR396" s="242"/>
      <c r="CS396" s="242"/>
      <c r="CT396" s="242"/>
      <c r="CU396" s="242"/>
      <c r="CV396" s="242"/>
      <c r="CW396" s="242"/>
      <c r="CX396" s="242"/>
      <c r="CY396" s="242"/>
      <c r="CZ396" s="242"/>
    </row>
    <row r="397" s="758" customFormat="true" ht="15" customHeight="true" x14ac:dyDescent="0.2">
      <c r="AE397" s="852"/>
      <c r="AF397" s="852"/>
      <c r="AG397" s="852"/>
      <c r="AH397" s="852"/>
      <c r="AI397" s="852"/>
      <c r="AJ397" s="852"/>
      <c r="AK397" s="852"/>
      <c r="AL397" s="852"/>
      <c r="AM397" s="852"/>
      <c r="AN397" s="852"/>
      <c r="AO397" s="852"/>
      <c r="AP397" s="852"/>
      <c r="AQ397" s="852"/>
      <c r="AR397" s="852"/>
      <c r="AS397" s="852"/>
      <c r="AT397" s="852"/>
      <c r="AU397" s="852"/>
      <c r="AV397" s="852"/>
      <c r="AW397" s="852"/>
      <c r="AX397" s="852"/>
      <c r="AY397" s="852"/>
      <c r="AZ397" s="852"/>
      <c r="BA397" s="135"/>
      <c r="BB397" s="133"/>
      <c r="BC397" s="133"/>
      <c r="BD397" s="133"/>
      <c r="BE397" s="133"/>
      <c r="BF397" s="133"/>
      <c r="BG397" s="133"/>
      <c r="BH397" s="133"/>
      <c r="BI397" s="133"/>
      <c r="BJ397" s="133"/>
      <c r="BK397" s="133"/>
      <c r="BL397" s="133"/>
      <c r="BM397" s="133"/>
      <c r="BN397" s="133"/>
      <c r="BO397" s="133"/>
      <c r="BP397" s="133"/>
      <c r="BQ397" s="133"/>
      <c r="BR397" s="133"/>
      <c r="BS397" s="133"/>
      <c r="BT397" s="133"/>
      <c r="BU397" s="133"/>
      <c r="BV397" s="133"/>
      <c r="BW397" s="133"/>
      <c r="BX397" s="133"/>
      <c r="BY397" s="135"/>
      <c r="BZ397" s="242"/>
      <c r="CA397" s="242"/>
      <c r="CB397" s="242"/>
      <c r="CC397" s="242"/>
      <c r="CD397" s="242"/>
      <c r="CE397" s="242"/>
      <c r="CF397" s="242"/>
      <c r="CG397" s="242"/>
      <c r="CH397" s="242"/>
      <c r="CI397" s="242"/>
      <c r="CJ397" s="242"/>
      <c r="CK397" s="242"/>
      <c r="CL397" s="242"/>
      <c r="CM397" s="242"/>
      <c r="CN397" s="242"/>
      <c r="CO397" s="242"/>
      <c r="CP397" s="242"/>
      <c r="CQ397" s="242"/>
      <c r="CR397" s="242"/>
      <c r="CS397" s="242"/>
      <c r="CT397" s="242"/>
      <c r="CU397" s="242"/>
      <c r="CV397" s="242"/>
      <c r="CW397" s="242"/>
      <c r="CX397" s="242"/>
      <c r="CY397" s="242"/>
      <c r="CZ397" s="242"/>
    </row>
    <row r="398" s="758" customFormat="true" ht="15" customHeight="true" x14ac:dyDescent="0.2">
      <c r="AE398" s="852"/>
      <c r="AF398" s="852"/>
      <c r="AG398" s="852"/>
      <c r="AH398" s="852"/>
      <c r="AI398" s="852"/>
      <c r="AJ398" s="852"/>
      <c r="AK398" s="852"/>
      <c r="AL398" s="852"/>
      <c r="AM398" s="852"/>
      <c r="AN398" s="852"/>
      <c r="AO398" s="852"/>
      <c r="AP398" s="852"/>
      <c r="AQ398" s="852"/>
      <c r="AR398" s="852"/>
      <c r="AS398" s="852"/>
      <c r="AT398" s="852"/>
      <c r="AU398" s="852"/>
      <c r="AV398" s="852"/>
      <c r="AW398" s="852"/>
      <c r="AX398" s="852"/>
      <c r="AY398" s="852"/>
      <c r="AZ398" s="852"/>
      <c r="BA398" s="135"/>
      <c r="BB398" s="133"/>
      <c r="BC398" s="133"/>
      <c r="BD398" s="133"/>
      <c r="BE398" s="133"/>
      <c r="BF398" s="133"/>
      <c r="BG398" s="133"/>
      <c r="BH398" s="133"/>
      <c r="BI398" s="133"/>
      <c r="BJ398" s="133"/>
      <c r="BK398" s="133"/>
      <c r="BL398" s="133"/>
      <c r="BM398" s="133"/>
      <c r="BN398" s="133"/>
      <c r="BO398" s="133"/>
      <c r="BP398" s="133"/>
      <c r="BQ398" s="133"/>
      <c r="BR398" s="133"/>
      <c r="BS398" s="133"/>
      <c r="BT398" s="133"/>
      <c r="BU398" s="133"/>
      <c r="BV398" s="133"/>
      <c r="BW398" s="133"/>
      <c r="BX398" s="133"/>
      <c r="BY398" s="135"/>
      <c r="BZ398" s="242"/>
      <c r="CA398" s="242"/>
      <c r="CB398" s="242"/>
      <c r="CC398" s="242"/>
      <c r="CD398" s="242"/>
      <c r="CE398" s="242"/>
      <c r="CF398" s="242"/>
      <c r="CG398" s="242"/>
      <c r="CH398" s="242"/>
      <c r="CI398" s="242"/>
      <c r="CJ398" s="242"/>
      <c r="CK398" s="242"/>
      <c r="CL398" s="242"/>
      <c r="CM398" s="242"/>
      <c r="CN398" s="242"/>
      <c r="CO398" s="242"/>
      <c r="CP398" s="242"/>
      <c r="CQ398" s="242"/>
      <c r="CR398" s="242"/>
      <c r="CS398" s="242"/>
      <c r="CT398" s="242"/>
      <c r="CU398" s="242"/>
      <c r="CV398" s="242"/>
      <c r="CW398" s="242"/>
      <c r="CX398" s="242"/>
      <c r="CY398" s="242"/>
      <c r="CZ398" s="242"/>
    </row>
    <row r="399" s="771" customFormat="true" ht="15" customHeight="true" x14ac:dyDescent="0.25">
      <c r="A399" s="139"/>
      <c r="B399" s="139"/>
      <c r="C399" s="1862" t="s">
        <v>132</v>
      </c>
      <c r="D399" s="1863"/>
      <c r="E399" s="1863"/>
      <c r="F399" s="1863"/>
      <c r="G399" s="139"/>
      <c r="H399" s="2006" t="s">
        <v>133</v>
      </c>
      <c r="I399" s="2007"/>
      <c r="J399" s="2007"/>
      <c r="K399" s="2007"/>
      <c r="M399" s="2006" t="s">
        <v>134</v>
      </c>
      <c r="N399" s="2007"/>
      <c r="O399" s="2007"/>
      <c r="P399" s="2007"/>
      <c r="Z399" s="238"/>
      <c r="AA399" s="238"/>
      <c r="AB399" s="238"/>
      <c r="AC399" s="238"/>
      <c r="AD399" s="238"/>
      <c r="AE399" s="238"/>
      <c r="AF399" s="238"/>
      <c r="AG399" s="238"/>
      <c r="AH399" s="238"/>
      <c r="AI399" s="238"/>
      <c r="AJ399" s="238"/>
      <c r="AK399" s="238"/>
      <c r="AL399" s="238"/>
      <c r="AM399" s="238"/>
      <c r="AN399" s="238"/>
      <c r="AO399" s="238"/>
      <c r="AP399" s="238"/>
      <c r="AQ399" s="238"/>
      <c r="AR399" s="238"/>
      <c r="AS399" s="238"/>
      <c r="AT399" s="238"/>
      <c r="AU399" s="238"/>
      <c r="AV399" s="238"/>
      <c r="AW399" s="238"/>
      <c r="AX399" s="238"/>
      <c r="AY399" s="238"/>
      <c r="AZ399" s="238"/>
      <c r="BB399" s="139"/>
      <c r="BZ399" s="238"/>
      <c r="CA399" s="238"/>
      <c r="CB399" s="238"/>
      <c r="CC399" s="238"/>
      <c r="CD399" s="238"/>
      <c r="CE399" s="238"/>
      <c r="CF399" s="238"/>
      <c r="CG399" s="238"/>
      <c r="CH399" s="238"/>
      <c r="CI399" s="238"/>
      <c r="CJ399" s="238"/>
      <c r="CK399" s="238"/>
      <c r="CL399" s="238"/>
      <c r="CM399" s="238"/>
      <c r="CN399" s="238"/>
      <c r="CO399" s="238"/>
      <c r="CP399" s="238"/>
      <c r="CQ399" s="238"/>
      <c r="CR399" s="238"/>
      <c r="CS399" s="238"/>
      <c r="CT399" s="238"/>
      <c r="CU399" s="238"/>
      <c r="CV399" s="238"/>
      <c r="CW399" s="238"/>
      <c r="CX399" s="238"/>
      <c r="CY399" s="238"/>
      <c r="CZ399" s="238"/>
    </row>
    <row r="400" s="245" customFormat="true" ht="24" customHeight="true" x14ac:dyDescent="0.2">
      <c r="C400" s="2008" t="s">
        <v>212</v>
      </c>
      <c r="D400" s="1850"/>
      <c r="E400" s="1850"/>
      <c r="H400" s="2009" t="s">
        <v>212</v>
      </c>
      <c r="I400" s="1850"/>
      <c r="J400" s="1850"/>
      <c r="M400" s="2010" t="s">
        <v>212</v>
      </c>
      <c r="N400" s="1850"/>
      <c r="O400" s="1850"/>
      <c r="AE400" s="238"/>
      <c r="AF400" s="238"/>
      <c r="AG400" s="238"/>
      <c r="AH400" s="238"/>
      <c r="AI400" s="238"/>
      <c r="AJ400" s="238"/>
      <c r="AK400" s="238"/>
      <c r="AL400" s="238"/>
      <c r="AM400" s="238"/>
      <c r="AN400" s="238"/>
      <c r="AO400" s="238"/>
      <c r="AP400" s="238"/>
      <c r="AQ400" s="238"/>
      <c r="AR400" s="238"/>
      <c r="AS400" s="238"/>
      <c r="AT400" s="238"/>
      <c r="AU400" s="238"/>
      <c r="AV400" s="238"/>
      <c r="AW400" s="238"/>
      <c r="AX400" s="238"/>
      <c r="AY400" s="238"/>
      <c r="AZ400" s="238"/>
      <c r="BA400" s="771"/>
      <c r="BB400" s="139"/>
      <c r="BC400" s="771"/>
      <c r="BD400" s="771"/>
      <c r="BE400" s="771"/>
      <c r="BF400" s="771"/>
      <c r="BG400" s="771"/>
      <c r="BH400" s="771"/>
      <c r="BI400" s="771"/>
      <c r="BJ400" s="771"/>
      <c r="BK400" s="771"/>
      <c r="BL400" s="771"/>
      <c r="BM400" s="771"/>
      <c r="BN400" s="771"/>
      <c r="BO400" s="771"/>
      <c r="BP400" s="771"/>
      <c r="BQ400" s="771"/>
      <c r="BR400" s="771"/>
      <c r="BS400" s="771"/>
      <c r="BT400" s="771"/>
      <c r="BU400" s="771"/>
      <c r="BV400" s="771"/>
      <c r="BW400" s="771"/>
      <c r="BX400" s="771"/>
      <c r="BY400" s="771"/>
      <c r="BZ400" s="238"/>
      <c r="CA400" s="238"/>
      <c r="CB400" s="238"/>
      <c r="CC400" s="238"/>
      <c r="CD400" s="238"/>
      <c r="CE400" s="238"/>
      <c r="CF400" s="238"/>
      <c r="CG400" s="238"/>
      <c r="CH400" s="238"/>
      <c r="CI400" s="238"/>
      <c r="CJ400" s="238"/>
      <c r="CK400" s="238"/>
      <c r="CL400" s="238"/>
      <c r="CM400" s="238"/>
      <c r="CN400" s="238"/>
      <c r="CO400" s="238"/>
      <c r="CP400" s="238"/>
      <c r="CQ400" s="238"/>
      <c r="CR400" s="238"/>
      <c r="CS400" s="238"/>
      <c r="CT400" s="238"/>
      <c r="CU400" s="238"/>
      <c r="CV400" s="238"/>
      <c r="CW400" s="238"/>
      <c r="CX400" s="238"/>
      <c r="CY400" s="238"/>
      <c r="CZ400" s="238"/>
    </row>
    <row r="401" s="245" customFormat="true" ht="25.15" customHeight="true" x14ac:dyDescent="0.2">
      <c r="C401" s="1851"/>
      <c r="D401" s="1850"/>
      <c r="E401" s="772" t="s">
        <v>213</v>
      </c>
      <c r="H401" s="1851"/>
      <c r="I401" s="1850"/>
      <c r="J401" s="773" t="s">
        <v>213</v>
      </c>
      <c r="M401" s="1851"/>
      <c r="N401" s="1850"/>
      <c r="O401" s="774" t="s">
        <v>213</v>
      </c>
      <c r="AE401" s="238"/>
      <c r="AF401" s="238"/>
      <c r="AG401" s="238"/>
      <c r="AH401" s="238"/>
      <c r="AI401" s="238"/>
      <c r="AJ401" s="238"/>
      <c r="AK401" s="238"/>
      <c r="AL401" s="238"/>
      <c r="AM401" s="238"/>
      <c r="AN401" s="238"/>
      <c r="AO401" s="238"/>
      <c r="AP401" s="238"/>
      <c r="AQ401" s="238"/>
      <c r="AR401" s="238"/>
      <c r="AS401" s="238"/>
      <c r="AT401" s="238"/>
      <c r="AU401" s="238"/>
      <c r="AV401" s="238"/>
      <c r="AW401" s="238"/>
      <c r="AX401" s="238"/>
      <c r="AY401" s="238"/>
      <c r="AZ401" s="238"/>
      <c r="BA401" s="771"/>
      <c r="BB401" s="139"/>
      <c r="BC401" s="771"/>
      <c r="BD401" s="771"/>
      <c r="BE401" s="771"/>
      <c r="BF401" s="771"/>
      <c r="BG401" s="771"/>
      <c r="BH401" s="771"/>
      <c r="BI401" s="771"/>
      <c r="BJ401" s="771"/>
      <c r="BK401" s="771"/>
      <c r="BL401" s="771"/>
      <c r="BM401" s="771"/>
      <c r="BN401" s="771"/>
      <c r="BO401" s="771"/>
      <c r="BP401" s="771"/>
      <c r="BQ401" s="771"/>
      <c r="BR401" s="771"/>
      <c r="BS401" s="771"/>
      <c r="BT401" s="771"/>
      <c r="BU401" s="771"/>
      <c r="BV401" s="771"/>
      <c r="BW401" s="771"/>
      <c r="BX401" s="771"/>
      <c r="BY401" s="771"/>
      <c r="BZ401" s="238"/>
      <c r="CA401" s="238"/>
      <c r="CB401" s="238"/>
      <c r="CC401" s="238"/>
      <c r="CD401" s="238"/>
      <c r="CE401" s="238"/>
      <c r="CF401" s="238"/>
      <c r="CG401" s="238"/>
      <c r="CH401" s="238"/>
      <c r="CI401" s="238"/>
      <c r="CJ401" s="238"/>
      <c r="CK401" s="238"/>
      <c r="CL401" s="238"/>
      <c r="CM401" s="238"/>
      <c r="CN401" s="238"/>
      <c r="CO401" s="238"/>
      <c r="CP401" s="238"/>
      <c r="CQ401" s="238"/>
      <c r="CR401" s="238"/>
      <c r="CS401" s="238"/>
      <c r="CT401" s="238"/>
      <c r="CU401" s="238"/>
      <c r="CV401" s="238"/>
      <c r="CW401" s="238"/>
      <c r="CX401" s="238"/>
      <c r="CY401" s="238"/>
      <c r="CZ401" s="238"/>
    </row>
    <row r="402" s="245" customFormat="true" ht="25.15" customHeight="true" x14ac:dyDescent="0.2">
      <c r="B402" s="1849" t="s">
        <v>139</v>
      </c>
      <c r="C402" s="1850"/>
      <c r="D402" s="1850"/>
      <c r="E402" s="775" t="s">
        <v>214</v>
      </c>
      <c r="H402" s="1850"/>
      <c r="I402" s="1850"/>
      <c r="J402" s="776" t="s">
        <v>214</v>
      </c>
      <c r="M402" s="1850"/>
      <c r="N402" s="1850"/>
      <c r="O402" s="777" t="s">
        <v>214</v>
      </c>
      <c r="AE402" s="238"/>
      <c r="AF402" s="238"/>
      <c r="AG402" s="238"/>
      <c r="AH402" s="238"/>
      <c r="AI402" s="238"/>
      <c r="AJ402" s="238"/>
      <c r="AK402" s="238"/>
      <c r="AL402" s="238"/>
      <c r="AM402" s="238"/>
      <c r="AN402" s="238"/>
      <c r="AO402" s="238"/>
      <c r="AP402" s="238"/>
      <c r="AQ402" s="238"/>
      <c r="AR402" s="238"/>
      <c r="AS402" s="238"/>
      <c r="AT402" s="238"/>
      <c r="AU402" s="238"/>
      <c r="AV402" s="238"/>
      <c r="AW402" s="238"/>
      <c r="AX402" s="238"/>
      <c r="AY402" s="238"/>
      <c r="AZ402" s="238"/>
      <c r="BA402" s="771"/>
      <c r="BB402" s="139"/>
      <c r="BC402" s="771"/>
      <c r="BD402" s="771"/>
      <c r="BE402" s="771"/>
      <c r="BF402" s="771"/>
      <c r="BG402" s="771"/>
      <c r="BH402" s="771"/>
      <c r="BI402" s="771"/>
      <c r="BJ402" s="771"/>
      <c r="BK402" s="771"/>
      <c r="BL402" s="771"/>
      <c r="BM402" s="771"/>
      <c r="BN402" s="771"/>
      <c r="BO402" s="771"/>
      <c r="BP402" s="771"/>
      <c r="BQ402" s="771"/>
      <c r="BR402" s="771"/>
      <c r="BS402" s="771"/>
      <c r="BT402" s="771"/>
      <c r="BU402" s="771"/>
      <c r="BV402" s="771"/>
      <c r="BW402" s="771"/>
      <c r="BX402" s="771"/>
      <c r="BY402" s="771"/>
      <c r="BZ402" s="238"/>
      <c r="CA402" s="238"/>
      <c r="CB402" s="238"/>
      <c r="CC402" s="238"/>
      <c r="CD402" s="238"/>
      <c r="CE402" s="238"/>
      <c r="CF402" s="238"/>
      <c r="CG402" s="238"/>
      <c r="CH402" s="238"/>
      <c r="CI402" s="238"/>
      <c r="CJ402" s="238"/>
      <c r="CK402" s="238"/>
      <c r="CL402" s="238"/>
      <c r="CM402" s="238"/>
      <c r="CN402" s="238"/>
      <c r="CO402" s="238"/>
      <c r="CP402" s="238"/>
      <c r="CQ402" s="238"/>
      <c r="CR402" s="238"/>
      <c r="CS402" s="238"/>
      <c r="CT402" s="238"/>
      <c r="CU402" s="238"/>
      <c r="CV402" s="238"/>
      <c r="CW402" s="238"/>
      <c r="CX402" s="238"/>
      <c r="CY402" s="238"/>
      <c r="CZ402" s="238"/>
    </row>
    <row r="403" s="245" customFormat="true" ht="25.15" customHeight="true" x14ac:dyDescent="0.2">
      <c r="B403" s="1850"/>
      <c r="C403" s="1844" t="s">
        <v>215</v>
      </c>
      <c r="D403" s="1818"/>
      <c r="E403" s="806">
        <v>0.76459334518853317</v>
      </c>
      <c r="F403" s="788"/>
      <c r="G403" s="788"/>
      <c r="H403" s="1834" t="s">
        <v>215</v>
      </c>
      <c r="I403" s="1818"/>
      <c r="J403" s="807">
        <v>0.75757722028432539</v>
      </c>
      <c r="K403" s="788"/>
      <c r="L403" s="788"/>
      <c r="M403" s="1835" t="s">
        <v>215</v>
      </c>
      <c r="N403" s="1818"/>
      <c r="O403" s="808">
        <v>0.71449965268883109</v>
      </c>
      <c r="P403" s="788"/>
      <c r="Q403" s="788"/>
      <c r="AE403" s="238"/>
      <c r="AF403" s="238"/>
      <c r="AG403" s="238"/>
      <c r="AH403" s="238"/>
      <c r="AI403" s="238"/>
      <c r="AJ403" s="238"/>
      <c r="AK403" s="238"/>
      <c r="AL403" s="238"/>
      <c r="AM403" s="238"/>
      <c r="AN403" s="238"/>
      <c r="AO403" s="238"/>
      <c r="AP403" s="238"/>
      <c r="AQ403" s="238"/>
      <c r="AR403" s="238"/>
      <c r="AS403" s="238"/>
      <c r="AT403" s="238"/>
      <c r="AU403" s="238"/>
      <c r="AV403" s="238"/>
      <c r="AW403" s="238"/>
      <c r="AX403" s="238"/>
      <c r="AY403" s="238"/>
      <c r="AZ403" s="238"/>
      <c r="BA403" s="240"/>
      <c r="BB403" s="427"/>
      <c r="BC403" s="240"/>
      <c r="BD403" s="240"/>
      <c r="BE403" s="240"/>
      <c r="BF403" s="240"/>
      <c r="BG403" s="240"/>
      <c r="BH403" s="240"/>
      <c r="BI403" s="240"/>
      <c r="BJ403" s="240"/>
      <c r="BK403" s="240"/>
      <c r="BL403" s="240"/>
      <c r="BM403" s="240"/>
      <c r="BN403" s="240"/>
      <c r="BO403" s="240"/>
      <c r="BP403" s="240"/>
      <c r="BQ403" s="240"/>
      <c r="BR403" s="240"/>
      <c r="BS403" s="240"/>
      <c r="BT403" s="240"/>
      <c r="BU403" s="240"/>
      <c r="BV403" s="240"/>
      <c r="BW403" s="240"/>
      <c r="BX403" s="240"/>
      <c r="BY403" s="240"/>
      <c r="BZ403" s="241"/>
      <c r="CA403" s="241"/>
      <c r="CB403" s="241"/>
      <c r="CC403" s="241"/>
      <c r="CD403" s="241"/>
      <c r="CE403" s="241"/>
      <c r="CF403" s="241"/>
      <c r="CG403" s="241"/>
      <c r="CH403" s="241"/>
      <c r="CI403" s="241"/>
      <c r="CJ403" s="241"/>
      <c r="CK403" s="241"/>
      <c r="CL403" s="241"/>
      <c r="CM403" s="241"/>
      <c r="CN403" s="241"/>
      <c r="CO403" s="241"/>
      <c r="CP403" s="241"/>
      <c r="CQ403" s="241"/>
      <c r="CR403" s="241"/>
      <c r="CS403" s="241"/>
      <c r="CT403" s="241"/>
      <c r="CU403" s="241"/>
      <c r="CV403" s="241"/>
      <c r="CW403" s="241"/>
      <c r="CX403" s="241"/>
      <c r="CY403" s="241"/>
      <c r="CZ403" s="241"/>
    </row>
    <row r="404" s="245" customFormat="true" ht="25.15" customHeight="true" x14ac:dyDescent="0.2">
      <c r="B404" s="1850"/>
      <c r="C404" s="1832" t="s">
        <v>216</v>
      </c>
      <c r="D404" s="1818"/>
      <c r="E404" s="809">
        <v>0.73910684333515775</v>
      </c>
      <c r="F404" s="788"/>
      <c r="G404" s="788"/>
      <c r="H404" s="1827" t="s">
        <v>216</v>
      </c>
      <c r="I404" s="1818"/>
      <c r="J404" s="810">
        <v>0.73020382176794163</v>
      </c>
      <c r="K404" s="788"/>
      <c r="L404" s="788"/>
      <c r="M404" s="1828" t="s">
        <v>216</v>
      </c>
      <c r="N404" s="1818"/>
      <c r="O404" s="811">
        <v>0.66266137672678782</v>
      </c>
      <c r="P404" s="788"/>
      <c r="Q404" s="788"/>
      <c r="AE404" s="238"/>
      <c r="AF404" s="238"/>
      <c r="AG404" s="238"/>
      <c r="AH404" s="238"/>
      <c r="AI404" s="238"/>
      <c r="AJ404" s="238"/>
      <c r="AK404" s="238"/>
      <c r="AL404" s="238"/>
      <c r="AM404" s="238"/>
      <c r="AN404" s="238"/>
      <c r="AO404" s="238"/>
      <c r="AP404" s="238"/>
      <c r="AQ404" s="238"/>
      <c r="AR404" s="238"/>
      <c r="AS404" s="238"/>
      <c r="AT404" s="238"/>
      <c r="AU404" s="238"/>
      <c r="AV404" s="238"/>
      <c r="AW404" s="238"/>
      <c r="AX404" s="238"/>
      <c r="AY404" s="238"/>
      <c r="AZ404" s="238"/>
      <c r="BA404" s="240"/>
      <c r="BB404" s="427"/>
      <c r="BC404" s="240"/>
      <c r="BD404" s="240"/>
      <c r="BE404" s="240"/>
      <c r="BF404" s="240"/>
      <c r="BG404" s="240"/>
      <c r="BH404" s="240"/>
      <c r="BI404" s="240"/>
      <c r="BJ404" s="240"/>
      <c r="BK404" s="240"/>
      <c r="BL404" s="240"/>
      <c r="BM404" s="240"/>
      <c r="BN404" s="240"/>
      <c r="BO404" s="240"/>
      <c r="BP404" s="240"/>
      <c r="BQ404" s="240"/>
      <c r="BR404" s="240"/>
      <c r="BS404" s="240"/>
      <c r="BT404" s="240"/>
      <c r="BU404" s="240"/>
      <c r="BV404" s="240"/>
      <c r="BW404" s="240"/>
      <c r="BX404" s="240"/>
      <c r="BY404" s="240"/>
      <c r="BZ404" s="241"/>
      <c r="CA404" s="241"/>
      <c r="CB404" s="241"/>
      <c r="CC404" s="241"/>
      <c r="CD404" s="241"/>
      <c r="CE404" s="241"/>
      <c r="CF404" s="241"/>
      <c r="CG404" s="241"/>
      <c r="CH404" s="241"/>
      <c r="CI404" s="241"/>
      <c r="CJ404" s="241"/>
      <c r="CK404" s="241"/>
      <c r="CL404" s="241"/>
      <c r="CM404" s="241"/>
      <c r="CN404" s="241"/>
      <c r="CO404" s="241"/>
      <c r="CP404" s="241"/>
      <c r="CQ404" s="241"/>
      <c r="CR404" s="241"/>
      <c r="CS404" s="241"/>
      <c r="CT404" s="241"/>
      <c r="CU404" s="241"/>
      <c r="CV404" s="241"/>
      <c r="CW404" s="241"/>
      <c r="CX404" s="241"/>
      <c r="CY404" s="241"/>
      <c r="CZ404" s="241"/>
    </row>
    <row r="405" s="245" customFormat="true" ht="25.15" customHeight="true" x14ac:dyDescent="0.2">
      <c r="B405" s="1850"/>
      <c r="C405" s="1832" t="s">
        <v>217</v>
      </c>
      <c r="D405" s="1818"/>
      <c r="E405" s="809">
        <v>0.6920189558488653</v>
      </c>
      <c r="F405" s="788"/>
      <c r="G405" s="788"/>
      <c r="H405" s="1827" t="s">
        <v>217</v>
      </c>
      <c r="I405" s="1818"/>
      <c r="J405" s="810">
        <v>0.68253750692218118</v>
      </c>
      <c r="K405" s="788"/>
      <c r="L405" s="788"/>
      <c r="M405" s="1828" t="s">
        <v>217</v>
      </c>
      <c r="N405" s="1818"/>
      <c r="O405" s="811">
        <v>0.59821926055521946</v>
      </c>
      <c r="P405" s="788"/>
      <c r="Q405" s="788"/>
      <c r="AE405" s="238"/>
      <c r="AF405" s="238"/>
      <c r="AG405" s="238"/>
      <c r="AH405" s="238"/>
      <c r="AI405" s="238"/>
      <c r="AJ405" s="238"/>
      <c r="AK405" s="238"/>
      <c r="AL405" s="238"/>
      <c r="AM405" s="238"/>
      <c r="AN405" s="238"/>
      <c r="AO405" s="238"/>
      <c r="AP405" s="238"/>
      <c r="AQ405" s="238"/>
      <c r="AR405" s="238"/>
      <c r="AS405" s="238"/>
      <c r="AT405" s="238"/>
      <c r="AU405" s="238"/>
      <c r="AV405" s="238"/>
      <c r="AW405" s="238"/>
      <c r="AX405" s="238"/>
      <c r="AY405" s="238"/>
      <c r="AZ405" s="238"/>
      <c r="BA405" s="240"/>
      <c r="BB405" s="427"/>
      <c r="BC405" s="240"/>
      <c r="BD405" s="240"/>
      <c r="BE405" s="240"/>
      <c r="BF405" s="240"/>
      <c r="BG405" s="240"/>
      <c r="BH405" s="240"/>
      <c r="BI405" s="240"/>
      <c r="BJ405" s="240"/>
      <c r="BK405" s="240"/>
      <c r="BL405" s="240"/>
      <c r="BM405" s="240"/>
      <c r="BN405" s="240"/>
      <c r="BO405" s="240"/>
      <c r="BP405" s="240"/>
      <c r="BQ405" s="240"/>
      <c r="BR405" s="240"/>
      <c r="BS405" s="240"/>
      <c r="BT405" s="240"/>
      <c r="BU405" s="240"/>
      <c r="BV405" s="240"/>
      <c r="BW405" s="240"/>
      <c r="BX405" s="240"/>
      <c r="BY405" s="240"/>
      <c r="BZ405" s="241"/>
      <c r="CA405" s="241"/>
      <c r="CB405" s="241"/>
      <c r="CC405" s="241"/>
      <c r="CD405" s="241"/>
      <c r="CE405" s="241"/>
      <c r="CF405" s="241"/>
      <c r="CG405" s="241"/>
      <c r="CH405" s="241"/>
      <c r="CI405" s="241"/>
      <c r="CJ405" s="241"/>
      <c r="CK405" s="241"/>
      <c r="CL405" s="241"/>
      <c r="CM405" s="241"/>
      <c r="CN405" s="241"/>
      <c r="CO405" s="241"/>
      <c r="CP405" s="241"/>
      <c r="CQ405" s="241"/>
      <c r="CR405" s="241"/>
      <c r="CS405" s="241"/>
      <c r="CT405" s="241"/>
      <c r="CU405" s="241"/>
      <c r="CV405" s="241"/>
      <c r="CW405" s="241"/>
      <c r="CX405" s="241"/>
      <c r="CY405" s="241"/>
      <c r="CZ405" s="241"/>
    </row>
    <row r="406" s="245" customFormat="true" ht="25.15" customHeight="true" x14ac:dyDescent="0.2">
      <c r="B406" s="1850"/>
      <c r="C406" s="1832" t="s">
        <v>218</v>
      </c>
      <c r="D406" s="1818"/>
      <c r="E406" s="809">
        <v>0.66171494474787595</v>
      </c>
      <c r="F406" s="788"/>
      <c r="G406" s="788"/>
      <c r="H406" s="1827" t="s">
        <v>218</v>
      </c>
      <c r="I406" s="1818"/>
      <c r="J406" s="810">
        <v>0.66963331169829499</v>
      </c>
      <c r="K406" s="788"/>
      <c r="L406" s="788"/>
      <c r="M406" s="1828" t="s">
        <v>219</v>
      </c>
      <c r="N406" s="1818"/>
      <c r="O406" s="811">
        <v>0.58390067759960596</v>
      </c>
      <c r="P406" s="788"/>
      <c r="Q406" s="788"/>
      <c r="AE406" s="238"/>
      <c r="AF406" s="238"/>
      <c r="AG406" s="238"/>
      <c r="AH406" s="238"/>
      <c r="AI406" s="238"/>
      <c r="AJ406" s="238"/>
      <c r="AK406" s="238"/>
      <c r="AL406" s="238"/>
      <c r="AM406" s="238"/>
      <c r="AN406" s="238"/>
      <c r="AO406" s="238"/>
      <c r="AP406" s="238"/>
      <c r="AQ406" s="238"/>
      <c r="AR406" s="238"/>
      <c r="AS406" s="238"/>
      <c r="AT406" s="238"/>
      <c r="AU406" s="238"/>
      <c r="AV406" s="238"/>
      <c r="AW406" s="238"/>
      <c r="AX406" s="238"/>
      <c r="AY406" s="238"/>
      <c r="AZ406" s="238"/>
      <c r="BA406" s="240"/>
      <c r="BB406" s="427"/>
      <c r="BC406" s="240"/>
      <c r="BD406" s="240"/>
      <c r="BE406" s="240"/>
      <c r="BF406" s="240"/>
      <c r="BG406" s="240"/>
      <c r="BH406" s="240"/>
      <c r="BI406" s="240"/>
      <c r="BJ406" s="240"/>
      <c r="BK406" s="240"/>
      <c r="BL406" s="240"/>
      <c r="BM406" s="240"/>
      <c r="BN406" s="240"/>
      <c r="BO406" s="240"/>
      <c r="BP406" s="240"/>
      <c r="BQ406" s="240"/>
      <c r="BR406" s="240"/>
      <c r="BS406" s="240"/>
      <c r="BT406" s="240"/>
      <c r="BU406" s="240"/>
      <c r="BV406" s="240"/>
      <c r="BW406" s="240"/>
      <c r="BX406" s="240"/>
      <c r="BY406" s="240"/>
      <c r="BZ406" s="241"/>
      <c r="CA406" s="241"/>
      <c r="CB406" s="241"/>
      <c r="CC406" s="241"/>
      <c r="CD406" s="241"/>
      <c r="CE406" s="241"/>
      <c r="CF406" s="241"/>
      <c r="CG406" s="241"/>
      <c r="CH406" s="241"/>
      <c r="CI406" s="241"/>
      <c r="CJ406" s="241"/>
      <c r="CK406" s="241"/>
      <c r="CL406" s="241"/>
      <c r="CM406" s="241"/>
      <c r="CN406" s="241"/>
      <c r="CO406" s="241"/>
      <c r="CP406" s="241"/>
      <c r="CQ406" s="241"/>
      <c r="CR406" s="241"/>
      <c r="CS406" s="241"/>
      <c r="CT406" s="241"/>
      <c r="CU406" s="241"/>
      <c r="CV406" s="241"/>
      <c r="CW406" s="241"/>
      <c r="CX406" s="241"/>
      <c r="CY406" s="241"/>
      <c r="CZ406" s="241"/>
    </row>
    <row r="407" s="245" customFormat="true" ht="25.15" customHeight="true" x14ac:dyDescent="0.2">
      <c r="B407" s="1850"/>
      <c r="C407" s="1832" t="s">
        <v>220</v>
      </c>
      <c r="D407" s="1818"/>
      <c r="E407" s="809">
        <v>0.64280223690778415</v>
      </c>
      <c r="F407" s="788"/>
      <c r="G407" s="788"/>
      <c r="H407" s="1827" t="s">
        <v>220</v>
      </c>
      <c r="I407" s="1818"/>
      <c r="J407" s="810">
        <v>0.65874240775868498</v>
      </c>
      <c r="K407" s="788"/>
      <c r="L407" s="788"/>
      <c r="M407" s="1828" t="s">
        <v>220</v>
      </c>
      <c r="N407" s="1818"/>
      <c r="O407" s="811">
        <v>0.57892870351703296</v>
      </c>
      <c r="P407" s="788"/>
      <c r="Q407" s="788"/>
      <c r="AE407" s="238"/>
      <c r="AF407" s="238"/>
      <c r="AG407" s="238"/>
      <c r="AH407" s="238"/>
      <c r="AI407" s="238"/>
      <c r="AJ407" s="238"/>
      <c r="AK407" s="238"/>
      <c r="AL407" s="238"/>
      <c r="AM407" s="238"/>
      <c r="AN407" s="238"/>
      <c r="AO407" s="238"/>
      <c r="AP407" s="238"/>
      <c r="AQ407" s="238"/>
      <c r="AR407" s="238"/>
      <c r="AS407" s="238"/>
      <c r="AT407" s="238"/>
      <c r="AU407" s="238"/>
      <c r="AV407" s="238"/>
      <c r="AW407" s="238"/>
      <c r="AX407" s="238"/>
      <c r="AY407" s="238"/>
      <c r="AZ407" s="238"/>
      <c r="BA407" s="240"/>
      <c r="BB407" s="427"/>
      <c r="BC407" s="240"/>
      <c r="BD407" s="240"/>
      <c r="BE407" s="240"/>
      <c r="BF407" s="240"/>
      <c r="BG407" s="240"/>
      <c r="BH407" s="240"/>
      <c r="BI407" s="240"/>
      <c r="BJ407" s="240"/>
      <c r="BK407" s="240"/>
      <c r="BL407" s="240"/>
      <c r="BM407" s="240"/>
      <c r="BN407" s="240"/>
      <c r="BO407" s="240"/>
      <c r="BP407" s="240"/>
      <c r="BQ407" s="240"/>
      <c r="BR407" s="240"/>
      <c r="BS407" s="240"/>
      <c r="BT407" s="240"/>
      <c r="BU407" s="240"/>
      <c r="BV407" s="240"/>
      <c r="BW407" s="240"/>
      <c r="BX407" s="240"/>
      <c r="BY407" s="240"/>
      <c r="BZ407" s="241"/>
      <c r="CA407" s="241"/>
      <c r="CB407" s="241"/>
      <c r="CC407" s="241"/>
      <c r="CD407" s="241"/>
      <c r="CE407" s="241"/>
      <c r="CF407" s="241"/>
      <c r="CG407" s="241"/>
      <c r="CH407" s="241"/>
      <c r="CI407" s="241"/>
      <c r="CJ407" s="241"/>
      <c r="CK407" s="241"/>
      <c r="CL407" s="241"/>
      <c r="CM407" s="241"/>
      <c r="CN407" s="241"/>
      <c r="CO407" s="241"/>
      <c r="CP407" s="241"/>
      <c r="CQ407" s="241"/>
      <c r="CR407" s="241"/>
      <c r="CS407" s="241"/>
      <c r="CT407" s="241"/>
      <c r="CU407" s="241"/>
      <c r="CV407" s="241"/>
      <c r="CW407" s="241"/>
      <c r="CX407" s="241"/>
      <c r="CY407" s="241"/>
      <c r="CZ407" s="241"/>
    </row>
    <row r="408" s="245" customFormat="true" ht="25.15" customHeight="true" x14ac:dyDescent="0.2">
      <c r="B408" s="1850"/>
      <c r="C408" s="1832" t="s">
        <v>219</v>
      </c>
      <c r="D408" s="1818"/>
      <c r="E408" s="809">
        <v>0.63257726964598071</v>
      </c>
      <c r="F408" s="788"/>
      <c r="G408" s="788"/>
      <c r="H408" s="1827" t="s">
        <v>219</v>
      </c>
      <c r="I408" s="1818"/>
      <c r="J408" s="810">
        <v>0.62296268008881051</v>
      </c>
      <c r="K408" s="788"/>
      <c r="L408" s="788"/>
      <c r="M408" s="1828" t="s">
        <v>221</v>
      </c>
      <c r="N408" s="1818"/>
      <c r="O408" s="811">
        <v>0.5566356811604215</v>
      </c>
      <c r="P408" s="788"/>
      <c r="Q408" s="788"/>
      <c r="AE408" s="238"/>
      <c r="AF408" s="238"/>
      <c r="AG408" s="238"/>
      <c r="AH408" s="238"/>
      <c r="AI408" s="238"/>
      <c r="AJ408" s="238"/>
      <c r="AK408" s="238"/>
      <c r="AL408" s="238"/>
      <c r="AM408" s="238"/>
      <c r="AN408" s="238"/>
      <c r="AO408" s="238"/>
      <c r="AP408" s="238"/>
      <c r="AQ408" s="238"/>
      <c r="AR408" s="238"/>
      <c r="AS408" s="238"/>
      <c r="AT408" s="238"/>
      <c r="AU408" s="238"/>
      <c r="AV408" s="238"/>
      <c r="AW408" s="238"/>
      <c r="AX408" s="238"/>
      <c r="AY408" s="238"/>
      <c r="AZ408" s="238"/>
      <c r="BA408" s="240"/>
      <c r="BB408" s="427"/>
      <c r="BC408" s="240"/>
      <c r="BD408" s="240"/>
      <c r="BE408" s="240"/>
      <c r="BF408" s="240"/>
      <c r="BG408" s="240"/>
      <c r="BH408" s="240"/>
      <c r="BI408" s="240"/>
      <c r="BJ408" s="240"/>
      <c r="BK408" s="240"/>
      <c r="BL408" s="240"/>
      <c r="BM408" s="240"/>
      <c r="BN408" s="240"/>
      <c r="BO408" s="240"/>
      <c r="BP408" s="240"/>
      <c r="BQ408" s="240"/>
      <c r="BR408" s="240"/>
      <c r="BS408" s="240"/>
      <c r="BT408" s="240"/>
      <c r="BU408" s="240"/>
      <c r="BV408" s="240"/>
      <c r="BW408" s="240"/>
      <c r="BX408" s="240"/>
      <c r="BY408" s="240"/>
      <c r="BZ408" s="241"/>
      <c r="CA408" s="241"/>
      <c r="CB408" s="241"/>
      <c r="CC408" s="241"/>
      <c r="CD408" s="241"/>
      <c r="CE408" s="241"/>
      <c r="CF408" s="241"/>
      <c r="CG408" s="241"/>
      <c r="CH408" s="241"/>
      <c r="CI408" s="241"/>
      <c r="CJ408" s="241"/>
      <c r="CK408" s="241"/>
      <c r="CL408" s="241"/>
      <c r="CM408" s="241"/>
      <c r="CN408" s="241"/>
      <c r="CO408" s="241"/>
      <c r="CP408" s="241"/>
      <c r="CQ408" s="241"/>
      <c r="CR408" s="241"/>
      <c r="CS408" s="241"/>
      <c r="CT408" s="241"/>
      <c r="CU408" s="241"/>
      <c r="CV408" s="241"/>
      <c r="CW408" s="241"/>
      <c r="CX408" s="241"/>
      <c r="CY408" s="241"/>
      <c r="CZ408" s="241"/>
    </row>
    <row r="409" s="245" customFormat="true" ht="25.15" customHeight="true" x14ac:dyDescent="0.2">
      <c r="B409" s="1850"/>
      <c r="C409" s="1832" t="s">
        <v>221</v>
      </c>
      <c r="D409" s="1818"/>
      <c r="E409" s="809">
        <v>0.60586912763110057</v>
      </c>
      <c r="F409" s="788"/>
      <c r="G409" s="788"/>
      <c r="H409" s="1827" t="s">
        <v>222</v>
      </c>
      <c r="I409" s="1818"/>
      <c r="J409" s="810">
        <v>-0.59158810409515405</v>
      </c>
      <c r="K409" s="788"/>
      <c r="L409" s="788"/>
      <c r="M409" s="1828" t="s">
        <v>222</v>
      </c>
      <c r="N409" s="1818"/>
      <c r="O409" s="811">
        <v>-0.55081649749620354</v>
      </c>
      <c r="P409" s="788"/>
      <c r="Q409" s="788"/>
      <c r="AE409" s="238"/>
      <c r="AF409" s="238"/>
      <c r="AG409" s="238"/>
      <c r="AH409" s="238"/>
      <c r="AI409" s="238"/>
      <c r="AJ409" s="238"/>
      <c r="AK409" s="238"/>
      <c r="AL409" s="238"/>
      <c r="AM409" s="238"/>
      <c r="AN409" s="238"/>
      <c r="AO409" s="238"/>
      <c r="AP409" s="238"/>
      <c r="AQ409" s="238"/>
      <c r="AR409" s="238"/>
      <c r="AS409" s="238"/>
      <c r="AT409" s="238"/>
      <c r="AU409" s="238"/>
      <c r="AV409" s="238"/>
      <c r="AW409" s="238"/>
      <c r="AX409" s="238"/>
      <c r="AY409" s="238"/>
      <c r="AZ409" s="238"/>
      <c r="BA409" s="240"/>
      <c r="BB409" s="427"/>
      <c r="BC409" s="240"/>
      <c r="BD409" s="240"/>
      <c r="BE409" s="240"/>
      <c r="BF409" s="240"/>
      <c r="BG409" s="240"/>
      <c r="BH409" s="240"/>
      <c r="BI409" s="240"/>
      <c r="BJ409" s="240"/>
      <c r="BK409" s="240"/>
      <c r="BL409" s="240"/>
      <c r="BM409" s="240"/>
      <c r="BN409" s="240"/>
      <c r="BO409" s="240"/>
      <c r="BP409" s="240"/>
      <c r="BQ409" s="240"/>
      <c r="BR409" s="240"/>
      <c r="BS409" s="240"/>
      <c r="BT409" s="240"/>
      <c r="BU409" s="240"/>
      <c r="BV409" s="240"/>
      <c r="BW409" s="240"/>
      <c r="BX409" s="240"/>
      <c r="BY409" s="240"/>
      <c r="BZ409" s="241"/>
      <c r="CA409" s="241"/>
      <c r="CB409" s="241"/>
      <c r="CC409" s="241"/>
      <c r="CD409" s="241"/>
      <c r="CE409" s="241"/>
      <c r="CF409" s="241"/>
      <c r="CG409" s="241"/>
      <c r="CH409" s="241"/>
      <c r="CI409" s="241"/>
      <c r="CJ409" s="241"/>
      <c r="CK409" s="241"/>
      <c r="CL409" s="241"/>
      <c r="CM409" s="241"/>
      <c r="CN409" s="241"/>
      <c r="CO409" s="241"/>
      <c r="CP409" s="241"/>
      <c r="CQ409" s="241"/>
      <c r="CR409" s="241"/>
      <c r="CS409" s="241"/>
      <c r="CT409" s="241"/>
      <c r="CU409" s="241"/>
      <c r="CV409" s="241"/>
      <c r="CW409" s="241"/>
      <c r="CX409" s="241"/>
      <c r="CY409" s="241"/>
      <c r="CZ409" s="241"/>
    </row>
    <row r="410" s="245" customFormat="true" ht="25.15" customHeight="true" x14ac:dyDescent="0.2">
      <c r="B410" s="1850"/>
      <c r="C410" s="1832" t="s">
        <v>222</v>
      </c>
      <c r="D410" s="1818"/>
      <c r="E410" s="809">
        <v>-0.58872781357193005</v>
      </c>
      <c r="F410" s="788"/>
      <c r="G410" s="788"/>
      <c r="H410" s="1827" t="s">
        <v>221</v>
      </c>
      <c r="I410" s="1818"/>
      <c r="J410" s="810">
        <v>0.58876334132825547</v>
      </c>
      <c r="K410" s="788"/>
      <c r="L410" s="788"/>
      <c r="M410" s="1828" t="s">
        <v>223</v>
      </c>
      <c r="N410" s="1818"/>
      <c r="O410" s="811">
        <v>0.54122677149791043</v>
      </c>
      <c r="P410" s="788"/>
      <c r="Q410" s="788"/>
      <c r="AE410" s="238"/>
      <c r="AF410" s="238"/>
      <c r="AG410" s="238"/>
      <c r="AH410" s="238"/>
      <c r="AI410" s="238"/>
      <c r="AJ410" s="238"/>
      <c r="AK410" s="238"/>
      <c r="AL410" s="238"/>
      <c r="AM410" s="238"/>
      <c r="AN410" s="238"/>
      <c r="AO410" s="238"/>
      <c r="AP410" s="238"/>
      <c r="AQ410" s="238"/>
      <c r="AR410" s="238"/>
      <c r="AS410" s="238"/>
      <c r="AT410" s="238"/>
      <c r="AU410" s="238"/>
      <c r="AV410" s="238"/>
      <c r="AW410" s="238"/>
      <c r="AX410" s="238"/>
      <c r="AY410" s="238"/>
      <c r="AZ410" s="238"/>
      <c r="BA410" s="240"/>
      <c r="BB410" s="427"/>
      <c r="BC410" s="240"/>
      <c r="BD410" s="240"/>
      <c r="BE410" s="240"/>
      <c r="BF410" s="240"/>
      <c r="BG410" s="240"/>
      <c r="BH410" s="240"/>
      <c r="BI410" s="240"/>
      <c r="BJ410" s="240"/>
      <c r="BK410" s="240"/>
      <c r="BL410" s="240"/>
      <c r="BM410" s="240"/>
      <c r="BN410" s="240"/>
      <c r="BO410" s="240"/>
      <c r="BP410" s="240"/>
      <c r="BQ410" s="240"/>
      <c r="BR410" s="240"/>
      <c r="BS410" s="240"/>
      <c r="BT410" s="240"/>
      <c r="BU410" s="240"/>
      <c r="BV410" s="240"/>
      <c r="BW410" s="240"/>
      <c r="BX410" s="240"/>
      <c r="BY410" s="240"/>
      <c r="BZ410" s="241"/>
      <c r="CA410" s="241"/>
      <c r="CB410" s="241"/>
      <c r="CC410" s="241"/>
      <c r="CD410" s="241"/>
      <c r="CE410" s="241"/>
      <c r="CF410" s="241"/>
      <c r="CG410" s="241"/>
      <c r="CH410" s="241"/>
      <c r="CI410" s="241"/>
      <c r="CJ410" s="241"/>
      <c r="CK410" s="241"/>
      <c r="CL410" s="241"/>
      <c r="CM410" s="241"/>
      <c r="CN410" s="241"/>
      <c r="CO410" s="241"/>
      <c r="CP410" s="241"/>
      <c r="CQ410" s="241"/>
      <c r="CR410" s="241"/>
      <c r="CS410" s="241"/>
      <c r="CT410" s="241"/>
      <c r="CU410" s="241"/>
      <c r="CV410" s="241"/>
      <c r="CW410" s="241"/>
      <c r="CX410" s="241"/>
      <c r="CY410" s="241"/>
      <c r="CZ410" s="241"/>
    </row>
    <row r="411" s="245" customFormat="true" ht="25.15" customHeight="true" x14ac:dyDescent="0.2">
      <c r="B411" s="1850"/>
      <c r="C411" s="1832" t="s">
        <v>224</v>
      </c>
      <c r="D411" s="1818"/>
      <c r="E411" s="809">
        <v>0.53950052812191929</v>
      </c>
      <c r="F411" s="788"/>
      <c r="G411" s="788"/>
      <c r="H411" s="1827" t="s">
        <v>225</v>
      </c>
      <c r="I411" s="1818"/>
      <c r="J411" s="810">
        <v>-0.56595938827695191</v>
      </c>
      <c r="K411" s="788"/>
      <c r="L411" s="788"/>
      <c r="M411" s="1828" t="s">
        <v>218</v>
      </c>
      <c r="N411" s="1818"/>
      <c r="O411" s="811">
        <v>0.53643694408103937</v>
      </c>
      <c r="P411" s="788"/>
      <c r="Q411" s="788"/>
      <c r="AE411" s="238"/>
      <c r="AF411" s="238"/>
      <c r="AG411" s="238"/>
      <c r="AH411" s="238"/>
      <c r="AI411" s="238"/>
      <c r="AJ411" s="238"/>
      <c r="AK411" s="238"/>
      <c r="AL411" s="238"/>
      <c r="AM411" s="238"/>
      <c r="AN411" s="238"/>
      <c r="AO411" s="238"/>
      <c r="AP411" s="238"/>
      <c r="AQ411" s="238"/>
      <c r="AR411" s="238"/>
      <c r="AS411" s="238"/>
      <c r="AT411" s="238"/>
      <c r="AU411" s="238"/>
      <c r="AV411" s="238"/>
      <c r="AW411" s="238"/>
      <c r="AX411" s="238"/>
      <c r="AY411" s="238"/>
      <c r="AZ411" s="238"/>
      <c r="BA411" s="240"/>
      <c r="BB411" s="427"/>
      <c r="BC411" s="240"/>
      <c r="BD411" s="240"/>
      <c r="BE411" s="240"/>
      <c r="BF411" s="240"/>
      <c r="BG411" s="240"/>
      <c r="BH411" s="240"/>
      <c r="BI411" s="240"/>
      <c r="BJ411" s="240"/>
      <c r="BK411" s="240"/>
      <c r="BL411" s="240"/>
      <c r="BM411" s="240"/>
      <c r="BN411" s="240"/>
      <c r="BO411" s="240"/>
      <c r="BP411" s="240"/>
      <c r="BQ411" s="240"/>
      <c r="BR411" s="240"/>
      <c r="BS411" s="240"/>
      <c r="BT411" s="240"/>
      <c r="BU411" s="240"/>
      <c r="BV411" s="240"/>
      <c r="BW411" s="240"/>
      <c r="BX411" s="240"/>
      <c r="BY411" s="240"/>
      <c r="BZ411" s="241"/>
      <c r="CA411" s="241"/>
      <c r="CB411" s="241"/>
      <c r="CC411" s="241"/>
      <c r="CD411" s="241"/>
      <c r="CE411" s="241"/>
      <c r="CF411" s="241"/>
      <c r="CG411" s="241"/>
      <c r="CH411" s="241"/>
      <c r="CI411" s="241"/>
      <c r="CJ411" s="241"/>
      <c r="CK411" s="241"/>
      <c r="CL411" s="241"/>
      <c r="CM411" s="241"/>
      <c r="CN411" s="241"/>
      <c r="CO411" s="241"/>
      <c r="CP411" s="241"/>
      <c r="CQ411" s="241"/>
      <c r="CR411" s="241"/>
      <c r="CS411" s="241"/>
      <c r="CT411" s="241"/>
      <c r="CU411" s="241"/>
      <c r="CV411" s="241"/>
      <c r="CW411" s="241"/>
      <c r="CX411" s="241"/>
      <c r="CY411" s="241"/>
      <c r="CZ411" s="241"/>
    </row>
    <row r="412" s="245" customFormat="true" ht="25.15" customHeight="true" x14ac:dyDescent="0.2">
      <c r="B412" s="1850"/>
      <c r="C412" s="1832" t="s">
        <v>226</v>
      </c>
      <c r="D412" s="1818"/>
      <c r="E412" s="809">
        <v>0.52293129512265757</v>
      </c>
      <c r="F412" s="788"/>
      <c r="G412" s="788"/>
      <c r="H412" s="1827" t="s">
        <v>224</v>
      </c>
      <c r="I412" s="1818"/>
      <c r="J412" s="810">
        <v>0.54416876809044645</v>
      </c>
      <c r="K412" s="788"/>
      <c r="L412" s="788"/>
      <c r="M412" s="1828" t="s">
        <v>226</v>
      </c>
      <c r="N412" s="1818"/>
      <c r="O412" s="811">
        <v>0.46653667560931722</v>
      </c>
      <c r="P412" s="788"/>
      <c r="Q412" s="788"/>
      <c r="AE412" s="238"/>
      <c r="AF412" s="238"/>
      <c r="AG412" s="238"/>
      <c r="AH412" s="238"/>
      <c r="AI412" s="238"/>
      <c r="AJ412" s="238"/>
      <c r="AK412" s="238"/>
      <c r="AL412" s="238"/>
      <c r="AM412" s="238"/>
      <c r="AN412" s="238"/>
      <c r="AO412" s="238"/>
      <c r="AP412" s="238"/>
      <c r="AQ412" s="238"/>
      <c r="AR412" s="238"/>
      <c r="AS412" s="238"/>
      <c r="AT412" s="238"/>
      <c r="AU412" s="238"/>
      <c r="AV412" s="238"/>
      <c r="AW412" s="238"/>
      <c r="AX412" s="238"/>
      <c r="AY412" s="238"/>
      <c r="AZ412" s="238"/>
      <c r="BA412" s="240"/>
      <c r="BB412" s="427"/>
      <c r="BC412" s="240"/>
      <c r="BD412" s="240"/>
      <c r="BE412" s="240"/>
      <c r="BF412" s="240"/>
      <c r="BG412" s="240"/>
      <c r="BH412" s="240"/>
      <c r="BI412" s="240"/>
      <c r="BJ412" s="240"/>
      <c r="BK412" s="240"/>
      <c r="BL412" s="240"/>
      <c r="BM412" s="240"/>
      <c r="BN412" s="240"/>
      <c r="BO412" s="240"/>
      <c r="BP412" s="240"/>
      <c r="BQ412" s="240"/>
      <c r="BR412" s="240"/>
      <c r="BS412" s="240"/>
      <c r="BT412" s="240"/>
      <c r="BU412" s="240"/>
      <c r="BV412" s="240"/>
      <c r="BW412" s="240"/>
      <c r="BX412" s="240"/>
      <c r="BY412" s="240"/>
      <c r="BZ412" s="241"/>
      <c r="CA412" s="241"/>
      <c r="CB412" s="241"/>
      <c r="CC412" s="241"/>
      <c r="CD412" s="241"/>
      <c r="CE412" s="241"/>
      <c r="CF412" s="241"/>
      <c r="CG412" s="241"/>
      <c r="CH412" s="241"/>
      <c r="CI412" s="241"/>
      <c r="CJ412" s="241"/>
      <c r="CK412" s="241"/>
      <c r="CL412" s="241"/>
      <c r="CM412" s="241"/>
      <c r="CN412" s="241"/>
      <c r="CO412" s="241"/>
      <c r="CP412" s="241"/>
      <c r="CQ412" s="241"/>
      <c r="CR412" s="241"/>
      <c r="CS412" s="241"/>
      <c r="CT412" s="241"/>
      <c r="CU412" s="241"/>
      <c r="CV412" s="241"/>
      <c r="CW412" s="241"/>
      <c r="CX412" s="241"/>
      <c r="CY412" s="241"/>
      <c r="CZ412" s="241"/>
    </row>
    <row r="413" s="245" customFormat="true" ht="25.15" customHeight="true" x14ac:dyDescent="0.2">
      <c r="B413" s="1850"/>
      <c r="C413" s="1832" t="s">
        <v>225</v>
      </c>
      <c r="D413" s="1818"/>
      <c r="E413" s="809">
        <v>-0.52204230393041373</v>
      </c>
      <c r="F413" s="788"/>
      <c r="G413" s="788"/>
      <c r="H413" s="1827" t="s">
        <v>227</v>
      </c>
      <c r="I413" s="1818"/>
      <c r="J413" s="810">
        <v>0.53269526431960712</v>
      </c>
      <c r="K413" s="788"/>
      <c r="L413" s="788"/>
      <c r="M413" s="1828" t="s">
        <v>224</v>
      </c>
      <c r="N413" s="1818"/>
      <c r="O413" s="811">
        <v>0.4376915132913124</v>
      </c>
      <c r="P413" s="788"/>
      <c r="Q413" s="788"/>
      <c r="AE413" s="238"/>
      <c r="AF413" s="238"/>
      <c r="AG413" s="238"/>
      <c r="AH413" s="238"/>
      <c r="AI413" s="238"/>
      <c r="AJ413" s="238"/>
      <c r="AK413" s="238"/>
      <c r="AL413" s="238"/>
      <c r="AM413" s="238"/>
      <c r="AN413" s="238"/>
      <c r="AO413" s="238"/>
      <c r="AP413" s="238"/>
      <c r="AQ413" s="238"/>
      <c r="AR413" s="238"/>
      <c r="AS413" s="238"/>
      <c r="AT413" s="238"/>
      <c r="AU413" s="238"/>
      <c r="AV413" s="238"/>
      <c r="AW413" s="238"/>
      <c r="AX413" s="238"/>
      <c r="AY413" s="238"/>
      <c r="AZ413" s="238"/>
      <c r="BA413" s="240"/>
      <c r="BB413" s="427"/>
      <c r="BC413" s="240"/>
      <c r="BD413" s="240"/>
      <c r="BE413" s="240"/>
      <c r="BF413" s="240"/>
      <c r="BG413" s="240"/>
      <c r="BH413" s="240"/>
      <c r="BI413" s="240"/>
      <c r="BJ413" s="240"/>
      <c r="BK413" s="240"/>
      <c r="BL413" s="240"/>
      <c r="BM413" s="240"/>
      <c r="BN413" s="240"/>
      <c r="BO413" s="240"/>
      <c r="BP413" s="240"/>
      <c r="BQ413" s="240"/>
      <c r="BR413" s="240"/>
      <c r="BS413" s="240"/>
      <c r="BT413" s="240"/>
      <c r="BU413" s="240"/>
      <c r="BV413" s="240"/>
      <c r="BW413" s="240"/>
      <c r="BX413" s="240"/>
      <c r="BY413" s="240"/>
      <c r="BZ413" s="241"/>
      <c r="CA413" s="241"/>
      <c r="CB413" s="241"/>
      <c r="CC413" s="241"/>
      <c r="CD413" s="241"/>
      <c r="CE413" s="241"/>
      <c r="CF413" s="241"/>
      <c r="CG413" s="241"/>
      <c r="CH413" s="241"/>
      <c r="CI413" s="241"/>
      <c r="CJ413" s="241"/>
      <c r="CK413" s="241"/>
      <c r="CL413" s="241"/>
      <c r="CM413" s="241"/>
      <c r="CN413" s="241"/>
      <c r="CO413" s="241"/>
      <c r="CP413" s="241"/>
      <c r="CQ413" s="241"/>
      <c r="CR413" s="241"/>
      <c r="CS413" s="241"/>
      <c r="CT413" s="241"/>
      <c r="CU413" s="241"/>
      <c r="CV413" s="241"/>
      <c r="CW413" s="241"/>
      <c r="CX413" s="241"/>
      <c r="CY413" s="241"/>
      <c r="CZ413" s="241"/>
    </row>
    <row r="414" s="245" customFormat="true" ht="25.15" customHeight="true" x14ac:dyDescent="0.2">
      <c r="B414" s="1850"/>
      <c r="C414" s="1832" t="s">
        <v>228</v>
      </c>
      <c r="D414" s="1818"/>
      <c r="E414" s="809">
        <v>0.49461041957804197</v>
      </c>
      <c r="F414" s="788"/>
      <c r="G414" s="788"/>
      <c r="H414" s="1827" t="s">
        <v>226</v>
      </c>
      <c r="I414" s="1818"/>
      <c r="J414" s="810">
        <v>0.51404955914409756</v>
      </c>
      <c r="K414" s="788"/>
      <c r="L414" s="788"/>
      <c r="M414" s="1828" t="s">
        <v>229</v>
      </c>
      <c r="N414" s="1818"/>
      <c r="O414" s="811">
        <v>0.42149684040906094</v>
      </c>
      <c r="P414" s="788"/>
      <c r="Q414" s="788"/>
      <c r="AE414" s="238"/>
      <c r="AF414" s="238"/>
      <c r="AG414" s="238"/>
      <c r="AH414" s="238"/>
      <c r="AI414" s="238"/>
      <c r="AJ414" s="238"/>
      <c r="AK414" s="238"/>
      <c r="AL414" s="238"/>
      <c r="AM414" s="238"/>
      <c r="AN414" s="238"/>
      <c r="AO414" s="238"/>
      <c r="AP414" s="238"/>
      <c r="AQ414" s="238"/>
      <c r="AR414" s="238"/>
      <c r="AS414" s="238"/>
      <c r="AT414" s="238"/>
      <c r="AU414" s="238"/>
      <c r="AV414" s="238"/>
      <c r="AW414" s="238"/>
      <c r="AX414" s="238"/>
      <c r="AY414" s="238"/>
      <c r="AZ414" s="238"/>
      <c r="BA414" s="240"/>
      <c r="BB414" s="427"/>
      <c r="BC414" s="240"/>
      <c r="BD414" s="240"/>
      <c r="BE414" s="240"/>
      <c r="BF414" s="240"/>
      <c r="BG414" s="240"/>
      <c r="BH414" s="240"/>
      <c r="BI414" s="240"/>
      <c r="BJ414" s="240"/>
      <c r="BK414" s="240"/>
      <c r="BL414" s="240"/>
      <c r="BM414" s="240"/>
      <c r="BN414" s="240"/>
      <c r="BO414" s="240"/>
      <c r="BP414" s="240"/>
      <c r="BQ414" s="240"/>
      <c r="BR414" s="240"/>
      <c r="BS414" s="240"/>
      <c r="BT414" s="240"/>
      <c r="BU414" s="240"/>
      <c r="BV414" s="240"/>
      <c r="BW414" s="240"/>
      <c r="BX414" s="240"/>
      <c r="BY414" s="240"/>
      <c r="BZ414" s="241"/>
      <c r="CA414" s="241"/>
      <c r="CB414" s="241"/>
      <c r="CC414" s="241"/>
      <c r="CD414" s="241"/>
      <c r="CE414" s="241"/>
      <c r="CF414" s="241"/>
      <c r="CG414" s="241"/>
      <c r="CH414" s="241"/>
      <c r="CI414" s="241"/>
      <c r="CJ414" s="241"/>
      <c r="CK414" s="241"/>
      <c r="CL414" s="241"/>
      <c r="CM414" s="241"/>
      <c r="CN414" s="241"/>
      <c r="CO414" s="241"/>
      <c r="CP414" s="241"/>
      <c r="CQ414" s="241"/>
      <c r="CR414" s="241"/>
      <c r="CS414" s="241"/>
      <c r="CT414" s="241"/>
      <c r="CU414" s="241"/>
      <c r="CV414" s="241"/>
      <c r="CW414" s="241"/>
      <c r="CX414" s="241"/>
      <c r="CY414" s="241"/>
      <c r="CZ414" s="241"/>
    </row>
    <row r="415" s="245" customFormat="true" ht="25.15" customHeight="true" x14ac:dyDescent="0.2">
      <c r="B415" s="1850"/>
      <c r="C415" s="1832" t="s">
        <v>223</v>
      </c>
      <c r="D415" s="1818"/>
      <c r="E415" s="809">
        <v>0.48747468447369191</v>
      </c>
      <c r="F415" s="788"/>
      <c r="G415" s="788"/>
      <c r="H415" s="1827" t="s">
        <v>230</v>
      </c>
      <c r="I415" s="1818"/>
      <c r="J415" s="810">
        <v>-0.50822584019525707</v>
      </c>
      <c r="K415" s="788"/>
      <c r="L415" s="788"/>
      <c r="M415" s="1828" t="s">
        <v>227</v>
      </c>
      <c r="N415" s="1818"/>
      <c r="O415" s="811">
        <v>0.40963934002302116</v>
      </c>
      <c r="P415" s="788"/>
      <c r="Q415" s="788"/>
      <c r="AE415" s="238"/>
      <c r="AF415" s="238"/>
      <c r="AG415" s="238"/>
      <c r="AH415" s="238"/>
      <c r="AI415" s="238"/>
      <c r="AJ415" s="238"/>
      <c r="AK415" s="238"/>
      <c r="AL415" s="238"/>
      <c r="AM415" s="238"/>
      <c r="AN415" s="238"/>
      <c r="AO415" s="238"/>
      <c r="AP415" s="238"/>
      <c r="AQ415" s="238"/>
      <c r="AR415" s="238"/>
      <c r="AS415" s="238"/>
      <c r="AT415" s="238"/>
      <c r="AU415" s="238"/>
      <c r="AV415" s="238"/>
      <c r="AW415" s="238"/>
      <c r="AX415" s="238"/>
      <c r="AY415" s="238"/>
      <c r="AZ415" s="238"/>
      <c r="BA415" s="240"/>
      <c r="BB415" s="427"/>
      <c r="BC415" s="240"/>
      <c r="BD415" s="240"/>
      <c r="BE415" s="240"/>
      <c r="BF415" s="240"/>
      <c r="BG415" s="240"/>
      <c r="BH415" s="240"/>
      <c r="BI415" s="240"/>
      <c r="BJ415" s="240"/>
      <c r="BK415" s="240"/>
      <c r="BL415" s="240"/>
      <c r="BM415" s="240"/>
      <c r="BN415" s="240"/>
      <c r="BO415" s="240"/>
      <c r="BP415" s="240"/>
      <c r="BQ415" s="240"/>
      <c r="BR415" s="240"/>
      <c r="BS415" s="240"/>
      <c r="BT415" s="240"/>
      <c r="BU415" s="240"/>
      <c r="BV415" s="240"/>
      <c r="BW415" s="240"/>
      <c r="BX415" s="240"/>
      <c r="BY415" s="240"/>
      <c r="BZ415" s="241"/>
      <c r="CA415" s="241"/>
      <c r="CB415" s="241"/>
      <c r="CC415" s="241"/>
      <c r="CD415" s="241"/>
      <c r="CE415" s="241"/>
      <c r="CF415" s="241"/>
      <c r="CG415" s="241"/>
      <c r="CH415" s="241"/>
      <c r="CI415" s="241"/>
      <c r="CJ415" s="241"/>
      <c r="CK415" s="241"/>
      <c r="CL415" s="241"/>
      <c r="CM415" s="241"/>
      <c r="CN415" s="241"/>
      <c r="CO415" s="241"/>
      <c r="CP415" s="241"/>
      <c r="CQ415" s="241"/>
      <c r="CR415" s="241"/>
      <c r="CS415" s="241"/>
      <c r="CT415" s="241"/>
      <c r="CU415" s="241"/>
      <c r="CV415" s="241"/>
      <c r="CW415" s="241"/>
      <c r="CX415" s="241"/>
      <c r="CY415" s="241"/>
      <c r="CZ415" s="241"/>
    </row>
    <row r="416" s="245" customFormat="true" ht="25.15" customHeight="true" x14ac:dyDescent="0.2">
      <c r="B416" s="1850"/>
      <c r="C416" s="1832" t="s">
        <v>227</v>
      </c>
      <c r="D416" s="1818"/>
      <c r="E416" s="809">
        <v>0.4821305994412205</v>
      </c>
      <c r="F416" s="788"/>
      <c r="G416" s="788"/>
      <c r="H416" s="1827" t="s">
        <v>228</v>
      </c>
      <c r="I416" s="1818"/>
      <c r="J416" s="810">
        <v>0.50659491891523334</v>
      </c>
      <c r="K416" s="788"/>
      <c r="L416" s="788"/>
      <c r="M416" s="1828" t="s">
        <v>231</v>
      </c>
      <c r="N416" s="1818"/>
      <c r="O416" s="811">
        <v>0.399176166312388</v>
      </c>
      <c r="P416" s="788"/>
      <c r="Q416" s="788"/>
      <c r="AE416" s="238"/>
      <c r="AF416" s="238"/>
      <c r="AG416" s="238"/>
      <c r="AH416" s="238"/>
      <c r="AI416" s="238"/>
      <c r="AJ416" s="238"/>
      <c r="AK416" s="238"/>
      <c r="AL416" s="238"/>
      <c r="AM416" s="238"/>
      <c r="AN416" s="238"/>
      <c r="AO416" s="238"/>
      <c r="AP416" s="238"/>
      <c r="AQ416" s="238"/>
      <c r="AR416" s="238"/>
      <c r="AS416" s="238"/>
      <c r="AT416" s="238"/>
      <c r="AU416" s="238"/>
      <c r="AV416" s="238"/>
      <c r="AW416" s="238"/>
      <c r="AX416" s="238"/>
      <c r="AY416" s="238"/>
      <c r="AZ416" s="238"/>
      <c r="BA416" s="240"/>
      <c r="BB416" s="427"/>
      <c r="BC416" s="240"/>
      <c r="BD416" s="240"/>
      <c r="BE416" s="240"/>
      <c r="BF416" s="240"/>
      <c r="BG416" s="240"/>
      <c r="BH416" s="240"/>
      <c r="BI416" s="240"/>
      <c r="BJ416" s="240"/>
      <c r="BK416" s="240"/>
      <c r="BL416" s="240"/>
      <c r="BM416" s="240"/>
      <c r="BN416" s="240"/>
      <c r="BO416" s="240"/>
      <c r="BP416" s="240"/>
      <c r="BQ416" s="240"/>
      <c r="BR416" s="240"/>
      <c r="BS416" s="240"/>
      <c r="BT416" s="240"/>
      <c r="BU416" s="240"/>
      <c r="BV416" s="240"/>
      <c r="BW416" s="240"/>
      <c r="BX416" s="240"/>
      <c r="BY416" s="240"/>
      <c r="BZ416" s="241"/>
      <c r="CA416" s="241"/>
      <c r="CB416" s="241"/>
      <c r="CC416" s="241"/>
      <c r="CD416" s="241"/>
      <c r="CE416" s="241"/>
      <c r="CF416" s="241"/>
      <c r="CG416" s="241"/>
      <c r="CH416" s="241"/>
      <c r="CI416" s="241"/>
      <c r="CJ416" s="241"/>
      <c r="CK416" s="241"/>
      <c r="CL416" s="241"/>
      <c r="CM416" s="241"/>
      <c r="CN416" s="241"/>
      <c r="CO416" s="241"/>
      <c r="CP416" s="241"/>
      <c r="CQ416" s="241"/>
      <c r="CR416" s="241"/>
      <c r="CS416" s="241"/>
      <c r="CT416" s="241"/>
      <c r="CU416" s="241"/>
      <c r="CV416" s="241"/>
      <c r="CW416" s="241"/>
      <c r="CX416" s="241"/>
      <c r="CY416" s="241"/>
      <c r="CZ416" s="241"/>
    </row>
    <row r="417" s="245" customFormat="true" ht="25.15" customHeight="true" x14ac:dyDescent="0.2">
      <c r="B417" s="1850"/>
      <c r="C417" s="1832" t="s">
        <v>229</v>
      </c>
      <c r="D417" s="1818"/>
      <c r="E417" s="809">
        <v>0.45456716318000501</v>
      </c>
      <c r="F417" s="788"/>
      <c r="G417" s="788"/>
      <c r="H417" s="1827" t="s">
        <v>229</v>
      </c>
      <c r="I417" s="1818"/>
      <c r="J417" s="810">
        <v>0.43142648695447738</v>
      </c>
      <c r="K417" s="788"/>
      <c r="L417" s="788"/>
      <c r="M417" s="1828" t="s">
        <v>232</v>
      </c>
      <c r="N417" s="1818"/>
      <c r="O417" s="811">
        <v>0.36372389024190782</v>
      </c>
      <c r="P417" s="788"/>
      <c r="Q417" s="788"/>
      <c r="AE417" s="238"/>
      <c r="AF417" s="238"/>
      <c r="AG417" s="238"/>
      <c r="AH417" s="238"/>
      <c r="AI417" s="238"/>
      <c r="AJ417" s="238"/>
      <c r="AK417" s="238"/>
      <c r="AL417" s="238"/>
      <c r="AM417" s="238"/>
      <c r="AN417" s="238"/>
      <c r="AO417" s="238"/>
      <c r="AP417" s="238"/>
      <c r="AQ417" s="238"/>
      <c r="AR417" s="238"/>
      <c r="AS417" s="238"/>
      <c r="AT417" s="238"/>
      <c r="AU417" s="238"/>
      <c r="AV417" s="238"/>
      <c r="AW417" s="238"/>
      <c r="AX417" s="238"/>
      <c r="AY417" s="238"/>
      <c r="AZ417" s="238"/>
      <c r="BA417" s="240"/>
      <c r="BB417" s="427"/>
      <c r="BC417" s="240"/>
      <c r="BD417" s="240"/>
      <c r="BE417" s="240"/>
      <c r="BF417" s="240"/>
      <c r="BG417" s="240"/>
      <c r="BH417" s="240"/>
      <c r="BI417" s="240"/>
      <c r="BJ417" s="240"/>
      <c r="BK417" s="240"/>
      <c r="BL417" s="240"/>
      <c r="BM417" s="240"/>
      <c r="BN417" s="240"/>
      <c r="BO417" s="240"/>
      <c r="BP417" s="240"/>
      <c r="BQ417" s="240"/>
      <c r="BR417" s="240"/>
      <c r="BS417" s="240"/>
      <c r="BT417" s="240"/>
      <c r="BU417" s="240"/>
      <c r="BV417" s="240"/>
      <c r="BW417" s="240"/>
      <c r="BX417" s="240"/>
      <c r="BY417" s="240"/>
      <c r="BZ417" s="241"/>
      <c r="CA417" s="241"/>
      <c r="CB417" s="241"/>
      <c r="CC417" s="241"/>
      <c r="CD417" s="241"/>
      <c r="CE417" s="241"/>
      <c r="CF417" s="241"/>
      <c r="CG417" s="241"/>
      <c r="CH417" s="241"/>
      <c r="CI417" s="241"/>
      <c r="CJ417" s="241"/>
      <c r="CK417" s="241"/>
      <c r="CL417" s="241"/>
      <c r="CM417" s="241"/>
      <c r="CN417" s="241"/>
      <c r="CO417" s="241"/>
      <c r="CP417" s="241"/>
      <c r="CQ417" s="241"/>
      <c r="CR417" s="241"/>
      <c r="CS417" s="241"/>
      <c r="CT417" s="241"/>
      <c r="CU417" s="241"/>
      <c r="CV417" s="241"/>
      <c r="CW417" s="241"/>
      <c r="CX417" s="241"/>
      <c r="CY417" s="241"/>
      <c r="CZ417" s="241"/>
    </row>
    <row r="418" s="245" customFormat="true" ht="25.15" customHeight="true" x14ac:dyDescent="0.2">
      <c r="B418" s="1850"/>
      <c r="C418" s="1832" t="s">
        <v>231</v>
      </c>
      <c r="D418" s="1818"/>
      <c r="E418" s="809">
        <v>0.38793809798968287</v>
      </c>
      <c r="F418" s="788"/>
      <c r="G418" s="788"/>
      <c r="H418" s="1827" t="s">
        <v>232</v>
      </c>
      <c r="I418" s="1818"/>
      <c r="J418" s="810">
        <v>0.42699075312937118</v>
      </c>
      <c r="K418" s="788"/>
      <c r="L418" s="788"/>
      <c r="M418" s="1828" t="s">
        <v>228</v>
      </c>
      <c r="N418" s="1818"/>
      <c r="O418" s="811">
        <v>0.35898696221133364</v>
      </c>
      <c r="P418" s="788"/>
      <c r="Q418" s="788"/>
      <c r="AE418" s="238"/>
      <c r="AF418" s="238"/>
      <c r="AG418" s="238"/>
      <c r="AH418" s="238"/>
      <c r="AI418" s="238"/>
      <c r="AJ418" s="238"/>
      <c r="AK418" s="238"/>
      <c r="AL418" s="238"/>
      <c r="AM418" s="238"/>
      <c r="AN418" s="238"/>
      <c r="AO418" s="238"/>
      <c r="AP418" s="238"/>
      <c r="AQ418" s="238"/>
      <c r="AR418" s="238"/>
      <c r="AS418" s="238"/>
      <c r="AT418" s="238"/>
      <c r="AU418" s="238"/>
      <c r="AV418" s="238"/>
      <c r="AW418" s="238"/>
      <c r="AX418" s="238"/>
      <c r="AY418" s="238"/>
      <c r="AZ418" s="238"/>
      <c r="BA418" s="240"/>
      <c r="BB418" s="427"/>
      <c r="BC418" s="240"/>
      <c r="BD418" s="240"/>
      <c r="BE418" s="240"/>
      <c r="BF418" s="240"/>
      <c r="BG418" s="240"/>
      <c r="BH418" s="240"/>
      <c r="BI418" s="240"/>
      <c r="BJ418" s="240"/>
      <c r="BK418" s="240"/>
      <c r="BL418" s="240"/>
      <c r="BM418" s="240"/>
      <c r="BN418" s="240"/>
      <c r="BO418" s="240"/>
      <c r="BP418" s="240"/>
      <c r="BQ418" s="240"/>
      <c r="BR418" s="240"/>
      <c r="BS418" s="240"/>
      <c r="BT418" s="240"/>
      <c r="BU418" s="240"/>
      <c r="BV418" s="240"/>
      <c r="BW418" s="240"/>
      <c r="BX418" s="240"/>
      <c r="BY418" s="240"/>
      <c r="BZ418" s="241"/>
      <c r="CA418" s="241"/>
      <c r="CB418" s="241"/>
      <c r="CC418" s="241"/>
      <c r="CD418" s="241"/>
      <c r="CE418" s="241"/>
      <c r="CF418" s="241"/>
      <c r="CG418" s="241"/>
      <c r="CH418" s="241"/>
      <c r="CI418" s="241"/>
      <c r="CJ418" s="241"/>
      <c r="CK418" s="241"/>
      <c r="CL418" s="241"/>
      <c r="CM418" s="241"/>
      <c r="CN418" s="241"/>
      <c r="CO418" s="241"/>
      <c r="CP418" s="241"/>
      <c r="CQ418" s="241"/>
      <c r="CR418" s="241"/>
      <c r="CS418" s="241"/>
      <c r="CT418" s="241"/>
      <c r="CU418" s="241"/>
      <c r="CV418" s="241"/>
      <c r="CW418" s="241"/>
      <c r="CX418" s="241"/>
      <c r="CY418" s="241"/>
      <c r="CZ418" s="241"/>
    </row>
    <row r="419" s="245" customFormat="true" ht="25.15" customHeight="true" x14ac:dyDescent="0.2">
      <c r="B419" s="1850"/>
      <c r="C419" s="1832" t="s">
        <v>232</v>
      </c>
      <c r="D419" s="1818"/>
      <c r="E419" s="809">
        <v>0.3691677717596909</v>
      </c>
      <c r="F419" s="788"/>
      <c r="G419" s="788"/>
      <c r="H419" s="1827" t="s">
        <v>233</v>
      </c>
      <c r="I419" s="1818"/>
      <c r="J419" s="810">
        <v>0.37383924956472353</v>
      </c>
      <c r="K419" s="788"/>
      <c r="L419" s="788"/>
      <c r="M419" s="1828" t="s">
        <v>234</v>
      </c>
      <c r="N419" s="1818"/>
      <c r="O419" s="811">
        <v>0.33163262187944376</v>
      </c>
      <c r="P419" s="788"/>
      <c r="Q419" s="788"/>
      <c r="AE419" s="238"/>
      <c r="AF419" s="238"/>
      <c r="AG419" s="238"/>
      <c r="AH419" s="238"/>
      <c r="AI419" s="238"/>
      <c r="AJ419" s="238"/>
      <c r="AK419" s="238"/>
      <c r="AL419" s="238"/>
      <c r="AM419" s="238"/>
      <c r="AN419" s="238"/>
      <c r="AO419" s="238"/>
      <c r="AP419" s="238"/>
      <c r="AQ419" s="238"/>
      <c r="AR419" s="238"/>
      <c r="AS419" s="238"/>
      <c r="AT419" s="238"/>
      <c r="AU419" s="238"/>
      <c r="AV419" s="238"/>
      <c r="AW419" s="238"/>
      <c r="AX419" s="238"/>
      <c r="AY419" s="238"/>
      <c r="AZ419" s="238"/>
      <c r="BA419" s="240"/>
      <c r="BB419" s="427"/>
      <c r="BC419" s="240"/>
      <c r="BD419" s="240"/>
      <c r="BE419" s="240"/>
      <c r="BF419" s="240"/>
      <c r="BG419" s="240"/>
      <c r="BH419" s="240"/>
      <c r="BI419" s="240"/>
      <c r="BJ419" s="240"/>
      <c r="BK419" s="240"/>
      <c r="BL419" s="240"/>
      <c r="BM419" s="240"/>
      <c r="BN419" s="240"/>
      <c r="BO419" s="240"/>
      <c r="BP419" s="240"/>
      <c r="BQ419" s="240"/>
      <c r="BR419" s="240"/>
      <c r="BS419" s="240"/>
      <c r="BT419" s="240"/>
      <c r="BU419" s="240"/>
      <c r="BV419" s="240"/>
      <c r="BW419" s="240"/>
      <c r="BX419" s="240"/>
      <c r="BY419" s="240"/>
      <c r="BZ419" s="241"/>
      <c r="CA419" s="241"/>
      <c r="CB419" s="241"/>
      <c r="CC419" s="241"/>
      <c r="CD419" s="241"/>
      <c r="CE419" s="241"/>
      <c r="CF419" s="241"/>
      <c r="CG419" s="241"/>
      <c r="CH419" s="241"/>
      <c r="CI419" s="241"/>
      <c r="CJ419" s="241"/>
      <c r="CK419" s="241"/>
      <c r="CL419" s="241"/>
      <c r="CM419" s="241"/>
      <c r="CN419" s="241"/>
      <c r="CO419" s="241"/>
      <c r="CP419" s="241"/>
      <c r="CQ419" s="241"/>
      <c r="CR419" s="241"/>
      <c r="CS419" s="241"/>
      <c r="CT419" s="241"/>
      <c r="CU419" s="241"/>
      <c r="CV419" s="241"/>
      <c r="CW419" s="241"/>
      <c r="CX419" s="241"/>
      <c r="CY419" s="241"/>
      <c r="CZ419" s="241"/>
    </row>
    <row r="420" s="245" customFormat="true" ht="25.15" customHeight="true" x14ac:dyDescent="0.2">
      <c r="B420" s="1850"/>
      <c r="C420" s="1832" t="s">
        <v>233</v>
      </c>
      <c r="D420" s="1818"/>
      <c r="E420" s="809">
        <v>0.34724326665672955</v>
      </c>
      <c r="F420" s="788"/>
      <c r="G420" s="788"/>
      <c r="H420" s="1827" t="s">
        <v>223</v>
      </c>
      <c r="I420" s="1818"/>
      <c r="J420" s="810">
        <v>0.37184802951540519</v>
      </c>
      <c r="K420" s="788"/>
      <c r="L420" s="788"/>
      <c r="M420" s="1828" t="s">
        <v>235</v>
      </c>
      <c r="N420" s="1818"/>
      <c r="O420" s="811">
        <v>0.28903801041382676</v>
      </c>
      <c r="P420" s="788"/>
      <c r="Q420" s="788"/>
      <c r="AE420" s="238"/>
      <c r="AF420" s="238"/>
      <c r="AG420" s="238"/>
      <c r="AH420" s="238"/>
      <c r="AI420" s="238"/>
      <c r="AJ420" s="238"/>
      <c r="AK420" s="238"/>
      <c r="AL420" s="238"/>
      <c r="AM420" s="238"/>
      <c r="AN420" s="238"/>
      <c r="AO420" s="238"/>
      <c r="AP420" s="238"/>
      <c r="AQ420" s="238"/>
      <c r="AR420" s="238"/>
      <c r="AS420" s="238"/>
      <c r="AT420" s="238"/>
      <c r="AU420" s="238"/>
      <c r="AV420" s="238"/>
      <c r="AW420" s="238"/>
      <c r="AX420" s="238"/>
      <c r="AY420" s="238"/>
      <c r="AZ420" s="238"/>
      <c r="BA420" s="240"/>
      <c r="BB420" s="427"/>
      <c r="BC420" s="240"/>
      <c r="BD420" s="240"/>
      <c r="BE420" s="240"/>
      <c r="BF420" s="240"/>
      <c r="BG420" s="240"/>
      <c r="BH420" s="240"/>
      <c r="BI420" s="240"/>
      <c r="BJ420" s="240"/>
      <c r="BK420" s="240"/>
      <c r="BL420" s="240"/>
      <c r="BM420" s="240"/>
      <c r="BN420" s="240"/>
      <c r="BO420" s="240"/>
      <c r="BP420" s="240"/>
      <c r="BQ420" s="240"/>
      <c r="BR420" s="240"/>
      <c r="BS420" s="240"/>
      <c r="BT420" s="240"/>
      <c r="BU420" s="240"/>
      <c r="BV420" s="240"/>
      <c r="BW420" s="240"/>
      <c r="BX420" s="240"/>
      <c r="BY420" s="240"/>
      <c r="BZ420" s="241"/>
      <c r="CA420" s="241"/>
      <c r="CB420" s="241"/>
      <c r="CC420" s="241"/>
      <c r="CD420" s="241"/>
      <c r="CE420" s="241"/>
      <c r="CF420" s="241"/>
      <c r="CG420" s="241"/>
      <c r="CH420" s="241"/>
      <c r="CI420" s="241"/>
      <c r="CJ420" s="241"/>
      <c r="CK420" s="241"/>
      <c r="CL420" s="241"/>
      <c r="CM420" s="241"/>
      <c r="CN420" s="241"/>
      <c r="CO420" s="241"/>
      <c r="CP420" s="241"/>
      <c r="CQ420" s="241"/>
      <c r="CR420" s="241"/>
      <c r="CS420" s="241"/>
      <c r="CT420" s="241"/>
      <c r="CU420" s="241"/>
      <c r="CV420" s="241"/>
      <c r="CW420" s="241"/>
      <c r="CX420" s="241"/>
      <c r="CY420" s="241"/>
      <c r="CZ420" s="241"/>
    </row>
    <row r="421" s="245" customFormat="true" ht="25.15" customHeight="true" x14ac:dyDescent="0.2">
      <c r="B421" s="1850"/>
      <c r="C421" s="1832" t="s">
        <v>234</v>
      </c>
      <c r="D421" s="1818"/>
      <c r="E421" s="809">
        <v>0.33855990955405946</v>
      </c>
      <c r="F421" s="788"/>
      <c r="G421" s="788"/>
      <c r="H421" s="1827" t="s">
        <v>231</v>
      </c>
      <c r="I421" s="1818"/>
      <c r="J421" s="810">
        <v>0.36618729270679112</v>
      </c>
      <c r="K421" s="788"/>
      <c r="L421" s="788"/>
      <c r="M421" s="1828" t="s">
        <v>225</v>
      </c>
      <c r="N421" s="1818"/>
      <c r="O421" s="811">
        <v>-0.27123443725972096</v>
      </c>
      <c r="P421" s="788"/>
      <c r="Q421" s="788"/>
      <c r="AE421" s="238"/>
      <c r="AF421" s="238"/>
      <c r="AG421" s="238"/>
      <c r="AH421" s="238"/>
      <c r="AI421" s="238"/>
      <c r="AJ421" s="238"/>
      <c r="AK421" s="238"/>
      <c r="AL421" s="238"/>
      <c r="AM421" s="238"/>
      <c r="AN421" s="238"/>
      <c r="AO421" s="238"/>
      <c r="AP421" s="238"/>
      <c r="AQ421" s="238"/>
      <c r="AR421" s="238"/>
      <c r="AS421" s="238"/>
      <c r="AT421" s="238"/>
      <c r="AU421" s="238"/>
      <c r="AV421" s="238"/>
      <c r="AW421" s="238"/>
      <c r="AX421" s="238"/>
      <c r="AY421" s="238"/>
      <c r="AZ421" s="238"/>
      <c r="BA421" s="240"/>
      <c r="BB421" s="427"/>
      <c r="BC421" s="240"/>
      <c r="BD421" s="240"/>
      <c r="BE421" s="240"/>
      <c r="BF421" s="240"/>
      <c r="BG421" s="240"/>
      <c r="BH421" s="240"/>
      <c r="BI421" s="240"/>
      <c r="BJ421" s="240"/>
      <c r="BK421" s="240"/>
      <c r="BL421" s="240"/>
      <c r="BM421" s="240"/>
      <c r="BN421" s="240"/>
      <c r="BO421" s="240"/>
      <c r="BP421" s="240"/>
      <c r="BQ421" s="240"/>
      <c r="BR421" s="240"/>
      <c r="BS421" s="240"/>
      <c r="BT421" s="240"/>
      <c r="BU421" s="240"/>
      <c r="BV421" s="240"/>
      <c r="BW421" s="240"/>
      <c r="BX421" s="240"/>
      <c r="BY421" s="240"/>
      <c r="BZ421" s="241"/>
      <c r="CA421" s="241"/>
      <c r="CB421" s="241"/>
      <c r="CC421" s="241"/>
      <c r="CD421" s="241"/>
      <c r="CE421" s="241"/>
      <c r="CF421" s="241"/>
      <c r="CG421" s="241"/>
      <c r="CH421" s="241"/>
      <c r="CI421" s="241"/>
      <c r="CJ421" s="241"/>
      <c r="CK421" s="241"/>
      <c r="CL421" s="241"/>
      <c r="CM421" s="241"/>
      <c r="CN421" s="241"/>
      <c r="CO421" s="241"/>
      <c r="CP421" s="241"/>
      <c r="CQ421" s="241"/>
      <c r="CR421" s="241"/>
      <c r="CS421" s="241"/>
      <c r="CT421" s="241"/>
      <c r="CU421" s="241"/>
      <c r="CV421" s="241"/>
      <c r="CW421" s="241"/>
      <c r="CX421" s="241"/>
      <c r="CY421" s="241"/>
      <c r="CZ421" s="241"/>
    </row>
    <row r="422" s="245" customFormat="true" ht="25.15" customHeight="true" x14ac:dyDescent="0.2">
      <c r="B422" s="1850"/>
      <c r="C422" s="1832" t="s">
        <v>236</v>
      </c>
      <c r="D422" s="1818"/>
      <c r="E422" s="809">
        <v>0.33745396453792514</v>
      </c>
      <c r="F422" s="788"/>
      <c r="G422" s="788"/>
      <c r="H422" s="1827" t="s">
        <v>234</v>
      </c>
      <c r="I422" s="1818"/>
      <c r="J422" s="810">
        <v>0.36031953208559664</v>
      </c>
      <c r="K422" s="788"/>
      <c r="L422" s="788"/>
      <c r="M422" s="1828" t="s">
        <v>236</v>
      </c>
      <c r="N422" s="1818"/>
      <c r="O422" s="811">
        <v>0.24935864988404208</v>
      </c>
      <c r="P422" s="788"/>
      <c r="Q422" s="788"/>
      <c r="AE422" s="238"/>
      <c r="AF422" s="238"/>
      <c r="AG422" s="238"/>
      <c r="AH422" s="238"/>
      <c r="AI422" s="238"/>
      <c r="AJ422" s="238"/>
      <c r="AK422" s="238"/>
      <c r="AL422" s="238"/>
      <c r="AM422" s="238"/>
      <c r="AN422" s="238"/>
      <c r="AO422" s="238"/>
      <c r="AP422" s="238"/>
      <c r="AQ422" s="238"/>
      <c r="AR422" s="238"/>
      <c r="AS422" s="238"/>
      <c r="AT422" s="238"/>
      <c r="AU422" s="238"/>
      <c r="AV422" s="238"/>
      <c r="AW422" s="238"/>
      <c r="AX422" s="238"/>
      <c r="AY422" s="238"/>
      <c r="AZ422" s="238"/>
      <c r="BA422" s="240"/>
      <c r="BB422" s="427"/>
      <c r="BC422" s="240"/>
      <c r="BD422" s="240"/>
      <c r="BE422" s="240"/>
      <c r="BF422" s="240"/>
      <c r="BG422" s="240"/>
      <c r="BH422" s="240"/>
      <c r="BI422" s="240"/>
      <c r="BJ422" s="240"/>
      <c r="BK422" s="240"/>
      <c r="BL422" s="240"/>
      <c r="BM422" s="240"/>
      <c r="BN422" s="240"/>
      <c r="BO422" s="240"/>
      <c r="BP422" s="240"/>
      <c r="BQ422" s="240"/>
      <c r="BR422" s="240"/>
      <c r="BS422" s="240"/>
      <c r="BT422" s="240"/>
      <c r="BU422" s="240"/>
      <c r="BV422" s="240"/>
      <c r="BW422" s="240"/>
      <c r="BX422" s="240"/>
      <c r="BY422" s="240"/>
      <c r="BZ422" s="241"/>
      <c r="CA422" s="241"/>
      <c r="CB422" s="241"/>
      <c r="CC422" s="241"/>
      <c r="CD422" s="241"/>
      <c r="CE422" s="241"/>
      <c r="CF422" s="241"/>
      <c r="CG422" s="241"/>
      <c r="CH422" s="241"/>
      <c r="CI422" s="241"/>
      <c r="CJ422" s="241"/>
      <c r="CK422" s="241"/>
      <c r="CL422" s="241"/>
      <c r="CM422" s="241"/>
      <c r="CN422" s="241"/>
      <c r="CO422" s="241"/>
      <c r="CP422" s="241"/>
      <c r="CQ422" s="241"/>
      <c r="CR422" s="241"/>
      <c r="CS422" s="241"/>
      <c r="CT422" s="241"/>
      <c r="CU422" s="241"/>
      <c r="CV422" s="241"/>
      <c r="CW422" s="241"/>
      <c r="CX422" s="241"/>
      <c r="CY422" s="241"/>
      <c r="CZ422" s="241"/>
    </row>
    <row r="423" s="245" customFormat="true" ht="25.15" customHeight="true" x14ac:dyDescent="0.2">
      <c r="B423" s="1850"/>
      <c r="C423" s="1832" t="s">
        <v>235</v>
      </c>
      <c r="D423" s="1818"/>
      <c r="E423" s="809">
        <v>0.29396348066905292</v>
      </c>
      <c r="F423" s="788"/>
      <c r="G423" s="788"/>
      <c r="H423" s="1827" t="s">
        <v>236</v>
      </c>
      <c r="I423" s="1818"/>
      <c r="J423" s="810">
        <v>0.33427682727267238</v>
      </c>
      <c r="K423" s="788"/>
      <c r="L423" s="788"/>
      <c r="M423" s="1828" t="s">
        <v>230</v>
      </c>
      <c r="N423" s="1818"/>
      <c r="O423" s="811">
        <v>-0.20507152932388639</v>
      </c>
      <c r="P423" s="788"/>
      <c r="Q423" s="788"/>
      <c r="AE423" s="238"/>
      <c r="AF423" s="238"/>
      <c r="AG423" s="238"/>
      <c r="AH423" s="238"/>
      <c r="AI423" s="238"/>
      <c r="AJ423" s="238"/>
      <c r="AK423" s="238"/>
      <c r="AL423" s="238"/>
      <c r="AM423" s="238"/>
      <c r="AN423" s="238"/>
      <c r="AO423" s="238"/>
      <c r="AP423" s="238"/>
      <c r="AQ423" s="238"/>
      <c r="AR423" s="238"/>
      <c r="AS423" s="238"/>
      <c r="AT423" s="238"/>
      <c r="AU423" s="238"/>
      <c r="AV423" s="238"/>
      <c r="AW423" s="238"/>
      <c r="AX423" s="238"/>
      <c r="AY423" s="238"/>
      <c r="AZ423" s="238"/>
      <c r="BA423" s="240"/>
      <c r="BB423" s="427"/>
      <c r="BC423" s="240"/>
      <c r="BD423" s="240"/>
      <c r="BE423" s="240"/>
      <c r="BF423" s="240"/>
      <c r="BG423" s="240"/>
      <c r="BH423" s="240"/>
      <c r="BI423" s="240"/>
      <c r="BJ423" s="240"/>
      <c r="BK423" s="240"/>
      <c r="BL423" s="240"/>
      <c r="BM423" s="240"/>
      <c r="BN423" s="240"/>
      <c r="BO423" s="240"/>
      <c r="BP423" s="240"/>
      <c r="BQ423" s="240"/>
      <c r="BR423" s="240"/>
      <c r="BS423" s="240"/>
      <c r="BT423" s="240"/>
      <c r="BU423" s="240"/>
      <c r="BV423" s="240"/>
      <c r="BW423" s="240"/>
      <c r="BX423" s="240"/>
      <c r="BY423" s="240"/>
      <c r="BZ423" s="241"/>
      <c r="CA423" s="241"/>
      <c r="CB423" s="241"/>
      <c r="CC423" s="241"/>
      <c r="CD423" s="241"/>
      <c r="CE423" s="241"/>
      <c r="CF423" s="241"/>
      <c r="CG423" s="241"/>
      <c r="CH423" s="241"/>
      <c r="CI423" s="241"/>
      <c r="CJ423" s="241"/>
      <c r="CK423" s="241"/>
      <c r="CL423" s="241"/>
      <c r="CM423" s="241"/>
      <c r="CN423" s="241"/>
      <c r="CO423" s="241"/>
      <c r="CP423" s="241"/>
      <c r="CQ423" s="241"/>
      <c r="CR423" s="241"/>
      <c r="CS423" s="241"/>
      <c r="CT423" s="241"/>
      <c r="CU423" s="241"/>
      <c r="CV423" s="241"/>
      <c r="CW423" s="241"/>
      <c r="CX423" s="241"/>
      <c r="CY423" s="241"/>
      <c r="CZ423" s="241"/>
    </row>
    <row r="424" s="245" customFormat="true" ht="25.15" customHeight="true" x14ac:dyDescent="0.2">
      <c r="B424" s="1850"/>
      <c r="C424" s="1832" t="s">
        <v>237</v>
      </c>
      <c r="D424" s="1818"/>
      <c r="E424" s="809">
        <v>0.23468268828312444</v>
      </c>
      <c r="F424" s="788"/>
      <c r="G424" s="788"/>
      <c r="H424" s="1827" t="s">
        <v>238</v>
      </c>
      <c r="I424" s="1818"/>
      <c r="J424" s="810">
        <v>-0.32304161551489879</v>
      </c>
      <c r="K424" s="788"/>
      <c r="L424" s="788"/>
      <c r="M424" s="1828" t="s">
        <v>237</v>
      </c>
      <c r="N424" s="1818"/>
      <c r="O424" s="811">
        <v>0.20282714168433694</v>
      </c>
      <c r="P424" s="788"/>
      <c r="Q424" s="788"/>
      <c r="AE424" s="238"/>
      <c r="AF424" s="238"/>
      <c r="AG424" s="238"/>
      <c r="AH424" s="238"/>
      <c r="AI424" s="238"/>
      <c r="AJ424" s="238"/>
      <c r="AK424" s="238"/>
      <c r="AL424" s="238"/>
      <c r="AM424" s="238"/>
      <c r="AN424" s="238"/>
      <c r="AO424" s="238"/>
      <c r="AP424" s="238"/>
      <c r="AQ424" s="238"/>
      <c r="AR424" s="238"/>
      <c r="AS424" s="238"/>
      <c r="AT424" s="238"/>
      <c r="AU424" s="238"/>
      <c r="AV424" s="238"/>
      <c r="AW424" s="238"/>
      <c r="AX424" s="238"/>
      <c r="AY424" s="238"/>
      <c r="AZ424" s="238"/>
      <c r="BA424" s="240"/>
      <c r="BB424" s="427"/>
      <c r="BC424" s="240"/>
      <c r="BD424" s="240"/>
      <c r="BE424" s="240"/>
      <c r="BF424" s="240"/>
      <c r="BG424" s="240"/>
      <c r="BH424" s="240"/>
      <c r="BI424" s="240"/>
      <c r="BJ424" s="240"/>
      <c r="BK424" s="240"/>
      <c r="BL424" s="240"/>
      <c r="BM424" s="240"/>
      <c r="BN424" s="240"/>
      <c r="BO424" s="240"/>
      <c r="BP424" s="240"/>
      <c r="BQ424" s="240"/>
      <c r="BR424" s="240"/>
      <c r="BS424" s="240"/>
      <c r="BT424" s="240"/>
      <c r="BU424" s="240"/>
      <c r="BV424" s="240"/>
      <c r="BW424" s="240"/>
      <c r="BX424" s="240"/>
      <c r="BY424" s="240"/>
      <c r="BZ424" s="241"/>
      <c r="CA424" s="241"/>
      <c r="CB424" s="241"/>
      <c r="CC424" s="241"/>
      <c r="CD424" s="241"/>
      <c r="CE424" s="241"/>
      <c r="CF424" s="241"/>
      <c r="CG424" s="241"/>
      <c r="CH424" s="241"/>
      <c r="CI424" s="241"/>
      <c r="CJ424" s="241"/>
      <c r="CK424" s="241"/>
      <c r="CL424" s="241"/>
      <c r="CM424" s="241"/>
      <c r="CN424" s="241"/>
      <c r="CO424" s="241"/>
      <c r="CP424" s="241"/>
      <c r="CQ424" s="241"/>
      <c r="CR424" s="241"/>
      <c r="CS424" s="241"/>
      <c r="CT424" s="241"/>
      <c r="CU424" s="241"/>
      <c r="CV424" s="241"/>
      <c r="CW424" s="241"/>
      <c r="CX424" s="241"/>
      <c r="CY424" s="241"/>
      <c r="CZ424" s="241"/>
    </row>
    <row r="425" s="245" customFormat="true" ht="25.15" customHeight="true" x14ac:dyDescent="0.2">
      <c r="B425" s="1850"/>
      <c r="C425" s="1832" t="s">
        <v>239</v>
      </c>
      <c r="D425" s="1818"/>
      <c r="E425" s="809">
        <v>-0.20674425964833662</v>
      </c>
      <c r="F425" s="788"/>
      <c r="G425" s="788"/>
      <c r="H425" s="1827" t="s">
        <v>235</v>
      </c>
      <c r="I425" s="1818"/>
      <c r="J425" s="810">
        <v>0.27063387408626804</v>
      </c>
      <c r="K425" s="788"/>
      <c r="L425" s="788"/>
      <c r="M425" s="1828" t="s">
        <v>239</v>
      </c>
      <c r="N425" s="1818"/>
      <c r="O425" s="811">
        <v>-0.19965443107286693</v>
      </c>
      <c r="P425" s="788"/>
      <c r="Q425" s="788"/>
      <c r="AE425" s="238"/>
      <c r="AF425" s="238"/>
      <c r="AG425" s="238"/>
      <c r="AH425" s="238"/>
      <c r="AI425" s="238"/>
      <c r="AJ425" s="238"/>
      <c r="AK425" s="238"/>
      <c r="AL425" s="238"/>
      <c r="AM425" s="238"/>
      <c r="AN425" s="238"/>
      <c r="AO425" s="238"/>
      <c r="AP425" s="238"/>
      <c r="AQ425" s="238"/>
      <c r="AR425" s="238"/>
      <c r="AS425" s="238"/>
      <c r="AT425" s="238"/>
      <c r="AU425" s="238"/>
      <c r="AV425" s="238"/>
      <c r="AW425" s="238"/>
      <c r="AX425" s="238"/>
      <c r="AY425" s="238"/>
      <c r="AZ425" s="238"/>
      <c r="BA425" s="240"/>
      <c r="BB425" s="427"/>
      <c r="BC425" s="240"/>
      <c r="BD425" s="240"/>
      <c r="BE425" s="240"/>
      <c r="BF425" s="240"/>
      <c r="BG425" s="240"/>
      <c r="BH425" s="240"/>
      <c r="BI425" s="240"/>
      <c r="BJ425" s="240"/>
      <c r="BK425" s="240"/>
      <c r="BL425" s="240"/>
      <c r="BM425" s="240"/>
      <c r="BN425" s="240"/>
      <c r="BO425" s="240"/>
      <c r="BP425" s="240"/>
      <c r="BQ425" s="240"/>
      <c r="BR425" s="240"/>
      <c r="BS425" s="240"/>
      <c r="BT425" s="240"/>
      <c r="BU425" s="240"/>
      <c r="BV425" s="240"/>
      <c r="BW425" s="240"/>
      <c r="BX425" s="240"/>
      <c r="BY425" s="240"/>
      <c r="BZ425" s="241"/>
      <c r="CA425" s="241"/>
      <c r="CB425" s="241"/>
      <c r="CC425" s="241"/>
      <c r="CD425" s="241"/>
      <c r="CE425" s="241"/>
      <c r="CF425" s="241"/>
      <c r="CG425" s="241"/>
      <c r="CH425" s="241"/>
      <c r="CI425" s="241"/>
      <c r="CJ425" s="241"/>
      <c r="CK425" s="241"/>
      <c r="CL425" s="241"/>
      <c r="CM425" s="241"/>
      <c r="CN425" s="241"/>
      <c r="CO425" s="241"/>
      <c r="CP425" s="241"/>
      <c r="CQ425" s="241"/>
      <c r="CR425" s="241"/>
      <c r="CS425" s="241"/>
      <c r="CT425" s="241"/>
      <c r="CU425" s="241"/>
      <c r="CV425" s="241"/>
      <c r="CW425" s="241"/>
      <c r="CX425" s="241"/>
      <c r="CY425" s="241"/>
      <c r="CZ425" s="241"/>
    </row>
    <row r="426" s="245" customFormat="true" ht="25.15" customHeight="true" x14ac:dyDescent="0.2">
      <c r="B426" s="1850"/>
      <c r="C426" s="1832" t="s">
        <v>240</v>
      </c>
      <c r="D426" s="1818"/>
      <c r="E426" s="809">
        <v>0.19017398479261322</v>
      </c>
      <c r="F426" s="788"/>
      <c r="G426" s="788"/>
      <c r="H426" s="1827" t="s">
        <v>239</v>
      </c>
      <c r="I426" s="1818"/>
      <c r="J426" s="810">
        <v>-0.26801028250437492</v>
      </c>
      <c r="K426" s="788"/>
      <c r="L426" s="788"/>
      <c r="M426" s="1828" t="s">
        <v>240</v>
      </c>
      <c r="N426" s="1818"/>
      <c r="O426" s="811">
        <v>0.18019419567593181</v>
      </c>
      <c r="P426" s="788"/>
      <c r="Q426" s="788"/>
      <c r="AE426" s="238"/>
      <c r="AF426" s="238"/>
      <c r="AG426" s="238"/>
      <c r="AH426" s="238"/>
      <c r="AI426" s="238"/>
      <c r="AJ426" s="238"/>
      <c r="AK426" s="238"/>
      <c r="AL426" s="238"/>
      <c r="AM426" s="238"/>
      <c r="AN426" s="238"/>
      <c r="AO426" s="238"/>
      <c r="AP426" s="238"/>
      <c r="AQ426" s="238"/>
      <c r="AR426" s="238"/>
      <c r="AS426" s="238"/>
      <c r="AT426" s="238"/>
      <c r="AU426" s="238"/>
      <c r="AV426" s="238"/>
      <c r="AW426" s="238"/>
      <c r="AX426" s="238"/>
      <c r="AY426" s="238"/>
      <c r="AZ426" s="238"/>
      <c r="BA426" s="240"/>
      <c r="BB426" s="427"/>
      <c r="BC426" s="240"/>
      <c r="BD426" s="240"/>
      <c r="BE426" s="240"/>
      <c r="BF426" s="240"/>
      <c r="BG426" s="240"/>
      <c r="BH426" s="240"/>
      <c r="BI426" s="240"/>
      <c r="BJ426" s="240"/>
      <c r="BK426" s="240"/>
      <c r="BL426" s="240"/>
      <c r="BM426" s="240"/>
      <c r="BN426" s="240"/>
      <c r="BO426" s="240"/>
      <c r="BP426" s="240"/>
      <c r="BQ426" s="240"/>
      <c r="BR426" s="240"/>
      <c r="BS426" s="240"/>
      <c r="BT426" s="240"/>
      <c r="BU426" s="240"/>
      <c r="BV426" s="240"/>
      <c r="BW426" s="240"/>
      <c r="BX426" s="240"/>
      <c r="BY426" s="240"/>
      <c r="BZ426" s="241"/>
      <c r="CA426" s="241"/>
      <c r="CB426" s="241"/>
      <c r="CC426" s="241"/>
      <c r="CD426" s="241"/>
      <c r="CE426" s="241"/>
      <c r="CF426" s="241"/>
      <c r="CG426" s="241"/>
      <c r="CH426" s="241"/>
      <c r="CI426" s="241"/>
      <c r="CJ426" s="241"/>
      <c r="CK426" s="241"/>
      <c r="CL426" s="241"/>
      <c r="CM426" s="241"/>
      <c r="CN426" s="241"/>
      <c r="CO426" s="241"/>
      <c r="CP426" s="241"/>
      <c r="CQ426" s="241"/>
      <c r="CR426" s="241"/>
      <c r="CS426" s="241"/>
      <c r="CT426" s="241"/>
      <c r="CU426" s="241"/>
      <c r="CV426" s="241"/>
      <c r="CW426" s="241"/>
      <c r="CX426" s="241"/>
      <c r="CY426" s="241"/>
      <c r="CZ426" s="241"/>
    </row>
    <row r="427" s="245" customFormat="true" ht="25.15" customHeight="true" x14ac:dyDescent="0.2">
      <c r="B427" s="1850"/>
      <c r="C427" s="1832" t="s">
        <v>241</v>
      </c>
      <c r="D427" s="1818"/>
      <c r="E427" s="809">
        <v>-9.9294363009909889E-2</v>
      </c>
      <c r="F427" s="788"/>
      <c r="G427" s="788"/>
      <c r="H427" s="1827" t="s">
        <v>237</v>
      </c>
      <c r="I427" s="1818"/>
      <c r="J427" s="810">
        <v>0.23139040719501133</v>
      </c>
      <c r="K427" s="788"/>
      <c r="L427" s="788"/>
      <c r="M427" s="1828" t="s">
        <v>233</v>
      </c>
      <c r="N427" s="1818"/>
      <c r="O427" s="811">
        <v>0.12881021573893786</v>
      </c>
      <c r="P427" s="788"/>
      <c r="Q427" s="788"/>
      <c r="AE427" s="238"/>
      <c r="AF427" s="238"/>
      <c r="AG427" s="238"/>
      <c r="AH427" s="238"/>
      <c r="AI427" s="238"/>
      <c r="AJ427" s="238"/>
      <c r="AK427" s="238"/>
      <c r="AL427" s="238"/>
      <c r="AM427" s="238"/>
      <c r="AN427" s="238"/>
      <c r="AO427" s="238"/>
      <c r="AP427" s="238"/>
      <c r="AQ427" s="238"/>
      <c r="AR427" s="238"/>
      <c r="AS427" s="238"/>
      <c r="AT427" s="238"/>
      <c r="AU427" s="238"/>
      <c r="AV427" s="238"/>
      <c r="AW427" s="238"/>
      <c r="AX427" s="238"/>
      <c r="AY427" s="238"/>
      <c r="AZ427" s="238"/>
      <c r="BA427" s="240"/>
      <c r="BB427" s="427"/>
      <c r="BC427" s="240"/>
      <c r="BD427" s="240"/>
      <c r="BE427" s="240"/>
      <c r="BF427" s="240"/>
      <c r="BG427" s="240"/>
      <c r="BH427" s="240"/>
      <c r="BI427" s="240"/>
      <c r="BJ427" s="240"/>
      <c r="BK427" s="240"/>
      <c r="BL427" s="240"/>
      <c r="BM427" s="240"/>
      <c r="BN427" s="240"/>
      <c r="BO427" s="240"/>
      <c r="BP427" s="240"/>
      <c r="BQ427" s="240"/>
      <c r="BR427" s="240"/>
      <c r="BS427" s="240"/>
      <c r="BT427" s="240"/>
      <c r="BU427" s="240"/>
      <c r="BV427" s="240"/>
      <c r="BW427" s="240"/>
      <c r="BX427" s="240"/>
      <c r="BY427" s="240"/>
      <c r="BZ427" s="241"/>
      <c r="CA427" s="241"/>
      <c r="CB427" s="241"/>
      <c r="CC427" s="241"/>
      <c r="CD427" s="241"/>
      <c r="CE427" s="241"/>
      <c r="CF427" s="241"/>
      <c r="CG427" s="241"/>
      <c r="CH427" s="241"/>
      <c r="CI427" s="241"/>
      <c r="CJ427" s="241"/>
      <c r="CK427" s="241"/>
      <c r="CL427" s="241"/>
      <c r="CM427" s="241"/>
      <c r="CN427" s="241"/>
      <c r="CO427" s="241"/>
      <c r="CP427" s="241"/>
      <c r="CQ427" s="241"/>
      <c r="CR427" s="241"/>
      <c r="CS427" s="241"/>
      <c r="CT427" s="241"/>
      <c r="CU427" s="241"/>
      <c r="CV427" s="241"/>
      <c r="CW427" s="241"/>
      <c r="CX427" s="241"/>
      <c r="CY427" s="241"/>
      <c r="CZ427" s="241"/>
    </row>
    <row r="428" s="245" customFormat="true" ht="25.15" customHeight="true" x14ac:dyDescent="0.2">
      <c r="B428" s="1850"/>
      <c r="C428" s="1832" t="s">
        <v>242</v>
      </c>
      <c r="D428" s="1818"/>
      <c r="E428" s="809">
        <v>-4.9070533348314252E-2</v>
      </c>
      <c r="F428" s="788"/>
      <c r="G428" s="788"/>
      <c r="H428" s="1827" t="s">
        <v>240</v>
      </c>
      <c r="I428" s="1818"/>
      <c r="J428" s="810">
        <v>0.1736000998881258</v>
      </c>
      <c r="K428" s="788"/>
      <c r="L428" s="788"/>
      <c r="M428" s="1828" t="s">
        <v>243</v>
      </c>
      <c r="N428" s="1818"/>
      <c r="O428" s="811">
        <v>0.11967778563233664</v>
      </c>
      <c r="P428" s="788"/>
      <c r="Q428" s="788"/>
      <c r="AE428" s="238"/>
      <c r="AF428" s="238"/>
      <c r="AG428" s="238"/>
      <c r="AH428" s="238"/>
      <c r="AI428" s="238"/>
      <c r="AJ428" s="238"/>
      <c r="AK428" s="238"/>
      <c r="AL428" s="238"/>
      <c r="AM428" s="238"/>
      <c r="AN428" s="238"/>
      <c r="AO428" s="238"/>
      <c r="AP428" s="238"/>
      <c r="AQ428" s="238"/>
      <c r="AR428" s="238"/>
      <c r="AS428" s="238"/>
      <c r="AT428" s="238"/>
      <c r="AU428" s="238"/>
      <c r="AV428" s="238"/>
      <c r="AW428" s="238"/>
      <c r="AX428" s="238"/>
      <c r="AY428" s="238"/>
      <c r="AZ428" s="238"/>
      <c r="BA428" s="240"/>
      <c r="BB428" s="427"/>
      <c r="BC428" s="240"/>
      <c r="BD428" s="240"/>
      <c r="BE428" s="240"/>
      <c r="BF428" s="240"/>
      <c r="BG428" s="240"/>
      <c r="BH428" s="240"/>
      <c r="BI428" s="240"/>
      <c r="BJ428" s="240"/>
      <c r="BK428" s="240"/>
      <c r="BL428" s="240"/>
      <c r="BM428" s="240"/>
      <c r="BN428" s="240"/>
      <c r="BO428" s="240"/>
      <c r="BP428" s="240"/>
      <c r="BQ428" s="240"/>
      <c r="BR428" s="240"/>
      <c r="BS428" s="240"/>
      <c r="BT428" s="240"/>
      <c r="BU428" s="240"/>
      <c r="BV428" s="240"/>
      <c r="BW428" s="240"/>
      <c r="BX428" s="240"/>
      <c r="BY428" s="240"/>
      <c r="BZ428" s="241"/>
      <c r="CA428" s="241"/>
      <c r="CB428" s="241"/>
      <c r="CC428" s="241"/>
      <c r="CD428" s="241"/>
      <c r="CE428" s="241"/>
      <c r="CF428" s="241"/>
      <c r="CG428" s="241"/>
      <c r="CH428" s="241"/>
      <c r="CI428" s="241"/>
      <c r="CJ428" s="241"/>
      <c r="CK428" s="241"/>
      <c r="CL428" s="241"/>
      <c r="CM428" s="241"/>
      <c r="CN428" s="241"/>
      <c r="CO428" s="241"/>
      <c r="CP428" s="241"/>
      <c r="CQ428" s="241"/>
      <c r="CR428" s="241"/>
      <c r="CS428" s="241"/>
      <c r="CT428" s="241"/>
      <c r="CU428" s="241"/>
      <c r="CV428" s="241"/>
      <c r="CW428" s="241"/>
      <c r="CX428" s="241"/>
      <c r="CY428" s="241"/>
      <c r="CZ428" s="241"/>
    </row>
    <row r="429" s="245" customFormat="true" ht="25.15" customHeight="true" x14ac:dyDescent="0.2">
      <c r="B429" s="1850"/>
      <c r="C429" s="1833" t="s">
        <v>244</v>
      </c>
      <c r="D429" s="1818"/>
      <c r="E429" s="812">
        <v>3.655940479469532E-2</v>
      </c>
      <c r="F429" s="788"/>
      <c r="G429" s="788"/>
      <c r="H429" s="1827" t="s">
        <v>241</v>
      </c>
      <c r="I429" s="1818"/>
      <c r="J429" s="810">
        <v>-0.16736984391124765</v>
      </c>
      <c r="K429" s="788"/>
      <c r="L429" s="788"/>
      <c r="M429" s="1828" t="s">
        <v>245</v>
      </c>
      <c r="N429" s="1818"/>
      <c r="O429" s="811">
        <v>0.11170484096609347</v>
      </c>
      <c r="P429" s="788"/>
      <c r="Q429" s="788"/>
      <c r="AE429" s="238"/>
      <c r="AF429" s="238"/>
      <c r="AG429" s="238"/>
      <c r="AH429" s="238"/>
      <c r="AI429" s="238"/>
      <c r="AJ429" s="238"/>
      <c r="AK429" s="238"/>
      <c r="AL429" s="238"/>
      <c r="AM429" s="238"/>
      <c r="AN429" s="238"/>
      <c r="AO429" s="238"/>
      <c r="AP429" s="238"/>
      <c r="AQ429" s="238"/>
      <c r="AR429" s="238"/>
      <c r="AS429" s="238"/>
      <c r="AT429" s="238"/>
      <c r="AU429" s="238"/>
      <c r="AV429" s="238"/>
      <c r="AW429" s="238"/>
      <c r="AX429" s="238"/>
      <c r="AY429" s="238"/>
      <c r="AZ429" s="238"/>
      <c r="BA429" s="240"/>
      <c r="BB429" s="427"/>
      <c r="BC429" s="240"/>
      <c r="BD429" s="240"/>
      <c r="BE429" s="240"/>
      <c r="BF429" s="240"/>
      <c r="BG429" s="240"/>
      <c r="BH429" s="240"/>
      <c r="BI429" s="240"/>
      <c r="BJ429" s="240"/>
      <c r="BK429" s="240"/>
      <c r="BL429" s="240"/>
      <c r="BM429" s="240"/>
      <c r="BN429" s="240"/>
      <c r="BO429" s="240"/>
      <c r="BP429" s="240"/>
      <c r="BQ429" s="240"/>
      <c r="BR429" s="240"/>
      <c r="BS429" s="240"/>
      <c r="BT429" s="240"/>
      <c r="BU429" s="240"/>
      <c r="BV429" s="240"/>
      <c r="BW429" s="240"/>
      <c r="BX429" s="240"/>
      <c r="BY429" s="240"/>
      <c r="BZ429" s="241"/>
      <c r="CA429" s="241"/>
      <c r="CB429" s="241"/>
      <c r="CC429" s="241"/>
      <c r="CD429" s="241"/>
      <c r="CE429" s="241"/>
      <c r="CF429" s="241"/>
      <c r="CG429" s="241"/>
      <c r="CH429" s="241"/>
      <c r="CI429" s="241"/>
      <c r="CJ429" s="241"/>
      <c r="CK429" s="241"/>
      <c r="CL429" s="241"/>
      <c r="CM429" s="241"/>
      <c r="CN429" s="241"/>
      <c r="CO429" s="241"/>
      <c r="CP429" s="241"/>
      <c r="CQ429" s="241"/>
      <c r="CR429" s="241"/>
      <c r="CS429" s="241"/>
      <c r="CT429" s="241"/>
      <c r="CU429" s="241"/>
      <c r="CV429" s="241"/>
      <c r="CW429" s="241"/>
      <c r="CX429" s="241"/>
      <c r="CY429" s="241"/>
      <c r="CZ429" s="241"/>
    </row>
    <row r="430" s="245" customFormat="true" ht="25.15" customHeight="true" x14ac:dyDescent="0.2">
      <c r="B430" s="1850"/>
      <c r="C430" s="1817"/>
      <c r="D430" s="1818"/>
      <c r="E430" s="813"/>
      <c r="F430" s="788"/>
      <c r="G430" s="788"/>
      <c r="H430" s="1827" t="s">
        <v>242</v>
      </c>
      <c r="I430" s="1818"/>
      <c r="J430" s="810">
        <v>-0.13224156580963986</v>
      </c>
      <c r="K430" s="788"/>
      <c r="L430" s="788"/>
      <c r="M430" s="1828" t="s">
        <v>246</v>
      </c>
      <c r="N430" s="1818"/>
      <c r="O430" s="811">
        <v>8.4866756564530355E-2</v>
      </c>
      <c r="P430" s="788"/>
      <c r="Q430" s="788"/>
      <c r="AE430" s="238"/>
      <c r="AF430" s="238"/>
      <c r="AG430" s="238"/>
      <c r="AH430" s="238"/>
      <c r="AI430" s="238"/>
      <c r="AJ430" s="238"/>
      <c r="AK430" s="238"/>
      <c r="AL430" s="238"/>
      <c r="AM430" s="238"/>
      <c r="AN430" s="238"/>
      <c r="AO430" s="238"/>
      <c r="AP430" s="238"/>
      <c r="AQ430" s="238"/>
      <c r="AR430" s="238"/>
      <c r="AS430" s="238"/>
      <c r="AT430" s="238"/>
      <c r="AU430" s="238"/>
      <c r="AV430" s="238"/>
      <c r="AW430" s="238"/>
      <c r="AX430" s="238"/>
      <c r="AY430" s="238"/>
      <c r="AZ430" s="238"/>
      <c r="BA430" s="240"/>
      <c r="BB430" s="427"/>
      <c r="BC430" s="240"/>
      <c r="BD430" s="240"/>
      <c r="BE430" s="240"/>
      <c r="BF430" s="240"/>
      <c r="BG430" s="240"/>
      <c r="BH430" s="240"/>
      <c r="BI430" s="240"/>
      <c r="BJ430" s="240"/>
      <c r="BK430" s="240"/>
      <c r="BL430" s="240"/>
      <c r="BM430" s="240"/>
      <c r="BN430" s="240"/>
      <c r="BO430" s="240"/>
      <c r="BP430" s="240"/>
      <c r="BQ430" s="240"/>
      <c r="BR430" s="240"/>
      <c r="BS430" s="240"/>
      <c r="BT430" s="240"/>
      <c r="BU430" s="240"/>
      <c r="BV430" s="240"/>
      <c r="BW430" s="240"/>
      <c r="BX430" s="240"/>
      <c r="BY430" s="240"/>
      <c r="BZ430" s="241"/>
      <c r="CA430" s="241"/>
      <c r="CB430" s="241"/>
      <c r="CC430" s="241"/>
      <c r="CD430" s="241"/>
      <c r="CE430" s="241"/>
      <c r="CF430" s="241"/>
      <c r="CG430" s="241"/>
      <c r="CH430" s="241"/>
      <c r="CI430" s="241"/>
      <c r="CJ430" s="241"/>
      <c r="CK430" s="241"/>
      <c r="CL430" s="241"/>
      <c r="CM430" s="241"/>
      <c r="CN430" s="241"/>
      <c r="CO430" s="241"/>
      <c r="CP430" s="241"/>
      <c r="CQ430" s="241"/>
      <c r="CR430" s="241"/>
      <c r="CS430" s="241"/>
      <c r="CT430" s="241"/>
      <c r="CU430" s="241"/>
      <c r="CV430" s="241"/>
      <c r="CW430" s="241"/>
      <c r="CX430" s="241"/>
      <c r="CY430" s="241"/>
      <c r="CZ430" s="241"/>
    </row>
    <row r="431" s="245" customFormat="true" ht="25.15" customHeight="true" x14ac:dyDescent="0.2">
      <c r="B431" s="1850"/>
      <c r="C431" s="1817"/>
      <c r="D431" s="1818"/>
      <c r="E431" s="813"/>
      <c r="F431" s="788"/>
      <c r="G431" s="788"/>
      <c r="H431" s="1827" t="s">
        <v>245</v>
      </c>
      <c r="I431" s="1818"/>
      <c r="J431" s="810">
        <v>-8.7417773116167177E-2</v>
      </c>
      <c r="K431" s="788"/>
      <c r="L431" s="788"/>
      <c r="M431" s="1828" t="s">
        <v>241</v>
      </c>
      <c r="N431" s="1818"/>
      <c r="O431" s="811">
        <v>-8.0862444403117989E-2</v>
      </c>
      <c r="P431" s="788"/>
      <c r="Q431" s="788"/>
      <c r="AE431" s="238"/>
      <c r="AF431" s="238"/>
      <c r="AG431" s="238"/>
      <c r="AH431" s="238"/>
      <c r="AI431" s="238"/>
      <c r="AJ431" s="238"/>
      <c r="AK431" s="238"/>
      <c r="AL431" s="238"/>
      <c r="AM431" s="238"/>
      <c r="AN431" s="238"/>
      <c r="AO431" s="238"/>
      <c r="AP431" s="238"/>
      <c r="AQ431" s="238"/>
      <c r="AR431" s="238"/>
      <c r="AS431" s="238"/>
      <c r="AT431" s="238"/>
      <c r="AU431" s="238"/>
      <c r="AV431" s="238"/>
      <c r="AW431" s="238"/>
      <c r="AX431" s="238"/>
      <c r="AY431" s="238"/>
      <c r="AZ431" s="238"/>
      <c r="BA431" s="240"/>
      <c r="BB431" s="427"/>
      <c r="BC431" s="240"/>
      <c r="BD431" s="240"/>
      <c r="BE431" s="240"/>
      <c r="BF431" s="240"/>
      <c r="BG431" s="240"/>
      <c r="BH431" s="240"/>
      <c r="BI431" s="240"/>
      <c r="BJ431" s="240"/>
      <c r="BK431" s="240"/>
      <c r="BL431" s="240"/>
      <c r="BM431" s="240"/>
      <c r="BN431" s="240"/>
      <c r="BO431" s="240"/>
      <c r="BP431" s="240"/>
      <c r="BQ431" s="240"/>
      <c r="BR431" s="240"/>
      <c r="BS431" s="240"/>
      <c r="BT431" s="240"/>
      <c r="BU431" s="240"/>
      <c r="BV431" s="240"/>
      <c r="BW431" s="240"/>
      <c r="BX431" s="240"/>
      <c r="BY431" s="240"/>
      <c r="BZ431" s="241"/>
      <c r="CA431" s="241"/>
      <c r="CB431" s="241"/>
      <c r="CC431" s="241"/>
      <c r="CD431" s="241"/>
      <c r="CE431" s="241"/>
      <c r="CF431" s="241"/>
      <c r="CG431" s="241"/>
      <c r="CH431" s="241"/>
      <c r="CI431" s="241"/>
      <c r="CJ431" s="241"/>
      <c r="CK431" s="241"/>
      <c r="CL431" s="241"/>
      <c r="CM431" s="241"/>
      <c r="CN431" s="241"/>
      <c r="CO431" s="241"/>
      <c r="CP431" s="241"/>
      <c r="CQ431" s="241"/>
      <c r="CR431" s="241"/>
      <c r="CS431" s="241"/>
      <c r="CT431" s="241"/>
      <c r="CU431" s="241"/>
      <c r="CV431" s="241"/>
      <c r="CW431" s="241"/>
      <c r="CX431" s="241"/>
      <c r="CY431" s="241"/>
      <c r="CZ431" s="241"/>
    </row>
    <row r="432" s="245" customFormat="true" ht="25.15" customHeight="true" x14ac:dyDescent="0.2">
      <c r="B432" s="1850"/>
      <c r="C432" s="1817"/>
      <c r="D432" s="1818"/>
      <c r="E432" s="788"/>
      <c r="F432" s="788"/>
      <c r="G432" s="788"/>
      <c r="H432" s="1827" t="s">
        <v>247</v>
      </c>
      <c r="I432" s="1818"/>
      <c r="J432" s="810">
        <v>-8.03212977051143E-2</v>
      </c>
      <c r="K432" s="788"/>
      <c r="L432" s="788"/>
      <c r="M432" s="1828" t="s">
        <v>247</v>
      </c>
      <c r="N432" s="1818"/>
      <c r="O432" s="811">
        <v>7.5887036744172007E-2</v>
      </c>
      <c r="P432" s="788"/>
      <c r="Q432" s="788"/>
      <c r="AE432" s="238"/>
      <c r="AF432" s="238"/>
      <c r="AG432" s="238"/>
      <c r="AH432" s="238"/>
      <c r="AI432" s="238"/>
      <c r="AJ432" s="238"/>
      <c r="AK432" s="238"/>
      <c r="AL432" s="238"/>
      <c r="AM432" s="238"/>
      <c r="AN432" s="238"/>
      <c r="AO432" s="238"/>
      <c r="AP432" s="238"/>
      <c r="AQ432" s="238"/>
      <c r="AR432" s="238"/>
      <c r="AS432" s="238"/>
      <c r="AT432" s="238"/>
      <c r="AU432" s="238"/>
      <c r="AV432" s="238"/>
      <c r="AW432" s="238"/>
      <c r="AX432" s="238"/>
      <c r="AY432" s="238"/>
      <c r="AZ432" s="238"/>
      <c r="BA432" s="240"/>
      <c r="BB432" s="427"/>
      <c r="BC432" s="240"/>
      <c r="BD432" s="240"/>
      <c r="BE432" s="240"/>
      <c r="BF432" s="240"/>
      <c r="BG432" s="240"/>
      <c r="BH432" s="240"/>
      <c r="BI432" s="240"/>
      <c r="BJ432" s="240"/>
      <c r="BK432" s="240"/>
      <c r="BL432" s="240"/>
      <c r="BM432" s="240"/>
      <c r="BN432" s="240"/>
      <c r="BO432" s="240"/>
      <c r="BP432" s="240"/>
      <c r="BQ432" s="240"/>
      <c r="BR432" s="240"/>
      <c r="BS432" s="240"/>
      <c r="BT432" s="240"/>
      <c r="BU432" s="240"/>
      <c r="BV432" s="240"/>
      <c r="BW432" s="240"/>
      <c r="BX432" s="240"/>
      <c r="BY432" s="240"/>
      <c r="BZ432" s="241"/>
      <c r="CA432" s="241"/>
      <c r="CB432" s="241"/>
      <c r="CC432" s="241"/>
      <c r="CD432" s="241"/>
      <c r="CE432" s="241"/>
      <c r="CF432" s="241"/>
      <c r="CG432" s="241"/>
      <c r="CH432" s="241"/>
      <c r="CI432" s="241"/>
      <c r="CJ432" s="241"/>
      <c r="CK432" s="241"/>
      <c r="CL432" s="241"/>
      <c r="CM432" s="241"/>
      <c r="CN432" s="241"/>
      <c r="CO432" s="241"/>
      <c r="CP432" s="241"/>
      <c r="CQ432" s="241"/>
      <c r="CR432" s="241"/>
      <c r="CS432" s="241"/>
      <c r="CT432" s="241"/>
      <c r="CU432" s="241"/>
      <c r="CV432" s="241"/>
      <c r="CW432" s="241"/>
      <c r="CX432" s="241"/>
      <c r="CY432" s="241"/>
      <c r="CZ432" s="241"/>
    </row>
    <row r="433" s="245" customFormat="true" ht="25.15" customHeight="true" x14ac:dyDescent="0.2">
      <c r="B433" s="1850"/>
      <c r="C433" s="1830" t="s">
        <v>248</v>
      </c>
      <c r="D433" s="1818"/>
      <c r="E433" s="1818"/>
      <c r="F433" s="788"/>
      <c r="G433" s="788"/>
      <c r="H433" s="1827" t="s">
        <v>249</v>
      </c>
      <c r="I433" s="1818"/>
      <c r="J433" s="810">
        <v>-5.7027889459978699E-2</v>
      </c>
      <c r="K433" s="788"/>
      <c r="L433" s="788"/>
      <c r="M433" s="1828" t="s">
        <v>250</v>
      </c>
      <c r="N433" s="1818"/>
      <c r="O433" s="811">
        <v>-7.4549647286719603E-2</v>
      </c>
      <c r="P433" s="788"/>
      <c r="Q433" s="788"/>
      <c r="AE433" s="238"/>
      <c r="AF433" s="238"/>
      <c r="AG433" s="238"/>
      <c r="AH433" s="238"/>
      <c r="AI433" s="238"/>
      <c r="AJ433" s="238"/>
      <c r="AK433" s="238"/>
      <c r="AL433" s="238"/>
      <c r="AM433" s="238"/>
      <c r="AN433" s="238"/>
      <c r="AO433" s="238"/>
      <c r="AP433" s="238"/>
      <c r="AQ433" s="238"/>
      <c r="AR433" s="238"/>
      <c r="AS433" s="238"/>
      <c r="AT433" s="238"/>
      <c r="AU433" s="238"/>
      <c r="AV433" s="238"/>
      <c r="AW433" s="238"/>
      <c r="AX433" s="238"/>
      <c r="AY433" s="238"/>
      <c r="AZ433" s="238"/>
      <c r="BA433" s="240"/>
      <c r="BB433" s="427"/>
      <c r="BC433" s="240"/>
      <c r="BD433" s="240"/>
      <c r="BE433" s="240"/>
      <c r="BF433" s="240"/>
      <c r="BG433" s="240"/>
      <c r="BH433" s="240"/>
      <c r="BI433" s="240"/>
      <c r="BJ433" s="240"/>
      <c r="BK433" s="240"/>
      <c r="BL433" s="240"/>
      <c r="BM433" s="240"/>
      <c r="BN433" s="240"/>
      <c r="BO433" s="240"/>
      <c r="BP433" s="240"/>
      <c r="BQ433" s="240"/>
      <c r="BR433" s="240"/>
      <c r="BS433" s="240"/>
      <c r="BT433" s="240"/>
      <c r="BU433" s="240"/>
      <c r="BV433" s="240"/>
      <c r="BW433" s="240"/>
      <c r="BX433" s="240"/>
      <c r="BY433" s="240"/>
      <c r="BZ433" s="241"/>
      <c r="CA433" s="241"/>
      <c r="CB433" s="241"/>
      <c r="CC433" s="241"/>
      <c r="CD433" s="241"/>
      <c r="CE433" s="241"/>
      <c r="CF433" s="241"/>
      <c r="CG433" s="241"/>
      <c r="CH433" s="241"/>
      <c r="CI433" s="241"/>
      <c r="CJ433" s="241"/>
      <c r="CK433" s="241"/>
      <c r="CL433" s="241"/>
      <c r="CM433" s="241"/>
      <c r="CN433" s="241"/>
      <c r="CO433" s="241"/>
      <c r="CP433" s="241"/>
      <c r="CQ433" s="241"/>
      <c r="CR433" s="241"/>
      <c r="CS433" s="241"/>
      <c r="CT433" s="241"/>
      <c r="CU433" s="241"/>
      <c r="CV433" s="241"/>
      <c r="CW433" s="241"/>
      <c r="CX433" s="241"/>
      <c r="CY433" s="241"/>
      <c r="CZ433" s="241"/>
    </row>
    <row r="434" s="245" customFormat="true" ht="25.15" customHeight="true" x14ac:dyDescent="0.2">
      <c r="B434" s="1850"/>
      <c r="C434" s="1817"/>
      <c r="D434" s="1818"/>
      <c r="E434" s="789" t="s">
        <v>251</v>
      </c>
      <c r="F434" s="788"/>
      <c r="G434" s="788"/>
      <c r="H434" s="1827" t="s">
        <v>243</v>
      </c>
      <c r="I434" s="1818"/>
      <c r="J434" s="810">
        <v>-5.1725255026278665E-2</v>
      </c>
      <c r="K434" s="788"/>
      <c r="L434" s="788"/>
      <c r="M434" s="1828" t="s">
        <v>252</v>
      </c>
      <c r="N434" s="1818"/>
      <c r="O434" s="811">
        <v>-7.0168334627472545E-2</v>
      </c>
      <c r="P434" s="788"/>
      <c r="Q434" s="788"/>
      <c r="AE434" s="238"/>
      <c r="AF434" s="238"/>
      <c r="AG434" s="238"/>
      <c r="AH434" s="238"/>
      <c r="AI434" s="238"/>
      <c r="AJ434" s="238"/>
      <c r="AK434" s="238"/>
      <c r="AL434" s="238"/>
      <c r="AM434" s="238"/>
      <c r="AN434" s="238"/>
      <c r="AO434" s="238"/>
      <c r="AP434" s="238"/>
      <c r="AQ434" s="238"/>
      <c r="AR434" s="238"/>
      <c r="AS434" s="238"/>
      <c r="AT434" s="238"/>
      <c r="AU434" s="238"/>
      <c r="AV434" s="238"/>
      <c r="AW434" s="238"/>
      <c r="AX434" s="238"/>
      <c r="AY434" s="238"/>
      <c r="AZ434" s="238"/>
      <c r="BA434" s="240"/>
      <c r="BB434" s="427"/>
      <c r="BC434" s="240"/>
      <c r="BD434" s="240"/>
      <c r="BE434" s="240"/>
      <c r="BF434" s="240"/>
      <c r="BG434" s="240"/>
      <c r="BH434" s="240"/>
      <c r="BI434" s="240"/>
      <c r="BJ434" s="240"/>
      <c r="BK434" s="240"/>
      <c r="BL434" s="240"/>
      <c r="BM434" s="240"/>
      <c r="BN434" s="240"/>
      <c r="BO434" s="240"/>
      <c r="BP434" s="240"/>
      <c r="BQ434" s="240"/>
      <c r="BR434" s="240"/>
      <c r="BS434" s="240"/>
      <c r="BT434" s="240"/>
      <c r="BU434" s="240"/>
      <c r="BV434" s="240"/>
      <c r="BW434" s="240"/>
      <c r="BX434" s="240"/>
      <c r="BY434" s="240"/>
      <c r="BZ434" s="241"/>
      <c r="CA434" s="241"/>
      <c r="CB434" s="241"/>
      <c r="CC434" s="241"/>
      <c r="CD434" s="241"/>
      <c r="CE434" s="241"/>
      <c r="CF434" s="241"/>
      <c r="CG434" s="241"/>
      <c r="CH434" s="241"/>
      <c r="CI434" s="241"/>
      <c r="CJ434" s="241"/>
      <c r="CK434" s="241"/>
      <c r="CL434" s="241"/>
      <c r="CM434" s="241"/>
      <c r="CN434" s="241"/>
      <c r="CO434" s="241"/>
      <c r="CP434" s="241"/>
      <c r="CQ434" s="241"/>
      <c r="CR434" s="241"/>
      <c r="CS434" s="241"/>
      <c r="CT434" s="241"/>
      <c r="CU434" s="241"/>
      <c r="CV434" s="241"/>
      <c r="CW434" s="241"/>
      <c r="CX434" s="241"/>
      <c r="CY434" s="241"/>
      <c r="CZ434" s="241"/>
    </row>
    <row r="435" s="245" customFormat="true" ht="25.15" customHeight="true" x14ac:dyDescent="0.2">
      <c r="B435" s="1850"/>
      <c r="C435" s="1844" t="s">
        <v>215</v>
      </c>
      <c r="D435" s="1818"/>
      <c r="E435" s="806">
        <v>0.58460298350659146</v>
      </c>
      <c r="F435" s="788"/>
      <c r="G435" s="788"/>
      <c r="H435" s="1827" t="s">
        <v>244</v>
      </c>
      <c r="I435" s="1818"/>
      <c r="J435" s="810">
        <v>3.3349504786669919E-2</v>
      </c>
      <c r="K435" s="788"/>
      <c r="L435" s="788"/>
      <c r="M435" s="1828" t="s">
        <v>249</v>
      </c>
      <c r="N435" s="1818"/>
      <c r="O435" s="811">
        <v>6.6709336939851829E-2</v>
      </c>
      <c r="P435" s="788"/>
      <c r="Q435" s="788"/>
      <c r="AE435" s="238"/>
      <c r="AF435" s="238"/>
      <c r="AG435" s="238"/>
      <c r="AH435" s="238"/>
      <c r="AI435" s="238"/>
      <c r="AJ435" s="238"/>
      <c r="AK435" s="238"/>
      <c r="AL435" s="238"/>
      <c r="AM435" s="238"/>
      <c r="AN435" s="238"/>
      <c r="AO435" s="238"/>
      <c r="AP435" s="238"/>
      <c r="AQ435" s="238"/>
      <c r="AR435" s="238"/>
      <c r="AS435" s="238"/>
      <c r="AT435" s="238"/>
      <c r="AU435" s="238"/>
      <c r="AV435" s="238"/>
      <c r="AW435" s="238"/>
      <c r="AX435" s="238"/>
      <c r="AY435" s="238"/>
      <c r="AZ435" s="238"/>
      <c r="BA435" s="240"/>
      <c r="BB435" s="427"/>
      <c r="BC435" s="240"/>
      <c r="BD435" s="240"/>
      <c r="BE435" s="240"/>
      <c r="BF435" s="240"/>
      <c r="BG435" s="240"/>
      <c r="BH435" s="240"/>
      <c r="BI435" s="240"/>
      <c r="BJ435" s="240"/>
      <c r="BK435" s="240"/>
      <c r="BL435" s="240"/>
      <c r="BM435" s="240"/>
      <c r="BN435" s="240"/>
      <c r="BO435" s="240"/>
      <c r="BP435" s="240"/>
      <c r="BQ435" s="240"/>
      <c r="BR435" s="240"/>
      <c r="BS435" s="240"/>
      <c r="BT435" s="240"/>
      <c r="BU435" s="240"/>
      <c r="BV435" s="240"/>
      <c r="BW435" s="240"/>
      <c r="BX435" s="240"/>
      <c r="BY435" s="240"/>
      <c r="BZ435" s="241"/>
      <c r="CA435" s="241"/>
      <c r="CB435" s="241"/>
      <c r="CC435" s="241"/>
      <c r="CD435" s="241"/>
      <c r="CE435" s="241"/>
      <c r="CF435" s="241"/>
      <c r="CG435" s="241"/>
      <c r="CH435" s="241"/>
      <c r="CI435" s="241"/>
      <c r="CJ435" s="241"/>
      <c r="CK435" s="241"/>
      <c r="CL435" s="241"/>
      <c r="CM435" s="241"/>
      <c r="CN435" s="241"/>
      <c r="CO435" s="241"/>
      <c r="CP435" s="241"/>
      <c r="CQ435" s="241"/>
      <c r="CR435" s="241"/>
      <c r="CS435" s="241"/>
      <c r="CT435" s="241"/>
      <c r="CU435" s="241"/>
      <c r="CV435" s="241"/>
      <c r="CW435" s="241"/>
      <c r="CX435" s="241"/>
      <c r="CY435" s="241"/>
      <c r="CZ435" s="241"/>
    </row>
    <row r="436" s="245" customFormat="true" ht="25.15" customHeight="true" x14ac:dyDescent="0.2">
      <c r="B436" s="1850"/>
      <c r="C436" s="1832" t="s">
        <v>217</v>
      </c>
      <c r="D436" s="1818"/>
      <c r="E436" s="809">
        <v>0.47889023525415381</v>
      </c>
      <c r="F436" s="788"/>
      <c r="G436" s="788"/>
      <c r="H436" s="1827" t="s">
        <v>246</v>
      </c>
      <c r="I436" s="1818"/>
      <c r="J436" s="810">
        <v>-2.5405082579906257E-2</v>
      </c>
      <c r="K436" s="788"/>
      <c r="L436" s="788"/>
      <c r="M436" s="1828" t="s">
        <v>244</v>
      </c>
      <c r="N436" s="1818"/>
      <c r="O436" s="811">
        <v>4.040511007629724E-2</v>
      </c>
      <c r="P436" s="788"/>
      <c r="Q436" s="788"/>
      <c r="AE436" s="238"/>
      <c r="AF436" s="238"/>
      <c r="AG436" s="238"/>
      <c r="AH436" s="238"/>
      <c r="AI436" s="238"/>
      <c r="AJ436" s="238"/>
      <c r="AK436" s="238"/>
      <c r="AL436" s="238"/>
      <c r="AM436" s="238"/>
      <c r="AN436" s="238"/>
      <c r="AO436" s="238"/>
      <c r="AP436" s="238"/>
      <c r="AQ436" s="238"/>
      <c r="AR436" s="238"/>
      <c r="AS436" s="238"/>
      <c r="AT436" s="238"/>
      <c r="AU436" s="238"/>
      <c r="AV436" s="238"/>
      <c r="AW436" s="238"/>
      <c r="AX436" s="238"/>
      <c r="AY436" s="238"/>
      <c r="AZ436" s="238"/>
      <c r="BA436" s="240"/>
      <c r="BB436" s="427"/>
      <c r="BC436" s="240"/>
      <c r="BD436" s="240"/>
      <c r="BE436" s="240"/>
      <c r="BF436" s="240"/>
      <c r="BG436" s="240"/>
      <c r="BH436" s="240"/>
      <c r="BI436" s="240"/>
      <c r="BJ436" s="240"/>
      <c r="BK436" s="240"/>
      <c r="BL436" s="240"/>
      <c r="BM436" s="240"/>
      <c r="BN436" s="240"/>
      <c r="BO436" s="240"/>
      <c r="BP436" s="240"/>
      <c r="BQ436" s="240"/>
      <c r="BR436" s="240"/>
      <c r="BS436" s="240"/>
      <c r="BT436" s="240"/>
      <c r="BU436" s="240"/>
      <c r="BV436" s="240"/>
      <c r="BW436" s="240"/>
      <c r="BX436" s="240"/>
      <c r="BY436" s="240"/>
      <c r="BZ436" s="241"/>
      <c r="CA436" s="241"/>
      <c r="CB436" s="241"/>
      <c r="CC436" s="241"/>
      <c r="CD436" s="241"/>
      <c r="CE436" s="241"/>
      <c r="CF436" s="241"/>
      <c r="CG436" s="241"/>
      <c r="CH436" s="241"/>
      <c r="CI436" s="241"/>
      <c r="CJ436" s="241"/>
      <c r="CK436" s="241"/>
      <c r="CL436" s="241"/>
      <c r="CM436" s="241"/>
      <c r="CN436" s="241"/>
      <c r="CO436" s="241"/>
      <c r="CP436" s="241"/>
      <c r="CQ436" s="241"/>
      <c r="CR436" s="241"/>
      <c r="CS436" s="241"/>
      <c r="CT436" s="241"/>
      <c r="CU436" s="241"/>
      <c r="CV436" s="241"/>
      <c r="CW436" s="241"/>
      <c r="CX436" s="241"/>
      <c r="CY436" s="241"/>
      <c r="CZ436" s="241"/>
    </row>
    <row r="437" s="245" customFormat="true" ht="25.15" customHeight="true" x14ac:dyDescent="0.2">
      <c r="B437" s="1850"/>
      <c r="C437" s="1832" t="s">
        <v>229</v>
      </c>
      <c r="D437" s="1818"/>
      <c r="E437" s="809">
        <v>0.20663130584151729</v>
      </c>
      <c r="F437" s="788"/>
      <c r="G437" s="788"/>
      <c r="H437" s="1827" t="s">
        <v>250</v>
      </c>
      <c r="I437" s="1818"/>
      <c r="J437" s="810">
        <v>-2.5397926033825555E-2</v>
      </c>
      <c r="K437" s="788"/>
      <c r="L437" s="788"/>
      <c r="M437" s="1828" t="s">
        <v>238</v>
      </c>
      <c r="N437" s="1818"/>
      <c r="O437" s="811">
        <v>-3.6762972024134012E-2</v>
      </c>
      <c r="P437" s="788"/>
      <c r="Q437" s="788"/>
      <c r="AE437" s="238"/>
      <c r="AF437" s="238"/>
      <c r="AG437" s="238"/>
      <c r="AH437" s="238"/>
      <c r="AI437" s="238"/>
      <c r="AJ437" s="238"/>
      <c r="AK437" s="238"/>
      <c r="AL437" s="238"/>
      <c r="AM437" s="238"/>
      <c r="AN437" s="238"/>
      <c r="AO437" s="238"/>
      <c r="AP437" s="238"/>
      <c r="AQ437" s="238"/>
      <c r="AR437" s="238"/>
      <c r="AS437" s="238"/>
      <c r="AT437" s="238"/>
      <c r="AU437" s="238"/>
      <c r="AV437" s="238"/>
      <c r="AW437" s="238"/>
      <c r="AX437" s="238"/>
      <c r="AY437" s="238"/>
      <c r="AZ437" s="238"/>
      <c r="BA437" s="240"/>
      <c r="BB437" s="427"/>
      <c r="BC437" s="240"/>
      <c r="BD437" s="240"/>
      <c r="BE437" s="240"/>
      <c r="BF437" s="240"/>
      <c r="BG437" s="240"/>
      <c r="BH437" s="240"/>
      <c r="BI437" s="240"/>
      <c r="BJ437" s="240"/>
      <c r="BK437" s="240"/>
      <c r="BL437" s="240"/>
      <c r="BM437" s="240"/>
      <c r="BN437" s="240"/>
      <c r="BO437" s="240"/>
      <c r="BP437" s="240"/>
      <c r="BQ437" s="240"/>
      <c r="BR437" s="240"/>
      <c r="BS437" s="240"/>
      <c r="BT437" s="240"/>
      <c r="BU437" s="240"/>
      <c r="BV437" s="240"/>
      <c r="BW437" s="240"/>
      <c r="BX437" s="240"/>
      <c r="BY437" s="240"/>
      <c r="BZ437" s="241"/>
      <c r="CA437" s="241"/>
      <c r="CB437" s="241"/>
      <c r="CC437" s="241"/>
      <c r="CD437" s="241"/>
      <c r="CE437" s="241"/>
      <c r="CF437" s="241"/>
      <c r="CG437" s="241"/>
      <c r="CH437" s="241"/>
      <c r="CI437" s="241"/>
      <c r="CJ437" s="241"/>
      <c r="CK437" s="241"/>
      <c r="CL437" s="241"/>
      <c r="CM437" s="241"/>
      <c r="CN437" s="241"/>
      <c r="CO437" s="241"/>
      <c r="CP437" s="241"/>
      <c r="CQ437" s="241"/>
      <c r="CR437" s="241"/>
      <c r="CS437" s="241"/>
      <c r="CT437" s="241"/>
      <c r="CU437" s="241"/>
      <c r="CV437" s="241"/>
      <c r="CW437" s="241"/>
      <c r="CX437" s="241"/>
      <c r="CY437" s="241"/>
      <c r="CZ437" s="241"/>
    </row>
    <row r="438" s="245" customFormat="true" ht="25.15" customHeight="true" x14ac:dyDescent="0.2">
      <c r="B438" s="1850"/>
      <c r="C438" s="1832" t="s">
        <v>221</v>
      </c>
      <c r="D438" s="1818"/>
      <c r="E438" s="809">
        <v>0.36707739981647081</v>
      </c>
      <c r="F438" s="788"/>
      <c r="G438" s="788"/>
      <c r="H438" s="1825" t="s">
        <v>252</v>
      </c>
      <c r="I438" s="1818"/>
      <c r="J438" s="814">
        <v>-1.7619328047517212E-2</v>
      </c>
      <c r="K438" s="788"/>
      <c r="L438" s="788"/>
      <c r="M438" s="1826" t="s">
        <v>242</v>
      </c>
      <c r="N438" s="1818"/>
      <c r="O438" s="815">
        <v>-2.7376981782550765E-2</v>
      </c>
      <c r="P438" s="788"/>
      <c r="Q438" s="788"/>
      <c r="AE438" s="238"/>
      <c r="AF438" s="238"/>
      <c r="AG438" s="238"/>
      <c r="AH438" s="238"/>
      <c r="AI438" s="238"/>
      <c r="AJ438" s="238"/>
      <c r="AK438" s="238"/>
      <c r="AL438" s="238"/>
      <c r="AM438" s="238"/>
      <c r="AN438" s="238"/>
      <c r="AO438" s="238"/>
      <c r="AP438" s="238"/>
      <c r="AQ438" s="238"/>
      <c r="AR438" s="238"/>
      <c r="AS438" s="238"/>
      <c r="AT438" s="238"/>
      <c r="AU438" s="238"/>
      <c r="AV438" s="238"/>
      <c r="AW438" s="238"/>
      <c r="AX438" s="238"/>
      <c r="AY438" s="238"/>
      <c r="AZ438" s="238"/>
      <c r="BA438" s="240"/>
      <c r="BB438" s="427"/>
      <c r="BC438" s="240"/>
      <c r="BD438" s="240"/>
      <c r="BE438" s="240"/>
      <c r="BF438" s="240"/>
      <c r="BG438" s="240"/>
      <c r="BH438" s="240"/>
      <c r="BI438" s="240"/>
      <c r="BJ438" s="240"/>
      <c r="BK438" s="240"/>
      <c r="BL438" s="240"/>
      <c r="BM438" s="240"/>
      <c r="BN438" s="240"/>
      <c r="BO438" s="240"/>
      <c r="BP438" s="240"/>
      <c r="BQ438" s="240"/>
      <c r="BR438" s="240"/>
      <c r="BS438" s="240"/>
      <c r="BT438" s="240"/>
      <c r="BU438" s="240"/>
      <c r="BV438" s="240"/>
      <c r="BW438" s="240"/>
      <c r="BX438" s="240"/>
      <c r="BY438" s="240"/>
      <c r="BZ438" s="241"/>
      <c r="CA438" s="241"/>
      <c r="CB438" s="241"/>
      <c r="CC438" s="241"/>
      <c r="CD438" s="241"/>
      <c r="CE438" s="241"/>
      <c r="CF438" s="241"/>
      <c r="CG438" s="241"/>
      <c r="CH438" s="241"/>
      <c r="CI438" s="241"/>
      <c r="CJ438" s="241"/>
      <c r="CK438" s="241"/>
      <c r="CL438" s="241"/>
      <c r="CM438" s="241"/>
      <c r="CN438" s="241"/>
      <c r="CO438" s="241"/>
      <c r="CP438" s="241"/>
      <c r="CQ438" s="241"/>
      <c r="CR438" s="241"/>
      <c r="CS438" s="241"/>
      <c r="CT438" s="241"/>
      <c r="CU438" s="241"/>
      <c r="CV438" s="241"/>
      <c r="CW438" s="241"/>
      <c r="CX438" s="241"/>
      <c r="CY438" s="241"/>
      <c r="CZ438" s="241"/>
    </row>
    <row r="439" s="245" customFormat="true" ht="25.15" customHeight="true" x14ac:dyDescent="0.2">
      <c r="B439" s="1850"/>
      <c r="C439" s="1832" t="s">
        <v>226</v>
      </c>
      <c r="D439" s="1818"/>
      <c r="E439" s="809">
        <v>0.27345713941866001</v>
      </c>
      <c r="F439" s="788"/>
      <c r="G439" s="788"/>
      <c r="H439" s="1817"/>
      <c r="I439" s="1818"/>
      <c r="J439" s="813"/>
      <c r="K439" s="788"/>
      <c r="L439" s="788"/>
      <c r="M439" s="1817"/>
      <c r="N439" s="1818"/>
      <c r="O439" s="813"/>
      <c r="P439" s="788"/>
      <c r="Q439" s="788"/>
      <c r="AE439" s="238"/>
      <c r="AF439" s="238"/>
      <c r="AG439" s="238"/>
      <c r="AH439" s="238"/>
      <c r="AI439" s="238"/>
      <c r="AJ439" s="238"/>
      <c r="AK439" s="238"/>
      <c r="AL439" s="238"/>
      <c r="AM439" s="238"/>
      <c r="AN439" s="238"/>
      <c r="AO439" s="238"/>
      <c r="AP439" s="238"/>
      <c r="AQ439" s="238"/>
      <c r="AR439" s="238"/>
      <c r="AS439" s="238"/>
      <c r="AT439" s="238"/>
      <c r="AU439" s="238"/>
      <c r="AV439" s="238"/>
      <c r="AW439" s="238"/>
      <c r="AX439" s="238"/>
      <c r="AY439" s="238"/>
      <c r="AZ439" s="238"/>
      <c r="BA439" s="240"/>
      <c r="BB439" s="427"/>
      <c r="BC439" s="240"/>
      <c r="BD439" s="240"/>
      <c r="BE439" s="240"/>
      <c r="BF439" s="240"/>
      <c r="BG439" s="240"/>
      <c r="BH439" s="240"/>
      <c r="BI439" s="240"/>
      <c r="BJ439" s="240"/>
      <c r="BK439" s="240"/>
      <c r="BL439" s="240"/>
      <c r="BM439" s="240"/>
      <c r="BN439" s="240"/>
      <c r="BO439" s="240"/>
      <c r="BP439" s="240"/>
      <c r="BQ439" s="240"/>
      <c r="BR439" s="240"/>
      <c r="BS439" s="240"/>
      <c r="BT439" s="240"/>
      <c r="BU439" s="240"/>
      <c r="BV439" s="240"/>
      <c r="BW439" s="240"/>
      <c r="BX439" s="240"/>
      <c r="BY439" s="240"/>
      <c r="BZ439" s="241"/>
      <c r="CA439" s="241"/>
      <c r="CB439" s="241"/>
      <c r="CC439" s="241"/>
      <c r="CD439" s="241"/>
      <c r="CE439" s="241"/>
      <c r="CF439" s="241"/>
      <c r="CG439" s="241"/>
      <c r="CH439" s="241"/>
      <c r="CI439" s="241"/>
      <c r="CJ439" s="241"/>
      <c r="CK439" s="241"/>
      <c r="CL439" s="241"/>
      <c r="CM439" s="241"/>
      <c r="CN439" s="241"/>
      <c r="CO439" s="241"/>
      <c r="CP439" s="241"/>
      <c r="CQ439" s="241"/>
      <c r="CR439" s="241"/>
      <c r="CS439" s="241"/>
      <c r="CT439" s="241"/>
      <c r="CU439" s="241"/>
      <c r="CV439" s="241"/>
      <c r="CW439" s="241"/>
      <c r="CX439" s="241"/>
      <c r="CY439" s="241"/>
      <c r="CZ439" s="241"/>
    </row>
    <row r="440" s="245" customFormat="true" ht="25.15" customHeight="true" x14ac:dyDescent="0.2">
      <c r="B440" s="1850"/>
      <c r="C440" s="1832" t="s">
        <v>240</v>
      </c>
      <c r="D440" s="1818"/>
      <c r="E440" s="809">
        <v>3.616614449190108E-2</v>
      </c>
      <c r="F440" s="788"/>
      <c r="G440" s="788"/>
      <c r="H440" s="1817"/>
      <c r="I440" s="1818"/>
      <c r="J440" s="813"/>
      <c r="K440" s="788"/>
      <c r="L440" s="788"/>
      <c r="M440" s="1817"/>
      <c r="N440" s="1818"/>
      <c r="O440" s="813"/>
      <c r="P440" s="788"/>
      <c r="Q440" s="788"/>
      <c r="AE440" s="238"/>
      <c r="AF440" s="238"/>
      <c r="AG440" s="238"/>
      <c r="AH440" s="238"/>
      <c r="AI440" s="238"/>
      <c r="AJ440" s="238"/>
      <c r="AK440" s="238"/>
      <c r="AL440" s="238"/>
      <c r="AM440" s="238"/>
      <c r="AN440" s="238"/>
      <c r="AO440" s="238"/>
      <c r="AP440" s="238"/>
      <c r="AQ440" s="238"/>
      <c r="AR440" s="238"/>
      <c r="AS440" s="238"/>
      <c r="AT440" s="238"/>
      <c r="AU440" s="238"/>
      <c r="AV440" s="238"/>
      <c r="AW440" s="238"/>
      <c r="AX440" s="238"/>
      <c r="AY440" s="238"/>
      <c r="AZ440" s="238"/>
      <c r="BA440" s="240"/>
      <c r="BB440" s="427"/>
      <c r="BC440" s="240"/>
      <c r="BD440" s="240"/>
      <c r="BE440" s="240"/>
      <c r="BF440" s="240"/>
      <c r="BG440" s="240"/>
      <c r="BH440" s="240"/>
      <c r="BI440" s="240"/>
      <c r="BJ440" s="240"/>
      <c r="BK440" s="240"/>
      <c r="BL440" s="240"/>
      <c r="BM440" s="240"/>
      <c r="BN440" s="240"/>
      <c r="BO440" s="240"/>
      <c r="BP440" s="240"/>
      <c r="BQ440" s="240"/>
      <c r="BR440" s="240"/>
      <c r="BS440" s="240"/>
      <c r="BT440" s="240"/>
      <c r="BU440" s="240"/>
      <c r="BV440" s="240"/>
      <c r="BW440" s="240"/>
      <c r="BX440" s="240"/>
      <c r="BY440" s="240"/>
      <c r="BZ440" s="241"/>
      <c r="CA440" s="241"/>
      <c r="CB440" s="241"/>
      <c r="CC440" s="241"/>
      <c r="CD440" s="241"/>
      <c r="CE440" s="241"/>
      <c r="CF440" s="241"/>
      <c r="CG440" s="241"/>
      <c r="CH440" s="241"/>
      <c r="CI440" s="241"/>
      <c r="CJ440" s="241"/>
      <c r="CK440" s="241"/>
      <c r="CL440" s="241"/>
      <c r="CM440" s="241"/>
      <c r="CN440" s="241"/>
      <c r="CO440" s="241"/>
      <c r="CP440" s="241"/>
      <c r="CQ440" s="241"/>
      <c r="CR440" s="241"/>
      <c r="CS440" s="241"/>
      <c r="CT440" s="241"/>
      <c r="CU440" s="241"/>
      <c r="CV440" s="241"/>
      <c r="CW440" s="241"/>
      <c r="CX440" s="241"/>
      <c r="CY440" s="241"/>
      <c r="CZ440" s="241"/>
    </row>
    <row r="441" s="245" customFormat="true" ht="25.15" customHeight="true" x14ac:dyDescent="0.2">
      <c r="B441" s="1850"/>
      <c r="C441" s="1832" t="s">
        <v>220</v>
      </c>
      <c r="D441" s="1818"/>
      <c r="E441" s="809">
        <v>0.41319471577365108</v>
      </c>
      <c r="F441" s="788"/>
      <c r="G441" s="788"/>
      <c r="H441" s="1817"/>
      <c r="I441" s="1818"/>
      <c r="J441" s="788"/>
      <c r="K441" s="788"/>
      <c r="L441" s="788"/>
      <c r="M441" s="1817"/>
      <c r="N441" s="1818"/>
      <c r="O441" s="788"/>
      <c r="P441" s="788"/>
      <c r="Q441" s="788"/>
      <c r="AE441" s="238"/>
      <c r="AF441" s="238"/>
      <c r="AG441" s="238"/>
      <c r="AH441" s="238"/>
      <c r="AI441" s="238"/>
      <c r="AJ441" s="238"/>
      <c r="AK441" s="238"/>
      <c r="AL441" s="238"/>
      <c r="AM441" s="238"/>
      <c r="AN441" s="238"/>
      <c r="AO441" s="238"/>
      <c r="AP441" s="238"/>
      <c r="AQ441" s="238"/>
      <c r="AR441" s="238"/>
      <c r="AS441" s="238"/>
      <c r="AT441" s="238"/>
      <c r="AU441" s="238"/>
      <c r="AV441" s="238"/>
      <c r="AW441" s="238"/>
      <c r="AX441" s="238"/>
      <c r="AY441" s="238"/>
      <c r="AZ441" s="238"/>
      <c r="BA441" s="240"/>
      <c r="BB441" s="427"/>
      <c r="BC441" s="240"/>
      <c r="BD441" s="240"/>
      <c r="BE441" s="240"/>
      <c r="BF441" s="240"/>
      <c r="BG441" s="240"/>
      <c r="BH441" s="240"/>
      <c r="BI441" s="240"/>
      <c r="BJ441" s="240"/>
      <c r="BK441" s="240"/>
      <c r="BL441" s="240"/>
      <c r="BM441" s="240"/>
      <c r="BN441" s="240"/>
      <c r="BO441" s="240"/>
      <c r="BP441" s="240"/>
      <c r="BQ441" s="240"/>
      <c r="BR441" s="240"/>
      <c r="BS441" s="240"/>
      <c r="BT441" s="240"/>
      <c r="BU441" s="240"/>
      <c r="BV441" s="240"/>
      <c r="BW441" s="240"/>
      <c r="BX441" s="240"/>
      <c r="BY441" s="240"/>
      <c r="BZ441" s="241"/>
      <c r="CA441" s="241"/>
      <c r="CB441" s="241"/>
      <c r="CC441" s="241"/>
      <c r="CD441" s="241"/>
      <c r="CE441" s="241"/>
      <c r="CF441" s="241"/>
      <c r="CG441" s="241"/>
      <c r="CH441" s="241"/>
      <c r="CI441" s="241"/>
      <c r="CJ441" s="241"/>
      <c r="CK441" s="241"/>
      <c r="CL441" s="241"/>
      <c r="CM441" s="241"/>
      <c r="CN441" s="241"/>
      <c r="CO441" s="241"/>
      <c r="CP441" s="241"/>
      <c r="CQ441" s="241"/>
      <c r="CR441" s="241"/>
      <c r="CS441" s="241"/>
      <c r="CT441" s="241"/>
      <c r="CU441" s="241"/>
      <c r="CV441" s="241"/>
      <c r="CW441" s="241"/>
      <c r="CX441" s="241"/>
      <c r="CY441" s="241"/>
      <c r="CZ441" s="241"/>
    </row>
    <row r="442" s="245" customFormat="true" ht="25.15" customHeight="true" x14ac:dyDescent="0.2">
      <c r="B442" s="1850"/>
      <c r="C442" s="1832" t="s">
        <v>218</v>
      </c>
      <c r="D442" s="1818"/>
      <c r="E442" s="809">
        <v>0.43786666810268454</v>
      </c>
      <c r="F442" s="788"/>
      <c r="G442" s="788"/>
      <c r="H442" s="1823" t="s">
        <v>248</v>
      </c>
      <c r="I442" s="1818"/>
      <c r="J442" s="1818"/>
      <c r="K442" s="788"/>
      <c r="L442" s="788"/>
      <c r="M442" s="1824" t="s">
        <v>248</v>
      </c>
      <c r="N442" s="1818"/>
      <c r="O442" s="1818"/>
      <c r="P442" s="788"/>
      <c r="Q442" s="788"/>
      <c r="AE442" s="238"/>
      <c r="AF442" s="238"/>
      <c r="AG442" s="238"/>
      <c r="AH442" s="238"/>
      <c r="AI442" s="238"/>
      <c r="AJ442" s="238"/>
      <c r="AK442" s="238"/>
      <c r="AL442" s="238"/>
      <c r="AM442" s="238"/>
      <c r="AN442" s="238"/>
      <c r="AO442" s="238"/>
      <c r="AP442" s="238"/>
      <c r="AQ442" s="238"/>
      <c r="AR442" s="238"/>
      <c r="AS442" s="238"/>
      <c r="AT442" s="238"/>
      <c r="AU442" s="238"/>
      <c r="AV442" s="238"/>
      <c r="AW442" s="238"/>
      <c r="AX442" s="238"/>
      <c r="AY442" s="238"/>
      <c r="AZ442" s="238"/>
      <c r="BA442" s="240"/>
      <c r="BB442" s="427"/>
      <c r="BC442" s="240"/>
      <c r="BD442" s="240"/>
      <c r="BE442" s="240"/>
      <c r="BF442" s="240"/>
      <c r="BG442" s="240"/>
      <c r="BH442" s="240"/>
      <c r="BI442" s="240"/>
      <c r="BJ442" s="240"/>
      <c r="BK442" s="240"/>
      <c r="BL442" s="240"/>
      <c r="BM442" s="240"/>
      <c r="BN442" s="240"/>
      <c r="BO442" s="240"/>
      <c r="BP442" s="240"/>
      <c r="BQ442" s="240"/>
      <c r="BR442" s="240"/>
      <c r="BS442" s="240"/>
      <c r="BT442" s="240"/>
      <c r="BU442" s="240"/>
      <c r="BV442" s="240"/>
      <c r="BW442" s="240"/>
      <c r="BX442" s="240"/>
      <c r="BY442" s="240"/>
      <c r="BZ442" s="241"/>
      <c r="CA442" s="241"/>
      <c r="CB442" s="241"/>
      <c r="CC442" s="241"/>
      <c r="CD442" s="241"/>
      <c r="CE442" s="241"/>
      <c r="CF442" s="241"/>
      <c r="CG442" s="241"/>
      <c r="CH442" s="241"/>
      <c r="CI442" s="241"/>
      <c r="CJ442" s="241"/>
      <c r="CK442" s="241"/>
      <c r="CL442" s="241"/>
      <c r="CM442" s="241"/>
      <c r="CN442" s="241"/>
      <c r="CO442" s="241"/>
      <c r="CP442" s="241"/>
      <c r="CQ442" s="241"/>
      <c r="CR442" s="241"/>
      <c r="CS442" s="241"/>
      <c r="CT442" s="241"/>
      <c r="CU442" s="241"/>
      <c r="CV442" s="241"/>
      <c r="CW442" s="241"/>
      <c r="CX442" s="241"/>
      <c r="CY442" s="241"/>
      <c r="CZ442" s="241"/>
    </row>
    <row r="443" s="245" customFormat="true" ht="25.15" customHeight="true" x14ac:dyDescent="0.2">
      <c r="B443" s="1850"/>
      <c r="C443" s="1832" t="s">
        <v>234</v>
      </c>
      <c r="D443" s="1818"/>
      <c r="E443" s="809">
        <v>0.11462281235725293</v>
      </c>
      <c r="F443" s="788"/>
      <c r="G443" s="788"/>
      <c r="H443" s="1817"/>
      <c r="I443" s="1818"/>
      <c r="J443" s="790" t="s">
        <v>251</v>
      </c>
      <c r="K443" s="788"/>
      <c r="L443" s="788"/>
      <c r="M443" s="1817"/>
      <c r="N443" s="1818"/>
      <c r="O443" s="791" t="s">
        <v>251</v>
      </c>
      <c r="P443" s="788"/>
      <c r="Q443" s="788"/>
      <c r="AE443" s="238"/>
      <c r="AF443" s="238"/>
      <c r="AG443" s="238"/>
      <c r="AH443" s="238"/>
      <c r="AI443" s="238"/>
      <c r="AJ443" s="238"/>
      <c r="AK443" s="238"/>
      <c r="AL443" s="238"/>
      <c r="AM443" s="238"/>
      <c r="AN443" s="238"/>
      <c r="AO443" s="238"/>
      <c r="AP443" s="238"/>
      <c r="AQ443" s="238"/>
      <c r="AR443" s="238"/>
      <c r="AS443" s="238"/>
      <c r="AT443" s="238"/>
      <c r="AU443" s="238"/>
      <c r="AV443" s="238"/>
      <c r="AW443" s="238"/>
      <c r="AX443" s="238"/>
      <c r="AY443" s="238"/>
      <c r="AZ443" s="238"/>
      <c r="BA443" s="240"/>
      <c r="BB443" s="427"/>
      <c r="BC443" s="240"/>
      <c r="BD443" s="240"/>
      <c r="BE443" s="240"/>
      <c r="BF443" s="240"/>
      <c r="BG443" s="240"/>
      <c r="BH443" s="240"/>
      <c r="BI443" s="240"/>
      <c r="BJ443" s="240"/>
      <c r="BK443" s="240"/>
      <c r="BL443" s="240"/>
      <c r="BM443" s="240"/>
      <c r="BN443" s="240"/>
      <c r="BO443" s="240"/>
      <c r="BP443" s="240"/>
      <c r="BQ443" s="240"/>
      <c r="BR443" s="240"/>
      <c r="BS443" s="240"/>
      <c r="BT443" s="240"/>
      <c r="BU443" s="240"/>
      <c r="BV443" s="240"/>
      <c r="BW443" s="240"/>
      <c r="BX443" s="240"/>
      <c r="BY443" s="240"/>
      <c r="BZ443" s="241"/>
      <c r="CA443" s="241"/>
      <c r="CB443" s="241"/>
      <c r="CC443" s="241"/>
      <c r="CD443" s="241"/>
      <c r="CE443" s="241"/>
      <c r="CF443" s="241"/>
      <c r="CG443" s="241"/>
      <c r="CH443" s="241"/>
      <c r="CI443" s="241"/>
      <c r="CJ443" s="241"/>
      <c r="CK443" s="241"/>
      <c r="CL443" s="241"/>
      <c r="CM443" s="241"/>
      <c r="CN443" s="241"/>
      <c r="CO443" s="241"/>
      <c r="CP443" s="241"/>
      <c r="CQ443" s="241"/>
      <c r="CR443" s="241"/>
      <c r="CS443" s="241"/>
      <c r="CT443" s="241"/>
      <c r="CU443" s="241"/>
      <c r="CV443" s="241"/>
      <c r="CW443" s="241"/>
      <c r="CX443" s="241"/>
      <c r="CY443" s="241"/>
      <c r="CZ443" s="241"/>
    </row>
    <row r="444" s="245" customFormat="true" ht="25.15" customHeight="true" x14ac:dyDescent="0.2">
      <c r="B444" s="1850"/>
      <c r="C444" s="1832" t="s">
        <v>224</v>
      </c>
      <c r="D444" s="1818"/>
      <c r="E444" s="809">
        <v>0.29106081984382981</v>
      </c>
      <c r="F444" s="788"/>
      <c r="G444" s="788"/>
      <c r="H444" s="1834" t="s">
        <v>215</v>
      </c>
      <c r="I444" s="1818"/>
      <c r="J444" s="807">
        <v>0.57392324469372524</v>
      </c>
      <c r="K444" s="788"/>
      <c r="L444" s="788"/>
      <c r="M444" s="1835" t="s">
        <v>215</v>
      </c>
      <c r="N444" s="1818"/>
      <c r="O444" s="808">
        <v>0.51050975369246021</v>
      </c>
      <c r="P444" s="788"/>
      <c r="Q444" s="788"/>
      <c r="AE444" s="238"/>
      <c r="AF444" s="238"/>
      <c r="AG444" s="238"/>
      <c r="AH444" s="238"/>
      <c r="AI444" s="238"/>
      <c r="AJ444" s="238"/>
      <c r="AK444" s="238"/>
      <c r="AL444" s="238"/>
      <c r="AM444" s="238"/>
      <c r="AN444" s="238"/>
      <c r="AO444" s="238"/>
      <c r="AP444" s="238"/>
      <c r="AQ444" s="238"/>
      <c r="AR444" s="238"/>
      <c r="AS444" s="238"/>
      <c r="AT444" s="238"/>
      <c r="AU444" s="238"/>
      <c r="AV444" s="238"/>
      <c r="AW444" s="238"/>
      <c r="AX444" s="238"/>
      <c r="AY444" s="238"/>
      <c r="AZ444" s="238"/>
      <c r="BA444" s="240"/>
      <c r="BB444" s="427"/>
      <c r="BC444" s="240"/>
      <c r="BD444" s="240"/>
      <c r="BE444" s="240"/>
      <c r="BF444" s="240"/>
      <c r="BG444" s="240"/>
      <c r="BH444" s="240"/>
      <c r="BI444" s="240"/>
      <c r="BJ444" s="240"/>
      <c r="BK444" s="240"/>
      <c r="BL444" s="240"/>
      <c r="BM444" s="240"/>
      <c r="BN444" s="240"/>
      <c r="BO444" s="240"/>
      <c r="BP444" s="240"/>
      <c r="BQ444" s="240"/>
      <c r="BR444" s="240"/>
      <c r="BS444" s="240"/>
      <c r="BT444" s="240"/>
      <c r="BU444" s="240"/>
      <c r="BV444" s="240"/>
      <c r="BW444" s="240"/>
      <c r="BX444" s="240"/>
      <c r="BY444" s="240"/>
      <c r="BZ444" s="241"/>
      <c r="CA444" s="241"/>
      <c r="CB444" s="241"/>
      <c r="CC444" s="241"/>
      <c r="CD444" s="241"/>
      <c r="CE444" s="241"/>
      <c r="CF444" s="241"/>
      <c r="CG444" s="241"/>
      <c r="CH444" s="241"/>
      <c r="CI444" s="241"/>
      <c r="CJ444" s="241"/>
      <c r="CK444" s="241"/>
      <c r="CL444" s="241"/>
      <c r="CM444" s="241"/>
      <c r="CN444" s="241"/>
      <c r="CO444" s="241"/>
      <c r="CP444" s="241"/>
      <c r="CQ444" s="241"/>
      <c r="CR444" s="241"/>
      <c r="CS444" s="241"/>
      <c r="CT444" s="241"/>
      <c r="CU444" s="241"/>
      <c r="CV444" s="241"/>
      <c r="CW444" s="241"/>
      <c r="CX444" s="241"/>
      <c r="CY444" s="241"/>
      <c r="CZ444" s="241"/>
    </row>
    <row r="445" s="245" customFormat="true" ht="25.15" customHeight="true" x14ac:dyDescent="0.2">
      <c r="B445" s="1850"/>
      <c r="C445" s="1832" t="s">
        <v>227</v>
      </c>
      <c r="D445" s="1818"/>
      <c r="E445" s="809">
        <v>0.2324499149175506</v>
      </c>
      <c r="F445" s="788"/>
      <c r="G445" s="788"/>
      <c r="H445" s="1827" t="s">
        <v>217</v>
      </c>
      <c r="I445" s="1818"/>
      <c r="J445" s="810">
        <v>0.46585744835554654</v>
      </c>
      <c r="K445" s="788"/>
      <c r="L445" s="788"/>
      <c r="M445" s="1828" t="s">
        <v>217</v>
      </c>
      <c r="N445" s="1818"/>
      <c r="O445" s="811">
        <v>0.35786628369923357</v>
      </c>
      <c r="P445" s="788"/>
      <c r="Q445" s="788"/>
      <c r="AE445" s="238"/>
      <c r="AF445" s="238"/>
      <c r="AG445" s="238"/>
      <c r="AH445" s="238"/>
      <c r="AI445" s="238"/>
      <c r="AJ445" s="238"/>
      <c r="AK445" s="238"/>
      <c r="AL445" s="238"/>
      <c r="AM445" s="238"/>
      <c r="AN445" s="238"/>
      <c r="AO445" s="238"/>
      <c r="AP445" s="238"/>
      <c r="AQ445" s="238"/>
      <c r="AR445" s="238"/>
      <c r="AS445" s="238"/>
      <c r="AT445" s="238"/>
      <c r="AU445" s="238"/>
      <c r="AV445" s="238"/>
      <c r="AW445" s="238"/>
      <c r="AX445" s="238"/>
      <c r="AY445" s="238"/>
      <c r="AZ445" s="238"/>
      <c r="BA445" s="240"/>
      <c r="BB445" s="427"/>
      <c r="BC445" s="240"/>
      <c r="BD445" s="240"/>
      <c r="BE445" s="240"/>
      <c r="BF445" s="240"/>
      <c r="BG445" s="240"/>
      <c r="BH445" s="240"/>
      <c r="BI445" s="240"/>
      <c r="BJ445" s="240"/>
      <c r="BK445" s="240"/>
      <c r="BL445" s="240"/>
      <c r="BM445" s="240"/>
      <c r="BN445" s="240"/>
      <c r="BO445" s="240"/>
      <c r="BP445" s="240"/>
      <c r="BQ445" s="240"/>
      <c r="BR445" s="240"/>
      <c r="BS445" s="240"/>
      <c r="BT445" s="240"/>
      <c r="BU445" s="240"/>
      <c r="BV445" s="240"/>
      <c r="BW445" s="240"/>
      <c r="BX445" s="240"/>
      <c r="BY445" s="240"/>
      <c r="BZ445" s="241"/>
      <c r="CA445" s="241"/>
      <c r="CB445" s="241"/>
      <c r="CC445" s="241"/>
      <c r="CD445" s="241"/>
      <c r="CE445" s="241"/>
      <c r="CF445" s="241"/>
      <c r="CG445" s="241"/>
      <c r="CH445" s="241"/>
      <c r="CI445" s="241"/>
      <c r="CJ445" s="241"/>
      <c r="CK445" s="241"/>
      <c r="CL445" s="241"/>
      <c r="CM445" s="241"/>
      <c r="CN445" s="241"/>
      <c r="CO445" s="241"/>
      <c r="CP445" s="241"/>
      <c r="CQ445" s="241"/>
      <c r="CR445" s="241"/>
      <c r="CS445" s="241"/>
      <c r="CT445" s="241"/>
      <c r="CU445" s="241"/>
      <c r="CV445" s="241"/>
      <c r="CW445" s="241"/>
      <c r="CX445" s="241"/>
      <c r="CY445" s="241"/>
      <c r="CZ445" s="241"/>
    </row>
    <row r="446" s="245" customFormat="true" ht="25.15" customHeight="true" x14ac:dyDescent="0.2">
      <c r="C446" s="1832" t="s">
        <v>232</v>
      </c>
      <c r="D446" s="1818"/>
      <c r="E446" s="809">
        <v>0.13628484370601524</v>
      </c>
      <c r="F446" s="788"/>
      <c r="G446" s="788"/>
      <c r="H446" s="1827" t="s">
        <v>229</v>
      </c>
      <c r="I446" s="1818"/>
      <c r="J446" s="810">
        <v>0.18612881364588185</v>
      </c>
      <c r="K446" s="788"/>
      <c r="L446" s="788"/>
      <c r="M446" s="1828" t="s">
        <v>229</v>
      </c>
      <c r="N446" s="1818"/>
      <c r="O446" s="811">
        <v>0.17765958647482138</v>
      </c>
      <c r="P446" s="788"/>
      <c r="Q446" s="788"/>
      <c r="AE446" s="238"/>
      <c r="AF446" s="238"/>
      <c r="AG446" s="238"/>
      <c r="AH446" s="238"/>
      <c r="AI446" s="238"/>
      <c r="AJ446" s="238"/>
      <c r="AK446" s="238"/>
      <c r="AL446" s="238"/>
      <c r="AM446" s="238"/>
      <c r="AN446" s="238"/>
      <c r="AO446" s="238"/>
      <c r="AP446" s="238"/>
      <c r="AQ446" s="238"/>
      <c r="AR446" s="238"/>
      <c r="AS446" s="238"/>
      <c r="AT446" s="238"/>
      <c r="AU446" s="238"/>
      <c r="AV446" s="238"/>
      <c r="AW446" s="238"/>
      <c r="AX446" s="238"/>
      <c r="AY446" s="238"/>
      <c r="AZ446" s="238"/>
      <c r="BA446" s="240"/>
      <c r="BB446" s="427"/>
      <c r="BC446" s="240"/>
      <c r="BD446" s="240"/>
      <c r="BE446" s="240"/>
      <c r="BF446" s="240"/>
      <c r="BG446" s="240"/>
      <c r="BH446" s="240"/>
      <c r="BI446" s="240"/>
      <c r="BJ446" s="240"/>
      <c r="BK446" s="240"/>
      <c r="BL446" s="240"/>
      <c r="BM446" s="240"/>
      <c r="BN446" s="240"/>
      <c r="BO446" s="240"/>
      <c r="BP446" s="240"/>
      <c r="BQ446" s="240"/>
      <c r="BR446" s="240"/>
      <c r="BS446" s="240"/>
      <c r="BT446" s="240"/>
      <c r="BU446" s="240"/>
      <c r="BV446" s="240"/>
      <c r="BW446" s="240"/>
      <c r="BX446" s="240"/>
      <c r="BY446" s="240"/>
      <c r="BZ446" s="241"/>
      <c r="CA446" s="241"/>
      <c r="CB446" s="241"/>
      <c r="CC446" s="241"/>
      <c r="CD446" s="241"/>
      <c r="CE446" s="241"/>
      <c r="CF446" s="241"/>
      <c r="CG446" s="241"/>
      <c r="CH446" s="241"/>
      <c r="CI446" s="241"/>
      <c r="CJ446" s="241"/>
      <c r="CK446" s="241"/>
      <c r="CL446" s="241"/>
      <c r="CM446" s="241"/>
      <c r="CN446" s="241"/>
      <c r="CO446" s="241"/>
      <c r="CP446" s="241"/>
      <c r="CQ446" s="241"/>
      <c r="CR446" s="241"/>
      <c r="CS446" s="241"/>
      <c r="CT446" s="241"/>
      <c r="CU446" s="241"/>
      <c r="CV446" s="241"/>
      <c r="CW446" s="241"/>
      <c r="CX446" s="241"/>
      <c r="CY446" s="241"/>
      <c r="CZ446" s="241"/>
    </row>
    <row r="447" s="245" customFormat="true" ht="25.15" customHeight="true" x14ac:dyDescent="0.2">
      <c r="C447" s="1832" t="s">
        <v>236</v>
      </c>
      <c r="D447" s="1818"/>
      <c r="E447" s="809">
        <v>0.11387517818236324</v>
      </c>
      <c r="F447" s="788"/>
      <c r="G447" s="788"/>
      <c r="H447" s="1827" t="s">
        <v>221</v>
      </c>
      <c r="I447" s="1818"/>
      <c r="J447" s="810">
        <v>0.34664227209201187</v>
      </c>
      <c r="K447" s="788"/>
      <c r="L447" s="788"/>
      <c r="M447" s="1828" t="s">
        <v>221</v>
      </c>
      <c r="N447" s="1818"/>
      <c r="O447" s="811">
        <v>0.30984328154092644</v>
      </c>
      <c r="P447" s="788"/>
      <c r="Q447" s="788"/>
      <c r="AE447" s="238"/>
      <c r="AF447" s="238"/>
      <c r="AG447" s="238"/>
      <c r="AH447" s="238"/>
      <c r="AI447" s="238"/>
      <c r="AJ447" s="238"/>
      <c r="AK447" s="238"/>
      <c r="AL447" s="238"/>
      <c r="AM447" s="238"/>
      <c r="AN447" s="238"/>
      <c r="AO447" s="238"/>
      <c r="AP447" s="238"/>
      <c r="AQ447" s="238"/>
      <c r="AR447" s="238"/>
      <c r="AS447" s="238"/>
      <c r="AT447" s="238"/>
      <c r="AU447" s="238"/>
      <c r="AV447" s="238"/>
      <c r="AW447" s="238"/>
      <c r="AX447" s="238"/>
      <c r="AY447" s="238"/>
      <c r="AZ447" s="238"/>
      <c r="BA447" s="240"/>
      <c r="BB447" s="427"/>
      <c r="BC447" s="240"/>
      <c r="BD447" s="240"/>
      <c r="BE447" s="240"/>
      <c r="BF447" s="240"/>
      <c r="BG447" s="240"/>
      <c r="BH447" s="240"/>
      <c r="BI447" s="240"/>
      <c r="BJ447" s="240"/>
      <c r="BK447" s="240"/>
      <c r="BL447" s="240"/>
      <c r="BM447" s="240"/>
      <c r="BN447" s="240"/>
      <c r="BO447" s="240"/>
      <c r="BP447" s="240"/>
      <c r="BQ447" s="240"/>
      <c r="BR447" s="240"/>
      <c r="BS447" s="240"/>
      <c r="BT447" s="240"/>
      <c r="BU447" s="240"/>
      <c r="BV447" s="240"/>
      <c r="BW447" s="240"/>
      <c r="BX447" s="240"/>
      <c r="BY447" s="240"/>
      <c r="BZ447" s="241"/>
      <c r="CA447" s="241"/>
      <c r="CB447" s="241"/>
      <c r="CC447" s="241"/>
      <c r="CD447" s="241"/>
      <c r="CE447" s="241"/>
      <c r="CF447" s="241"/>
      <c r="CG447" s="241"/>
      <c r="CH447" s="241"/>
      <c r="CI447" s="241"/>
      <c r="CJ447" s="241"/>
      <c r="CK447" s="241"/>
      <c r="CL447" s="241"/>
      <c r="CM447" s="241"/>
      <c r="CN447" s="241"/>
      <c r="CO447" s="241"/>
      <c r="CP447" s="241"/>
      <c r="CQ447" s="241"/>
      <c r="CR447" s="241"/>
      <c r="CS447" s="241"/>
      <c r="CT447" s="241"/>
      <c r="CU447" s="241"/>
      <c r="CV447" s="241"/>
      <c r="CW447" s="241"/>
      <c r="CX447" s="241"/>
      <c r="CY447" s="241"/>
      <c r="CZ447" s="241"/>
    </row>
    <row r="448" s="245" customFormat="true" ht="25.15" customHeight="true" x14ac:dyDescent="0.2">
      <c r="C448" s="1832" t="s">
        <v>237</v>
      </c>
      <c r="D448" s="1818"/>
      <c r="E448" s="809">
        <v>5.5075964179794157E-2</v>
      </c>
      <c r="F448" s="788"/>
      <c r="G448" s="788"/>
      <c r="H448" s="1827" t="s">
        <v>226</v>
      </c>
      <c r="I448" s="1818"/>
      <c r="J448" s="810">
        <v>0.26424694925624104</v>
      </c>
      <c r="K448" s="788"/>
      <c r="L448" s="788"/>
      <c r="M448" s="1828" t="s">
        <v>226</v>
      </c>
      <c r="N448" s="1818"/>
      <c r="O448" s="811">
        <v>0.21765646968859328</v>
      </c>
      <c r="P448" s="788"/>
      <c r="Q448" s="788"/>
      <c r="AE448" s="238"/>
      <c r="AF448" s="238"/>
      <c r="AG448" s="238"/>
      <c r="AH448" s="238"/>
      <c r="AI448" s="238"/>
      <c r="AJ448" s="238"/>
      <c r="AK448" s="238"/>
      <c r="AL448" s="238"/>
      <c r="AM448" s="238"/>
      <c r="AN448" s="238"/>
      <c r="AO448" s="238"/>
      <c r="AP448" s="238"/>
      <c r="AQ448" s="238"/>
      <c r="AR448" s="238"/>
      <c r="AS448" s="238"/>
      <c r="AT448" s="238"/>
      <c r="AU448" s="238"/>
      <c r="AV448" s="238"/>
      <c r="AW448" s="238"/>
      <c r="AX448" s="238"/>
      <c r="AY448" s="238"/>
      <c r="AZ448" s="238"/>
      <c r="BA448" s="240"/>
      <c r="BB448" s="427"/>
      <c r="BC448" s="240"/>
      <c r="BD448" s="240"/>
      <c r="BE448" s="240"/>
      <c r="BF448" s="240"/>
      <c r="BG448" s="240"/>
      <c r="BH448" s="240"/>
      <c r="BI448" s="240"/>
      <c r="BJ448" s="240"/>
      <c r="BK448" s="240"/>
      <c r="BL448" s="240"/>
      <c r="BM448" s="240"/>
      <c r="BN448" s="240"/>
      <c r="BO448" s="240"/>
      <c r="BP448" s="240"/>
      <c r="BQ448" s="240"/>
      <c r="BR448" s="240"/>
      <c r="BS448" s="240"/>
      <c r="BT448" s="240"/>
      <c r="BU448" s="240"/>
      <c r="BV448" s="240"/>
      <c r="BW448" s="240"/>
      <c r="BX448" s="240"/>
      <c r="BY448" s="240"/>
      <c r="BZ448" s="241"/>
      <c r="CA448" s="241"/>
      <c r="CB448" s="241"/>
      <c r="CC448" s="241"/>
      <c r="CD448" s="241"/>
      <c r="CE448" s="241"/>
      <c r="CF448" s="241"/>
      <c r="CG448" s="241"/>
      <c r="CH448" s="241"/>
      <c r="CI448" s="241"/>
      <c r="CJ448" s="241"/>
      <c r="CK448" s="241"/>
      <c r="CL448" s="241"/>
      <c r="CM448" s="241"/>
      <c r="CN448" s="241"/>
      <c r="CO448" s="241"/>
      <c r="CP448" s="241"/>
      <c r="CQ448" s="241"/>
      <c r="CR448" s="241"/>
      <c r="CS448" s="241"/>
      <c r="CT448" s="241"/>
      <c r="CU448" s="241"/>
      <c r="CV448" s="241"/>
      <c r="CW448" s="241"/>
      <c r="CX448" s="241"/>
      <c r="CY448" s="241"/>
      <c r="CZ448" s="241"/>
    </row>
    <row r="449" s="245" customFormat="true" ht="25.15" customHeight="true" x14ac:dyDescent="0.2">
      <c r="C449" s="1832" t="s">
        <v>233</v>
      </c>
      <c r="D449" s="1818"/>
      <c r="E449" s="809">
        <v>0.12057788623843659</v>
      </c>
      <c r="F449" s="788"/>
      <c r="G449" s="788"/>
      <c r="H449" s="1827" t="s">
        <v>240</v>
      </c>
      <c r="I449" s="1818"/>
      <c r="J449" s="810">
        <v>3.0136994681167255E-2</v>
      </c>
      <c r="K449" s="788"/>
      <c r="L449" s="788"/>
      <c r="M449" s="1828" t="s">
        <v>240</v>
      </c>
      <c r="N449" s="1818"/>
      <c r="O449" s="811">
        <v>3.2469948155296004E-2</v>
      </c>
      <c r="P449" s="788"/>
      <c r="Q449" s="788"/>
      <c r="AE449" s="238"/>
      <c r="AF449" s="238"/>
      <c r="AG449" s="238"/>
      <c r="AH449" s="238"/>
      <c r="AI449" s="238"/>
      <c r="AJ449" s="238"/>
      <c r="AK449" s="238"/>
      <c r="AL449" s="238"/>
      <c r="AM449" s="238"/>
      <c r="AN449" s="238"/>
      <c r="AO449" s="238"/>
      <c r="AP449" s="238"/>
      <c r="AQ449" s="238"/>
      <c r="AR449" s="238"/>
      <c r="AS449" s="238"/>
      <c r="AT449" s="238"/>
      <c r="AU449" s="238"/>
      <c r="AV449" s="238"/>
      <c r="AW449" s="238"/>
      <c r="AX449" s="238"/>
      <c r="AY449" s="238"/>
      <c r="AZ449" s="238"/>
      <c r="BA449" s="240"/>
      <c r="BB449" s="427"/>
      <c r="BC449" s="240"/>
      <c r="BD449" s="240"/>
      <c r="BE449" s="240"/>
      <c r="BF449" s="240"/>
      <c r="BG449" s="240"/>
      <c r="BH449" s="240"/>
      <c r="BI449" s="240"/>
      <c r="BJ449" s="240"/>
      <c r="BK449" s="240"/>
      <c r="BL449" s="240"/>
      <c r="BM449" s="240"/>
      <c r="BN449" s="240"/>
      <c r="BO449" s="240"/>
      <c r="BP449" s="240"/>
      <c r="BQ449" s="240"/>
      <c r="BR449" s="240"/>
      <c r="BS449" s="240"/>
      <c r="BT449" s="240"/>
      <c r="BU449" s="240"/>
      <c r="BV449" s="240"/>
      <c r="BW449" s="240"/>
      <c r="BX449" s="240"/>
      <c r="BY449" s="240"/>
      <c r="BZ449" s="241"/>
      <c r="CA449" s="241"/>
      <c r="CB449" s="241"/>
      <c r="CC449" s="241"/>
      <c r="CD449" s="241"/>
      <c r="CE449" s="241"/>
      <c r="CF449" s="241"/>
      <c r="CG449" s="241"/>
      <c r="CH449" s="241"/>
      <c r="CI449" s="241"/>
      <c r="CJ449" s="241"/>
      <c r="CK449" s="241"/>
      <c r="CL449" s="241"/>
      <c r="CM449" s="241"/>
      <c r="CN449" s="241"/>
      <c r="CO449" s="241"/>
      <c r="CP449" s="241"/>
      <c r="CQ449" s="241"/>
      <c r="CR449" s="241"/>
      <c r="CS449" s="241"/>
      <c r="CT449" s="241"/>
      <c r="CU449" s="241"/>
      <c r="CV449" s="241"/>
      <c r="CW449" s="241"/>
      <c r="CX449" s="241"/>
      <c r="CY449" s="241"/>
      <c r="CZ449" s="241"/>
    </row>
    <row r="450" s="245" customFormat="true" ht="25.15" customHeight="true" x14ac:dyDescent="0.2">
      <c r="C450" s="1832" t="s">
        <v>244</v>
      </c>
      <c r="D450" s="1818"/>
      <c r="E450" s="809">
        <v>1.3365900789423912E-3</v>
      </c>
      <c r="F450" s="788"/>
      <c r="G450" s="788"/>
      <c r="H450" s="1827" t="s">
        <v>220</v>
      </c>
      <c r="I450" s="1818"/>
      <c r="J450" s="810">
        <v>0.43394155977970961</v>
      </c>
      <c r="K450" s="788"/>
      <c r="L450" s="788"/>
      <c r="M450" s="1828" t="s">
        <v>220</v>
      </c>
      <c r="N450" s="1818"/>
      <c r="O450" s="811">
        <v>0.33515844375591264</v>
      </c>
      <c r="P450" s="788"/>
      <c r="Q450" s="788"/>
      <c r="AE450" s="238"/>
      <c r="AF450" s="238"/>
      <c r="AG450" s="238"/>
      <c r="AH450" s="238"/>
      <c r="AI450" s="238"/>
      <c r="AJ450" s="238"/>
      <c r="AK450" s="238"/>
      <c r="AL450" s="238"/>
      <c r="AM450" s="238"/>
      <c r="AN450" s="238"/>
      <c r="AO450" s="238"/>
      <c r="AP450" s="238"/>
      <c r="AQ450" s="238"/>
      <c r="AR450" s="238"/>
      <c r="AS450" s="238"/>
      <c r="AT450" s="238"/>
      <c r="AU450" s="238"/>
      <c r="AV450" s="238"/>
      <c r="AW450" s="238"/>
      <c r="AX450" s="238"/>
      <c r="AY450" s="238"/>
      <c r="AZ450" s="238"/>
      <c r="BA450" s="240"/>
      <c r="BB450" s="427"/>
      <c r="BC450" s="240"/>
      <c r="BD450" s="240"/>
      <c r="BE450" s="240"/>
      <c r="BF450" s="240"/>
      <c r="BG450" s="240"/>
      <c r="BH450" s="240"/>
      <c r="BI450" s="240"/>
      <c r="BJ450" s="240"/>
      <c r="BK450" s="240"/>
      <c r="BL450" s="240"/>
      <c r="BM450" s="240"/>
      <c r="BN450" s="240"/>
      <c r="BO450" s="240"/>
      <c r="BP450" s="240"/>
      <c r="BQ450" s="240"/>
      <c r="BR450" s="240"/>
      <c r="BS450" s="240"/>
      <c r="BT450" s="240"/>
      <c r="BU450" s="240"/>
      <c r="BV450" s="240"/>
      <c r="BW450" s="240"/>
      <c r="BX450" s="240"/>
      <c r="BY450" s="240"/>
      <c r="BZ450" s="241"/>
      <c r="CA450" s="241"/>
      <c r="CB450" s="241"/>
      <c r="CC450" s="241"/>
      <c r="CD450" s="241"/>
      <c r="CE450" s="241"/>
      <c r="CF450" s="241"/>
      <c r="CG450" s="241"/>
      <c r="CH450" s="241"/>
      <c r="CI450" s="241"/>
      <c r="CJ450" s="241"/>
      <c r="CK450" s="241"/>
      <c r="CL450" s="241"/>
      <c r="CM450" s="241"/>
      <c r="CN450" s="241"/>
      <c r="CO450" s="241"/>
      <c r="CP450" s="241"/>
      <c r="CQ450" s="241"/>
      <c r="CR450" s="241"/>
      <c r="CS450" s="241"/>
      <c r="CT450" s="241"/>
      <c r="CU450" s="241"/>
      <c r="CV450" s="241"/>
      <c r="CW450" s="241"/>
      <c r="CX450" s="241"/>
      <c r="CY450" s="241"/>
      <c r="CZ450" s="241"/>
    </row>
    <row r="451" s="245" customFormat="true" ht="25.15" customHeight="true" x14ac:dyDescent="0.2">
      <c r="C451" s="1832" t="s">
        <v>225</v>
      </c>
      <c r="D451" s="1818"/>
      <c r="E451" s="809">
        <v>0.27252816709297445</v>
      </c>
      <c r="F451" s="788"/>
      <c r="G451" s="788"/>
      <c r="H451" s="1827" t="s">
        <v>218</v>
      </c>
      <c r="I451" s="1818"/>
      <c r="J451" s="810">
        <v>0.44840877213602587</v>
      </c>
      <c r="K451" s="788"/>
      <c r="L451" s="788"/>
      <c r="M451" s="1828" t="s">
        <v>218</v>
      </c>
      <c r="N451" s="1818"/>
      <c r="O451" s="811">
        <v>0.28776459497500417</v>
      </c>
      <c r="P451" s="788"/>
      <c r="Q451" s="788"/>
      <c r="AE451" s="238"/>
      <c r="AF451" s="238"/>
      <c r="AG451" s="238"/>
      <c r="AH451" s="238"/>
      <c r="AI451" s="238"/>
      <c r="AJ451" s="238"/>
      <c r="AK451" s="238"/>
      <c r="AL451" s="238"/>
      <c r="AM451" s="238"/>
      <c r="AN451" s="238"/>
      <c r="AO451" s="238"/>
      <c r="AP451" s="238"/>
      <c r="AQ451" s="238"/>
      <c r="AR451" s="238"/>
      <c r="AS451" s="238"/>
      <c r="AT451" s="238"/>
      <c r="AU451" s="238"/>
      <c r="AV451" s="238"/>
      <c r="AW451" s="238"/>
      <c r="AX451" s="238"/>
      <c r="AY451" s="238"/>
      <c r="AZ451" s="238"/>
      <c r="BA451" s="240"/>
      <c r="BB451" s="427"/>
      <c r="BC451" s="240"/>
      <c r="BD451" s="240"/>
      <c r="BE451" s="240"/>
      <c r="BF451" s="240"/>
      <c r="BG451" s="240"/>
      <c r="BH451" s="240"/>
      <c r="BI451" s="240"/>
      <c r="BJ451" s="240"/>
      <c r="BK451" s="240"/>
      <c r="BL451" s="240"/>
      <c r="BM451" s="240"/>
      <c r="BN451" s="240"/>
      <c r="BO451" s="240"/>
      <c r="BP451" s="240"/>
      <c r="BQ451" s="240"/>
      <c r="BR451" s="240"/>
      <c r="BS451" s="240"/>
      <c r="BT451" s="240"/>
      <c r="BU451" s="240"/>
      <c r="BV451" s="240"/>
      <c r="BW451" s="240"/>
      <c r="BX451" s="240"/>
      <c r="BY451" s="240"/>
      <c r="BZ451" s="241"/>
      <c r="CA451" s="241"/>
      <c r="CB451" s="241"/>
      <c r="CC451" s="241"/>
      <c r="CD451" s="241"/>
      <c r="CE451" s="241"/>
      <c r="CF451" s="241"/>
      <c r="CG451" s="241"/>
      <c r="CH451" s="241"/>
      <c r="CI451" s="241"/>
      <c r="CJ451" s="241"/>
      <c r="CK451" s="241"/>
      <c r="CL451" s="241"/>
      <c r="CM451" s="241"/>
      <c r="CN451" s="241"/>
      <c r="CO451" s="241"/>
      <c r="CP451" s="241"/>
      <c r="CQ451" s="241"/>
      <c r="CR451" s="241"/>
      <c r="CS451" s="241"/>
      <c r="CT451" s="241"/>
      <c r="CU451" s="241"/>
      <c r="CV451" s="241"/>
      <c r="CW451" s="241"/>
      <c r="CX451" s="241"/>
      <c r="CY451" s="241"/>
      <c r="CZ451" s="241"/>
    </row>
    <row r="452" s="245" customFormat="true" ht="25.15" customHeight="true" x14ac:dyDescent="0.2">
      <c r="C452" s="1832" t="s">
        <v>219</v>
      </c>
      <c r="D452" s="1818"/>
      <c r="E452" s="809">
        <v>0.4001540020727638</v>
      </c>
      <c r="F452" s="788"/>
      <c r="G452" s="788"/>
      <c r="H452" s="1827" t="s">
        <v>234</v>
      </c>
      <c r="I452" s="1818"/>
      <c r="J452" s="810">
        <v>0.1298301652023833</v>
      </c>
      <c r="K452" s="788"/>
      <c r="L452" s="788"/>
      <c r="M452" s="1828" t="s">
        <v>234</v>
      </c>
      <c r="N452" s="1818"/>
      <c r="O452" s="811">
        <v>0.10998019589463412</v>
      </c>
      <c r="P452" s="788"/>
      <c r="Q452" s="788"/>
      <c r="AE452" s="238"/>
      <c r="AF452" s="238"/>
      <c r="AG452" s="238"/>
      <c r="AH452" s="238"/>
      <c r="AI452" s="238"/>
      <c r="AJ452" s="238"/>
      <c r="AK452" s="238"/>
      <c r="AL452" s="238"/>
      <c r="AM452" s="238"/>
      <c r="AN452" s="238"/>
      <c r="AO452" s="238"/>
      <c r="AP452" s="238"/>
      <c r="AQ452" s="238"/>
      <c r="AR452" s="238"/>
      <c r="AS452" s="238"/>
      <c r="AT452" s="238"/>
      <c r="AU452" s="238"/>
      <c r="AV452" s="238"/>
      <c r="AW452" s="238"/>
      <c r="AX452" s="238"/>
      <c r="AY452" s="238"/>
      <c r="AZ452" s="238"/>
      <c r="BA452" s="240"/>
      <c r="BB452" s="427"/>
      <c r="BC452" s="240"/>
      <c r="BD452" s="240"/>
      <c r="BE452" s="240"/>
      <c r="BF452" s="240"/>
      <c r="BG452" s="240"/>
      <c r="BH452" s="240"/>
      <c r="BI452" s="240"/>
      <c r="BJ452" s="240"/>
      <c r="BK452" s="240"/>
      <c r="BL452" s="240"/>
      <c r="BM452" s="240"/>
      <c r="BN452" s="240"/>
      <c r="BO452" s="240"/>
      <c r="BP452" s="240"/>
      <c r="BQ452" s="240"/>
      <c r="BR452" s="240"/>
      <c r="BS452" s="240"/>
      <c r="BT452" s="240"/>
      <c r="BU452" s="240"/>
      <c r="BV452" s="240"/>
      <c r="BW452" s="240"/>
      <c r="BX452" s="240"/>
      <c r="BY452" s="240"/>
      <c r="BZ452" s="241"/>
      <c r="CA452" s="241"/>
      <c r="CB452" s="241"/>
      <c r="CC452" s="241"/>
      <c r="CD452" s="241"/>
      <c r="CE452" s="241"/>
      <c r="CF452" s="241"/>
      <c r="CG452" s="241"/>
      <c r="CH452" s="241"/>
      <c r="CI452" s="241"/>
      <c r="CJ452" s="241"/>
      <c r="CK452" s="241"/>
      <c r="CL452" s="241"/>
      <c r="CM452" s="241"/>
      <c r="CN452" s="241"/>
      <c r="CO452" s="241"/>
      <c r="CP452" s="241"/>
      <c r="CQ452" s="241"/>
      <c r="CR452" s="241"/>
      <c r="CS452" s="241"/>
      <c r="CT452" s="241"/>
      <c r="CU452" s="241"/>
      <c r="CV452" s="241"/>
      <c r="CW452" s="241"/>
      <c r="CX452" s="241"/>
      <c r="CY452" s="241"/>
      <c r="CZ452" s="241"/>
    </row>
    <row r="453" s="245" customFormat="true" ht="25.15" customHeight="true" x14ac:dyDescent="0.2">
      <c r="C453" s="1832" t="s">
        <v>231</v>
      </c>
      <c r="D453" s="1818"/>
      <c r="E453" s="809">
        <v>0.15049596787185279</v>
      </c>
      <c r="F453" s="788"/>
      <c r="G453" s="788"/>
      <c r="H453" s="1827" t="s">
        <v>224</v>
      </c>
      <c r="I453" s="1818"/>
      <c r="J453" s="810">
        <v>0.29611964816507408</v>
      </c>
      <c r="K453" s="788"/>
      <c r="L453" s="788"/>
      <c r="M453" s="1828" t="s">
        <v>224</v>
      </c>
      <c r="N453" s="1818"/>
      <c r="O453" s="811">
        <v>0.19157386080723909</v>
      </c>
      <c r="P453" s="788"/>
      <c r="Q453" s="788"/>
      <c r="AE453" s="238"/>
      <c r="AF453" s="238"/>
      <c r="AG453" s="238"/>
      <c r="AH453" s="238"/>
      <c r="AI453" s="238"/>
      <c r="AJ453" s="238"/>
      <c r="AK453" s="238"/>
      <c r="AL453" s="238"/>
      <c r="AM453" s="238"/>
      <c r="AN453" s="238"/>
      <c r="AO453" s="238"/>
      <c r="AP453" s="238"/>
      <c r="AQ453" s="238"/>
      <c r="AR453" s="238"/>
      <c r="AS453" s="238"/>
      <c r="AT453" s="238"/>
      <c r="AU453" s="238"/>
      <c r="AV453" s="238"/>
      <c r="AW453" s="238"/>
      <c r="AX453" s="238"/>
      <c r="AY453" s="238"/>
      <c r="AZ453" s="238"/>
      <c r="BA453" s="240"/>
      <c r="BB453" s="427"/>
      <c r="BC453" s="240"/>
      <c r="BD453" s="240"/>
      <c r="BE453" s="240"/>
      <c r="BF453" s="240"/>
      <c r="BG453" s="240"/>
      <c r="BH453" s="240"/>
      <c r="BI453" s="240"/>
      <c r="BJ453" s="240"/>
      <c r="BK453" s="240"/>
      <c r="BL453" s="240"/>
      <c r="BM453" s="240"/>
      <c r="BN453" s="240"/>
      <c r="BO453" s="240"/>
      <c r="BP453" s="240"/>
      <c r="BQ453" s="240"/>
      <c r="BR453" s="240"/>
      <c r="BS453" s="240"/>
      <c r="BT453" s="240"/>
      <c r="BU453" s="240"/>
      <c r="BV453" s="240"/>
      <c r="BW453" s="240"/>
      <c r="BX453" s="240"/>
      <c r="BY453" s="240"/>
      <c r="BZ453" s="241"/>
      <c r="CA453" s="241"/>
      <c r="CB453" s="241"/>
      <c r="CC453" s="241"/>
      <c r="CD453" s="241"/>
      <c r="CE453" s="241"/>
      <c r="CF453" s="241"/>
      <c r="CG453" s="241"/>
      <c r="CH453" s="241"/>
      <c r="CI453" s="241"/>
      <c r="CJ453" s="241"/>
      <c r="CK453" s="241"/>
      <c r="CL453" s="241"/>
      <c r="CM453" s="241"/>
      <c r="CN453" s="241"/>
      <c r="CO453" s="241"/>
      <c r="CP453" s="241"/>
      <c r="CQ453" s="241"/>
      <c r="CR453" s="241"/>
      <c r="CS453" s="241"/>
      <c r="CT453" s="241"/>
      <c r="CU453" s="241"/>
      <c r="CV453" s="241"/>
      <c r="CW453" s="241"/>
      <c r="CX453" s="241"/>
      <c r="CY453" s="241"/>
      <c r="CZ453" s="241"/>
    </row>
    <row r="454" s="245" customFormat="true" ht="25.15" customHeight="true" x14ac:dyDescent="0.2">
      <c r="C454" s="1832" t="s">
        <v>235</v>
      </c>
      <c r="D454" s="1818"/>
      <c r="E454" s="809">
        <v>8.6414527967064655E-2</v>
      </c>
      <c r="F454" s="788"/>
      <c r="G454" s="788"/>
      <c r="H454" s="1827" t="s">
        <v>227</v>
      </c>
      <c r="I454" s="1818"/>
      <c r="J454" s="810">
        <v>0.28376424462853611</v>
      </c>
      <c r="K454" s="788"/>
      <c r="L454" s="788"/>
      <c r="M454" s="1828" t="s">
        <v>227</v>
      </c>
      <c r="N454" s="1818"/>
      <c r="O454" s="811">
        <v>0.16780438889449634</v>
      </c>
      <c r="P454" s="788"/>
      <c r="Q454" s="788"/>
      <c r="AE454" s="238"/>
      <c r="AF454" s="238"/>
      <c r="AG454" s="238"/>
      <c r="AH454" s="238"/>
      <c r="AI454" s="238"/>
      <c r="AJ454" s="238"/>
      <c r="AK454" s="238"/>
      <c r="AL454" s="238"/>
      <c r="AM454" s="238"/>
      <c r="AN454" s="238"/>
      <c r="AO454" s="238"/>
      <c r="AP454" s="238"/>
      <c r="AQ454" s="238"/>
      <c r="AR454" s="238"/>
      <c r="AS454" s="238"/>
      <c r="AT454" s="238"/>
      <c r="AU454" s="238"/>
      <c r="AV454" s="238"/>
      <c r="AW454" s="238"/>
      <c r="AX454" s="238"/>
      <c r="AY454" s="238"/>
      <c r="AZ454" s="238"/>
      <c r="BA454" s="240"/>
      <c r="BB454" s="427"/>
      <c r="BC454" s="240"/>
      <c r="BD454" s="240"/>
      <c r="BE454" s="240"/>
      <c r="BF454" s="240"/>
      <c r="BG454" s="240"/>
      <c r="BH454" s="240"/>
      <c r="BI454" s="240"/>
      <c r="BJ454" s="240"/>
      <c r="BK454" s="240"/>
      <c r="BL454" s="240"/>
      <c r="BM454" s="240"/>
      <c r="BN454" s="240"/>
      <c r="BO454" s="240"/>
      <c r="BP454" s="240"/>
      <c r="BQ454" s="240"/>
      <c r="BR454" s="240"/>
      <c r="BS454" s="240"/>
      <c r="BT454" s="240"/>
      <c r="BU454" s="240"/>
      <c r="BV454" s="240"/>
      <c r="BW454" s="240"/>
      <c r="BX454" s="240"/>
      <c r="BY454" s="240"/>
      <c r="BZ454" s="241"/>
      <c r="CA454" s="241"/>
      <c r="CB454" s="241"/>
      <c r="CC454" s="241"/>
      <c r="CD454" s="241"/>
      <c r="CE454" s="241"/>
      <c r="CF454" s="241"/>
      <c r="CG454" s="241"/>
      <c r="CH454" s="241"/>
      <c r="CI454" s="241"/>
      <c r="CJ454" s="241"/>
      <c r="CK454" s="241"/>
      <c r="CL454" s="241"/>
      <c r="CM454" s="241"/>
      <c r="CN454" s="241"/>
      <c r="CO454" s="241"/>
      <c r="CP454" s="241"/>
      <c r="CQ454" s="241"/>
      <c r="CR454" s="241"/>
      <c r="CS454" s="241"/>
      <c r="CT454" s="241"/>
      <c r="CU454" s="241"/>
      <c r="CV454" s="241"/>
      <c r="CW454" s="241"/>
      <c r="CX454" s="241"/>
      <c r="CY454" s="241"/>
      <c r="CZ454" s="241"/>
    </row>
    <row r="455" s="245" customFormat="true" ht="25.15" customHeight="true" x14ac:dyDescent="0.2">
      <c r="C455" s="1832" t="s">
        <v>216</v>
      </c>
      <c r="D455" s="1818"/>
      <c r="E455" s="809">
        <v>0.54627892586486138</v>
      </c>
      <c r="F455" s="788"/>
      <c r="G455" s="788"/>
      <c r="H455" s="1827" t="s">
        <v>232</v>
      </c>
      <c r="I455" s="1818"/>
      <c r="J455" s="810">
        <v>0.18232110325798762</v>
      </c>
      <c r="K455" s="788"/>
      <c r="L455" s="788"/>
      <c r="M455" s="1828" t="s">
        <v>232</v>
      </c>
      <c r="N455" s="1818"/>
      <c r="O455" s="811">
        <v>0.13229506833270741</v>
      </c>
      <c r="P455" s="788"/>
      <c r="Q455" s="788"/>
      <c r="AE455" s="238"/>
      <c r="AF455" s="238"/>
      <c r="AG455" s="238"/>
      <c r="AH455" s="238"/>
      <c r="AI455" s="238"/>
      <c r="AJ455" s="238"/>
      <c r="AK455" s="238"/>
      <c r="AL455" s="238"/>
      <c r="AM455" s="238"/>
      <c r="AN455" s="238"/>
      <c r="AO455" s="238"/>
      <c r="AP455" s="238"/>
      <c r="AQ455" s="238"/>
      <c r="AR455" s="238"/>
      <c r="AS455" s="238"/>
      <c r="AT455" s="238"/>
      <c r="AU455" s="238"/>
      <c r="AV455" s="238"/>
      <c r="AW455" s="238"/>
      <c r="AX455" s="238"/>
      <c r="AY455" s="238"/>
      <c r="AZ455" s="238"/>
      <c r="BA455" s="240"/>
      <c r="BB455" s="427"/>
      <c r="BC455" s="240"/>
      <c r="BD455" s="240"/>
      <c r="BE455" s="240"/>
      <c r="BF455" s="240"/>
      <c r="BG455" s="240"/>
      <c r="BH455" s="240"/>
      <c r="BI455" s="240"/>
      <c r="BJ455" s="240"/>
      <c r="BK455" s="240"/>
      <c r="BL455" s="240"/>
      <c r="BM455" s="240"/>
      <c r="BN455" s="240"/>
      <c r="BO455" s="240"/>
      <c r="BP455" s="240"/>
      <c r="BQ455" s="240"/>
      <c r="BR455" s="240"/>
      <c r="BS455" s="240"/>
      <c r="BT455" s="240"/>
      <c r="BU455" s="240"/>
      <c r="BV455" s="240"/>
      <c r="BW455" s="240"/>
      <c r="BX455" s="240"/>
      <c r="BY455" s="240"/>
      <c r="BZ455" s="241"/>
      <c r="CA455" s="241"/>
      <c r="CB455" s="241"/>
      <c r="CC455" s="241"/>
      <c r="CD455" s="241"/>
      <c r="CE455" s="241"/>
      <c r="CF455" s="241"/>
      <c r="CG455" s="241"/>
      <c r="CH455" s="241"/>
      <c r="CI455" s="241"/>
      <c r="CJ455" s="241"/>
      <c r="CK455" s="241"/>
      <c r="CL455" s="241"/>
      <c r="CM455" s="241"/>
      <c r="CN455" s="241"/>
      <c r="CO455" s="241"/>
      <c r="CP455" s="241"/>
      <c r="CQ455" s="241"/>
      <c r="CR455" s="241"/>
      <c r="CS455" s="241"/>
      <c r="CT455" s="241"/>
      <c r="CU455" s="241"/>
      <c r="CV455" s="241"/>
      <c r="CW455" s="241"/>
      <c r="CX455" s="241"/>
      <c r="CY455" s="241"/>
      <c r="CZ455" s="241"/>
    </row>
    <row r="456" s="245" customFormat="true" ht="25.15" customHeight="true" x14ac:dyDescent="0.2">
      <c r="C456" s="1832" t="s">
        <v>239</v>
      </c>
      <c r="D456" s="1818"/>
      <c r="E456" s="809">
        <v>4.2743188897538829E-2</v>
      </c>
      <c r="F456" s="788"/>
      <c r="G456" s="788"/>
      <c r="H456" s="1827" t="s">
        <v>236</v>
      </c>
      <c r="I456" s="1818"/>
      <c r="J456" s="810">
        <v>0.11174099725148405</v>
      </c>
      <c r="K456" s="788"/>
      <c r="L456" s="788"/>
      <c r="M456" s="1828" t="s">
        <v>236</v>
      </c>
      <c r="N456" s="1818"/>
      <c r="O456" s="811">
        <v>6.2179736271992275E-2</v>
      </c>
      <c r="P456" s="788"/>
      <c r="Q456" s="788"/>
      <c r="AE456" s="238"/>
      <c r="AF456" s="238"/>
      <c r="AG456" s="238"/>
      <c r="AH456" s="238"/>
      <c r="AI456" s="238"/>
      <c r="AJ456" s="238"/>
      <c r="AK456" s="238"/>
      <c r="AL456" s="238"/>
      <c r="AM456" s="238"/>
      <c r="AN456" s="238"/>
      <c r="AO456" s="238"/>
      <c r="AP456" s="238"/>
      <c r="AQ456" s="238"/>
      <c r="AR456" s="238"/>
      <c r="AS456" s="238"/>
      <c r="AT456" s="238"/>
      <c r="AU456" s="238"/>
      <c r="AV456" s="238"/>
      <c r="AW456" s="238"/>
      <c r="AX456" s="238"/>
      <c r="AY456" s="238"/>
      <c r="AZ456" s="238"/>
      <c r="BA456" s="240"/>
      <c r="BB456" s="427"/>
      <c r="BC456" s="240"/>
      <c r="BD456" s="240"/>
      <c r="BE456" s="240"/>
      <c r="BF456" s="240"/>
      <c r="BG456" s="240"/>
      <c r="BH456" s="240"/>
      <c r="BI456" s="240"/>
      <c r="BJ456" s="240"/>
      <c r="BK456" s="240"/>
      <c r="BL456" s="240"/>
      <c r="BM456" s="240"/>
      <c r="BN456" s="240"/>
      <c r="BO456" s="240"/>
      <c r="BP456" s="240"/>
      <c r="BQ456" s="240"/>
      <c r="BR456" s="240"/>
      <c r="BS456" s="240"/>
      <c r="BT456" s="240"/>
      <c r="BU456" s="240"/>
      <c r="BV456" s="240"/>
      <c r="BW456" s="240"/>
      <c r="BX456" s="240"/>
      <c r="BY456" s="240"/>
      <c r="BZ456" s="241"/>
      <c r="CA456" s="241"/>
      <c r="CB456" s="241"/>
      <c r="CC456" s="241"/>
      <c r="CD456" s="241"/>
      <c r="CE456" s="241"/>
      <c r="CF456" s="241"/>
      <c r="CG456" s="241"/>
      <c r="CH456" s="241"/>
      <c r="CI456" s="241"/>
      <c r="CJ456" s="241"/>
      <c r="CK456" s="241"/>
      <c r="CL456" s="241"/>
      <c r="CM456" s="241"/>
      <c r="CN456" s="241"/>
      <c r="CO456" s="241"/>
      <c r="CP456" s="241"/>
      <c r="CQ456" s="241"/>
      <c r="CR456" s="241"/>
      <c r="CS456" s="241"/>
      <c r="CT456" s="241"/>
      <c r="CU456" s="241"/>
      <c r="CV456" s="241"/>
      <c r="CW456" s="241"/>
      <c r="CX456" s="241"/>
      <c r="CY456" s="241"/>
      <c r="CZ456" s="241"/>
    </row>
    <row r="457" s="245" customFormat="true" ht="25.15" customHeight="true" x14ac:dyDescent="0.2">
      <c r="C457" s="1832" t="s">
        <v>222</v>
      </c>
      <c r="D457" s="1818"/>
      <c r="E457" s="809">
        <v>0.34660043847318522</v>
      </c>
      <c r="F457" s="788"/>
      <c r="G457" s="788"/>
      <c r="H457" s="1827" t="s">
        <v>237</v>
      </c>
      <c r="I457" s="1818"/>
      <c r="J457" s="810">
        <v>5.3541520541873153E-2</v>
      </c>
      <c r="K457" s="788"/>
      <c r="L457" s="788"/>
      <c r="M457" s="1828" t="s">
        <v>237</v>
      </c>
      <c r="N457" s="1818"/>
      <c r="O457" s="811">
        <v>4.1138849403838093E-2</v>
      </c>
      <c r="P457" s="788"/>
      <c r="Q457" s="788"/>
      <c r="AE457" s="238"/>
      <c r="AF457" s="238"/>
      <c r="AG457" s="238"/>
      <c r="AH457" s="238"/>
      <c r="AI457" s="238"/>
      <c r="AJ457" s="238"/>
      <c r="AK457" s="238"/>
      <c r="AL457" s="238"/>
      <c r="AM457" s="238"/>
      <c r="AN457" s="238"/>
      <c r="AO457" s="238"/>
      <c r="AP457" s="238"/>
      <c r="AQ457" s="238"/>
      <c r="AR457" s="238"/>
      <c r="AS457" s="238"/>
      <c r="AT457" s="238"/>
      <c r="AU457" s="238"/>
      <c r="AV457" s="238"/>
      <c r="AW457" s="238"/>
      <c r="AX457" s="238"/>
      <c r="AY457" s="238"/>
      <c r="AZ457" s="238"/>
      <c r="BA457" s="240"/>
      <c r="BB457" s="427"/>
      <c r="BC457" s="240"/>
      <c r="BD457" s="240"/>
      <c r="BE457" s="240"/>
      <c r="BF457" s="240"/>
      <c r="BG457" s="240"/>
      <c r="BH457" s="240"/>
      <c r="BI457" s="240"/>
      <c r="BJ457" s="240"/>
      <c r="BK457" s="240"/>
      <c r="BL457" s="240"/>
      <c r="BM457" s="240"/>
      <c r="BN457" s="240"/>
      <c r="BO457" s="240"/>
      <c r="BP457" s="240"/>
      <c r="BQ457" s="240"/>
      <c r="BR457" s="240"/>
      <c r="BS457" s="240"/>
      <c r="BT457" s="240"/>
      <c r="BU457" s="240"/>
      <c r="BV457" s="240"/>
      <c r="BW457" s="240"/>
      <c r="BX457" s="240"/>
      <c r="BY457" s="240"/>
      <c r="BZ457" s="241"/>
      <c r="CA457" s="241"/>
      <c r="CB457" s="241"/>
      <c r="CC457" s="241"/>
      <c r="CD457" s="241"/>
      <c r="CE457" s="241"/>
      <c r="CF457" s="241"/>
      <c r="CG457" s="241"/>
      <c r="CH457" s="241"/>
      <c r="CI457" s="241"/>
      <c r="CJ457" s="241"/>
      <c r="CK457" s="241"/>
      <c r="CL457" s="241"/>
      <c r="CM457" s="241"/>
      <c r="CN457" s="241"/>
      <c r="CO457" s="241"/>
      <c r="CP457" s="241"/>
      <c r="CQ457" s="241"/>
      <c r="CR457" s="241"/>
      <c r="CS457" s="241"/>
      <c r="CT457" s="241"/>
      <c r="CU457" s="241"/>
      <c r="CV457" s="241"/>
      <c r="CW457" s="241"/>
      <c r="CX457" s="241"/>
      <c r="CY457" s="241"/>
      <c r="CZ457" s="241"/>
    </row>
    <row r="458" s="245" customFormat="true" ht="25.15" customHeight="true" x14ac:dyDescent="0.2">
      <c r="C458" s="1832" t="s">
        <v>242</v>
      </c>
      <c r="D458" s="1818"/>
      <c r="E458" s="809">
        <v>2.4079172430880209E-3</v>
      </c>
      <c r="F458" s="788"/>
      <c r="G458" s="788"/>
      <c r="H458" s="1827" t="s">
        <v>233</v>
      </c>
      <c r="I458" s="1818"/>
      <c r="J458" s="810">
        <v>0.13975578451511564</v>
      </c>
      <c r="K458" s="788"/>
      <c r="L458" s="788"/>
      <c r="M458" s="1828" t="s">
        <v>233</v>
      </c>
      <c r="N458" s="1818"/>
      <c r="O458" s="811">
        <v>1.6592071678711715E-2</v>
      </c>
      <c r="P458" s="788"/>
      <c r="Q458" s="788"/>
      <c r="AE458" s="238"/>
      <c r="AF458" s="238"/>
      <c r="AG458" s="238"/>
      <c r="AH458" s="238"/>
      <c r="AI458" s="238"/>
      <c r="AJ458" s="238"/>
      <c r="AK458" s="238"/>
      <c r="AL458" s="238"/>
      <c r="AM458" s="238"/>
      <c r="AN458" s="238"/>
      <c r="AO458" s="238"/>
      <c r="AP458" s="238"/>
      <c r="AQ458" s="238"/>
      <c r="AR458" s="238"/>
      <c r="AS458" s="238"/>
      <c r="AT458" s="238"/>
      <c r="AU458" s="238"/>
      <c r="AV458" s="238"/>
      <c r="AW458" s="238"/>
      <c r="AX458" s="238"/>
      <c r="AY458" s="238"/>
      <c r="AZ458" s="238"/>
      <c r="BA458" s="240"/>
      <c r="BB458" s="427"/>
      <c r="BC458" s="240"/>
      <c r="BD458" s="240"/>
      <c r="BE458" s="240"/>
      <c r="BF458" s="240"/>
      <c r="BG458" s="240"/>
      <c r="BH458" s="240"/>
      <c r="BI458" s="240"/>
      <c r="BJ458" s="240"/>
      <c r="BK458" s="240"/>
      <c r="BL458" s="240"/>
      <c r="BM458" s="240"/>
      <c r="BN458" s="240"/>
      <c r="BO458" s="240"/>
      <c r="BP458" s="240"/>
      <c r="BQ458" s="240"/>
      <c r="BR458" s="240"/>
      <c r="BS458" s="240"/>
      <c r="BT458" s="240"/>
      <c r="BU458" s="240"/>
      <c r="BV458" s="240"/>
      <c r="BW458" s="240"/>
      <c r="BX458" s="240"/>
      <c r="BY458" s="240"/>
      <c r="BZ458" s="241"/>
      <c r="CA458" s="241"/>
      <c r="CB458" s="241"/>
      <c r="CC458" s="241"/>
      <c r="CD458" s="241"/>
      <c r="CE458" s="241"/>
      <c r="CF458" s="241"/>
      <c r="CG458" s="241"/>
      <c r="CH458" s="241"/>
      <c r="CI458" s="241"/>
      <c r="CJ458" s="241"/>
      <c r="CK458" s="241"/>
      <c r="CL458" s="241"/>
      <c r="CM458" s="241"/>
      <c r="CN458" s="241"/>
      <c r="CO458" s="241"/>
      <c r="CP458" s="241"/>
      <c r="CQ458" s="241"/>
      <c r="CR458" s="241"/>
      <c r="CS458" s="241"/>
      <c r="CT458" s="241"/>
      <c r="CU458" s="241"/>
      <c r="CV458" s="241"/>
      <c r="CW458" s="241"/>
      <c r="CX458" s="241"/>
      <c r="CY458" s="241"/>
      <c r="CZ458" s="241"/>
    </row>
    <row r="459" s="245" customFormat="true" ht="25.15" customHeight="true" x14ac:dyDescent="0.2">
      <c r="C459" s="1832" t="s">
        <v>241</v>
      </c>
      <c r="D459" s="1818"/>
      <c r="E459" s="809">
        <v>9.8593705255437605E-3</v>
      </c>
      <c r="F459" s="788"/>
      <c r="G459" s="788"/>
      <c r="H459" s="1827" t="s">
        <v>244</v>
      </c>
      <c r="I459" s="1818"/>
      <c r="J459" s="810">
        <v>1.1121894695161197E-3</v>
      </c>
      <c r="K459" s="788"/>
      <c r="L459" s="788"/>
      <c r="M459" s="1828" t="s">
        <v>244</v>
      </c>
      <c r="N459" s="1818"/>
      <c r="O459" s="811">
        <v>1.6325729202776968E-3</v>
      </c>
      <c r="P459" s="788"/>
      <c r="Q459" s="788"/>
      <c r="AE459" s="238"/>
      <c r="AF459" s="238"/>
      <c r="AG459" s="238"/>
      <c r="AH459" s="238"/>
      <c r="AI459" s="238"/>
      <c r="AJ459" s="238"/>
      <c r="AK459" s="238"/>
      <c r="AL459" s="238"/>
      <c r="AM459" s="238"/>
      <c r="AN459" s="238"/>
      <c r="AO459" s="238"/>
      <c r="AP459" s="238"/>
      <c r="AQ459" s="238"/>
      <c r="AR459" s="238"/>
      <c r="AS459" s="238"/>
      <c r="AT459" s="238"/>
      <c r="AU459" s="238"/>
      <c r="AV459" s="238"/>
      <c r="AW459" s="238"/>
      <c r="AX459" s="238"/>
      <c r="AY459" s="238"/>
      <c r="AZ459" s="238"/>
      <c r="BA459" s="240"/>
      <c r="BB459" s="427"/>
      <c r="BC459" s="240"/>
      <c r="BD459" s="240"/>
      <c r="BE459" s="240"/>
      <c r="BF459" s="240"/>
      <c r="BG459" s="240"/>
      <c r="BH459" s="240"/>
      <c r="BI459" s="240"/>
      <c r="BJ459" s="240"/>
      <c r="BK459" s="240"/>
      <c r="BL459" s="240"/>
      <c r="BM459" s="240"/>
      <c r="BN459" s="240"/>
      <c r="BO459" s="240"/>
      <c r="BP459" s="240"/>
      <c r="BQ459" s="240"/>
      <c r="BR459" s="240"/>
      <c r="BS459" s="240"/>
      <c r="BT459" s="240"/>
      <c r="BU459" s="240"/>
      <c r="BV459" s="240"/>
      <c r="BW459" s="240"/>
      <c r="BX459" s="240"/>
      <c r="BY459" s="240"/>
      <c r="BZ459" s="241"/>
      <c r="CA459" s="241"/>
      <c r="CB459" s="241"/>
      <c r="CC459" s="241"/>
      <c r="CD459" s="241"/>
      <c r="CE459" s="241"/>
      <c r="CF459" s="241"/>
      <c r="CG459" s="241"/>
      <c r="CH459" s="241"/>
      <c r="CI459" s="241"/>
      <c r="CJ459" s="241"/>
      <c r="CK459" s="241"/>
      <c r="CL459" s="241"/>
      <c r="CM459" s="241"/>
      <c r="CN459" s="241"/>
      <c r="CO459" s="241"/>
      <c r="CP459" s="241"/>
      <c r="CQ459" s="241"/>
      <c r="CR459" s="241"/>
      <c r="CS459" s="241"/>
      <c r="CT459" s="241"/>
      <c r="CU459" s="241"/>
      <c r="CV459" s="241"/>
      <c r="CW459" s="241"/>
      <c r="CX459" s="241"/>
      <c r="CY459" s="241"/>
      <c r="CZ459" s="241"/>
    </row>
    <row r="460" s="245" customFormat="true" ht="25.15" customHeight="true" x14ac:dyDescent="0.2">
      <c r="C460" s="1832" t="s">
        <v>228</v>
      </c>
      <c r="D460" s="1818"/>
      <c r="E460" s="809">
        <v>0.24463946715516671</v>
      </c>
      <c r="F460" s="788"/>
      <c r="G460" s="788"/>
      <c r="H460" s="1827" t="s">
        <v>225</v>
      </c>
      <c r="I460" s="1818"/>
      <c r="J460" s="810">
        <v>0.32031002917882162</v>
      </c>
      <c r="K460" s="788"/>
      <c r="L460" s="788"/>
      <c r="M460" s="1828" t="s">
        <v>225</v>
      </c>
      <c r="N460" s="1818"/>
      <c r="O460" s="811">
        <v>7.3568119955597505E-2</v>
      </c>
      <c r="P460" s="788"/>
      <c r="Q460" s="788"/>
      <c r="AE460" s="238"/>
      <c r="AF460" s="238"/>
      <c r="AG460" s="238"/>
      <c r="AH460" s="238"/>
      <c r="AI460" s="238"/>
      <c r="AJ460" s="238"/>
      <c r="AK460" s="238"/>
      <c r="AL460" s="238"/>
      <c r="AM460" s="238"/>
      <c r="AN460" s="238"/>
      <c r="AO460" s="238"/>
      <c r="AP460" s="238"/>
      <c r="AQ460" s="238"/>
      <c r="AR460" s="238"/>
      <c r="AS460" s="238"/>
      <c r="AT460" s="238"/>
      <c r="AU460" s="238"/>
      <c r="AV460" s="238"/>
      <c r="AW460" s="238"/>
      <c r="AX460" s="238"/>
      <c r="AY460" s="238"/>
      <c r="AZ460" s="238"/>
      <c r="BA460" s="240"/>
      <c r="BB460" s="427"/>
      <c r="BC460" s="240"/>
      <c r="BD460" s="240"/>
      <c r="BE460" s="240"/>
      <c r="BF460" s="240"/>
      <c r="BG460" s="240"/>
      <c r="BH460" s="240"/>
      <c r="BI460" s="240"/>
      <c r="BJ460" s="240"/>
      <c r="BK460" s="240"/>
      <c r="BL460" s="240"/>
      <c r="BM460" s="240"/>
      <c r="BN460" s="240"/>
      <c r="BO460" s="240"/>
      <c r="BP460" s="240"/>
      <c r="BQ460" s="240"/>
      <c r="BR460" s="240"/>
      <c r="BS460" s="240"/>
      <c r="BT460" s="240"/>
      <c r="BU460" s="240"/>
      <c r="BV460" s="240"/>
      <c r="BW460" s="240"/>
      <c r="BX460" s="240"/>
      <c r="BY460" s="240"/>
      <c r="BZ460" s="241"/>
      <c r="CA460" s="241"/>
      <c r="CB460" s="241"/>
      <c r="CC460" s="241"/>
      <c r="CD460" s="241"/>
      <c r="CE460" s="241"/>
      <c r="CF460" s="241"/>
      <c r="CG460" s="241"/>
      <c r="CH460" s="241"/>
      <c r="CI460" s="241"/>
      <c r="CJ460" s="241"/>
      <c r="CK460" s="241"/>
      <c r="CL460" s="241"/>
      <c r="CM460" s="241"/>
      <c r="CN460" s="241"/>
      <c r="CO460" s="241"/>
      <c r="CP460" s="241"/>
      <c r="CQ460" s="241"/>
      <c r="CR460" s="241"/>
      <c r="CS460" s="241"/>
      <c r="CT460" s="241"/>
      <c r="CU460" s="241"/>
      <c r="CV460" s="241"/>
      <c r="CW460" s="241"/>
      <c r="CX460" s="241"/>
      <c r="CY460" s="241"/>
      <c r="CZ460" s="241"/>
    </row>
    <row r="461" s="245" customFormat="true" ht="25.15" customHeight="true" x14ac:dyDescent="0.2">
      <c r="C461" s="1833" t="s">
        <v>223</v>
      </c>
      <c r="D461" s="1818"/>
      <c r="E461" s="812">
        <v>0.23763156800272547</v>
      </c>
      <c r="F461" s="788"/>
      <c r="G461" s="788"/>
      <c r="H461" s="1827" t="s">
        <v>219</v>
      </c>
      <c r="I461" s="1818"/>
      <c r="J461" s="810">
        <v>0.38808250078343365</v>
      </c>
      <c r="K461" s="788"/>
      <c r="L461" s="788"/>
      <c r="M461" s="1828" t="s">
        <v>219</v>
      </c>
      <c r="N461" s="1818"/>
      <c r="O461" s="811">
        <v>0.34094000130127899</v>
      </c>
      <c r="P461" s="788"/>
      <c r="Q461" s="788"/>
      <c r="AE461" s="238"/>
      <c r="AF461" s="238"/>
      <c r="AG461" s="238"/>
      <c r="AH461" s="238"/>
      <c r="AI461" s="238"/>
      <c r="AJ461" s="238"/>
      <c r="AK461" s="238"/>
      <c r="AL461" s="238"/>
      <c r="AM461" s="238"/>
      <c r="AN461" s="238"/>
      <c r="AO461" s="238"/>
      <c r="AP461" s="238"/>
      <c r="AQ461" s="238"/>
      <c r="AR461" s="238"/>
      <c r="AS461" s="238"/>
      <c r="AT461" s="238"/>
      <c r="AU461" s="238"/>
      <c r="AV461" s="238"/>
      <c r="AW461" s="238"/>
      <c r="AX461" s="238"/>
      <c r="AY461" s="238"/>
      <c r="AZ461" s="238"/>
      <c r="BA461" s="240"/>
      <c r="BB461" s="427"/>
      <c r="BC461" s="240"/>
      <c r="BD461" s="240"/>
      <c r="BE461" s="240"/>
      <c r="BF461" s="240"/>
      <c r="BG461" s="240"/>
      <c r="BH461" s="240"/>
      <c r="BI461" s="240"/>
      <c r="BJ461" s="240"/>
      <c r="BK461" s="240"/>
      <c r="BL461" s="240"/>
      <c r="BM461" s="240"/>
      <c r="BN461" s="240"/>
      <c r="BO461" s="240"/>
      <c r="BP461" s="240"/>
      <c r="BQ461" s="240"/>
      <c r="BR461" s="240"/>
      <c r="BS461" s="240"/>
      <c r="BT461" s="240"/>
      <c r="BU461" s="240"/>
      <c r="BV461" s="240"/>
      <c r="BW461" s="240"/>
      <c r="BX461" s="240"/>
      <c r="BY461" s="240"/>
      <c r="BZ461" s="241"/>
      <c r="CA461" s="241"/>
      <c r="CB461" s="241"/>
      <c r="CC461" s="241"/>
      <c r="CD461" s="241"/>
      <c r="CE461" s="241"/>
      <c r="CF461" s="241"/>
      <c r="CG461" s="241"/>
      <c r="CH461" s="241"/>
      <c r="CI461" s="241"/>
      <c r="CJ461" s="241"/>
      <c r="CK461" s="241"/>
      <c r="CL461" s="241"/>
      <c r="CM461" s="241"/>
      <c r="CN461" s="241"/>
      <c r="CO461" s="241"/>
      <c r="CP461" s="241"/>
      <c r="CQ461" s="241"/>
      <c r="CR461" s="241"/>
      <c r="CS461" s="241"/>
      <c r="CT461" s="241"/>
      <c r="CU461" s="241"/>
      <c r="CV461" s="241"/>
      <c r="CW461" s="241"/>
      <c r="CX461" s="241"/>
      <c r="CY461" s="241"/>
      <c r="CZ461" s="241"/>
    </row>
    <row r="462" s="245" customFormat="true" ht="25.15" customHeight="true" x14ac:dyDescent="0.2">
      <c r="C462" s="1817"/>
      <c r="D462" s="1818"/>
      <c r="E462" s="813"/>
      <c r="F462" s="788"/>
      <c r="G462" s="788"/>
      <c r="H462" s="1827" t="s">
        <v>231</v>
      </c>
      <c r="I462" s="1818"/>
      <c r="J462" s="810">
        <v>0.13409313333992912</v>
      </c>
      <c r="K462" s="788"/>
      <c r="L462" s="788"/>
      <c r="M462" s="1828" t="s">
        <v>231</v>
      </c>
      <c r="N462" s="1818"/>
      <c r="O462" s="811">
        <v>0.15934161175185524</v>
      </c>
      <c r="P462" s="788"/>
      <c r="Q462" s="788"/>
      <c r="AE462" s="238"/>
      <c r="AF462" s="238"/>
      <c r="AG462" s="238"/>
      <c r="AH462" s="238"/>
      <c r="AI462" s="238"/>
      <c r="AJ462" s="238"/>
      <c r="AK462" s="238"/>
      <c r="AL462" s="238"/>
      <c r="AM462" s="238"/>
      <c r="AN462" s="238"/>
      <c r="AO462" s="238"/>
      <c r="AP462" s="238"/>
      <c r="AQ462" s="238"/>
      <c r="AR462" s="238"/>
      <c r="AS462" s="238"/>
      <c r="AT462" s="238"/>
      <c r="AU462" s="238"/>
      <c r="AV462" s="238"/>
      <c r="AW462" s="238"/>
      <c r="AX462" s="238"/>
      <c r="AY462" s="238"/>
      <c r="AZ462" s="238"/>
      <c r="BA462" s="240"/>
      <c r="BB462" s="427"/>
      <c r="BC462" s="240"/>
      <c r="BD462" s="240"/>
      <c r="BE462" s="240"/>
      <c r="BF462" s="240"/>
      <c r="BG462" s="240"/>
      <c r="BH462" s="240"/>
      <c r="BI462" s="240"/>
      <c r="BJ462" s="240"/>
      <c r="BK462" s="240"/>
      <c r="BL462" s="240"/>
      <c r="BM462" s="240"/>
      <c r="BN462" s="240"/>
      <c r="BO462" s="240"/>
      <c r="BP462" s="240"/>
      <c r="BQ462" s="240"/>
      <c r="BR462" s="240"/>
      <c r="BS462" s="240"/>
      <c r="BT462" s="240"/>
      <c r="BU462" s="240"/>
      <c r="BV462" s="240"/>
      <c r="BW462" s="240"/>
      <c r="BX462" s="240"/>
      <c r="BY462" s="240"/>
      <c r="BZ462" s="241"/>
      <c r="CA462" s="241"/>
      <c r="CB462" s="241"/>
      <c r="CC462" s="241"/>
      <c r="CD462" s="241"/>
      <c r="CE462" s="241"/>
      <c r="CF462" s="241"/>
      <c r="CG462" s="241"/>
      <c r="CH462" s="241"/>
      <c r="CI462" s="241"/>
      <c r="CJ462" s="241"/>
      <c r="CK462" s="241"/>
      <c r="CL462" s="241"/>
      <c r="CM462" s="241"/>
      <c r="CN462" s="241"/>
      <c r="CO462" s="241"/>
      <c r="CP462" s="241"/>
      <c r="CQ462" s="241"/>
      <c r="CR462" s="241"/>
      <c r="CS462" s="241"/>
      <c r="CT462" s="241"/>
      <c r="CU462" s="241"/>
      <c r="CV462" s="241"/>
      <c r="CW462" s="241"/>
      <c r="CX462" s="241"/>
      <c r="CY462" s="241"/>
      <c r="CZ462" s="241"/>
    </row>
    <row r="463" s="245" customFormat="true" ht="25.15" customHeight="true" x14ac:dyDescent="0.2">
      <c r="C463" s="1817"/>
      <c r="D463" s="1818"/>
      <c r="E463" s="788"/>
      <c r="F463" s="788"/>
      <c r="G463" s="788"/>
      <c r="H463" s="1827" t="s">
        <v>235</v>
      </c>
      <c r="I463" s="1818"/>
      <c r="J463" s="810">
        <v>7.3242693802941988E-2</v>
      </c>
      <c r="K463" s="788"/>
      <c r="L463" s="788"/>
      <c r="M463" s="1828" t="s">
        <v>235</v>
      </c>
      <c r="N463" s="1818"/>
      <c r="O463" s="811">
        <v>8.3542971463983429E-2</v>
      </c>
      <c r="P463" s="788"/>
      <c r="Q463" s="788"/>
      <c r="AE463" s="238"/>
      <c r="AF463" s="238"/>
      <c r="AG463" s="238"/>
      <c r="AH463" s="238"/>
      <c r="AI463" s="238"/>
      <c r="AJ463" s="238"/>
      <c r="AK463" s="238"/>
      <c r="AL463" s="238"/>
      <c r="AM463" s="238"/>
      <c r="AN463" s="238"/>
      <c r="AO463" s="238"/>
      <c r="AP463" s="238"/>
      <c r="AQ463" s="238"/>
      <c r="AR463" s="238"/>
      <c r="AS463" s="238"/>
      <c r="AT463" s="238"/>
      <c r="AU463" s="238"/>
      <c r="AV463" s="238"/>
      <c r="AW463" s="238"/>
      <c r="AX463" s="238"/>
      <c r="AY463" s="238"/>
      <c r="AZ463" s="238"/>
      <c r="BA463" s="240"/>
      <c r="BB463" s="427"/>
      <c r="BC463" s="240"/>
      <c r="BD463" s="240"/>
      <c r="BE463" s="240"/>
      <c r="BF463" s="240"/>
      <c r="BG463" s="240"/>
      <c r="BH463" s="240"/>
      <c r="BI463" s="240"/>
      <c r="BJ463" s="240"/>
      <c r="BK463" s="240"/>
      <c r="BL463" s="240"/>
      <c r="BM463" s="240"/>
      <c r="BN463" s="240"/>
      <c r="BO463" s="240"/>
      <c r="BP463" s="240"/>
      <c r="BQ463" s="240"/>
      <c r="BR463" s="240"/>
      <c r="BS463" s="240"/>
      <c r="BT463" s="240"/>
      <c r="BU463" s="240"/>
      <c r="BV463" s="240"/>
      <c r="BW463" s="240"/>
      <c r="BX463" s="240"/>
      <c r="BY463" s="240"/>
      <c r="BZ463" s="241"/>
      <c r="CA463" s="241"/>
      <c r="CB463" s="241"/>
      <c r="CC463" s="241"/>
      <c r="CD463" s="241"/>
      <c r="CE463" s="241"/>
      <c r="CF463" s="241"/>
      <c r="CG463" s="241"/>
      <c r="CH463" s="241"/>
      <c r="CI463" s="241"/>
      <c r="CJ463" s="241"/>
      <c r="CK463" s="241"/>
      <c r="CL463" s="241"/>
      <c r="CM463" s="241"/>
      <c r="CN463" s="241"/>
      <c r="CO463" s="241"/>
      <c r="CP463" s="241"/>
      <c r="CQ463" s="241"/>
      <c r="CR463" s="241"/>
      <c r="CS463" s="241"/>
      <c r="CT463" s="241"/>
      <c r="CU463" s="241"/>
      <c r="CV463" s="241"/>
      <c r="CW463" s="241"/>
      <c r="CX463" s="241"/>
      <c r="CY463" s="241"/>
      <c r="CZ463" s="241"/>
    </row>
    <row r="464" s="245" customFormat="true" ht="25.15" customHeight="true" x14ac:dyDescent="0.2">
      <c r="C464" s="1830" t="s">
        <v>253</v>
      </c>
      <c r="D464" s="1818"/>
      <c r="E464" s="1818"/>
      <c r="F464" s="1818"/>
      <c r="G464" s="1818"/>
      <c r="H464" s="1827" t="s">
        <v>216</v>
      </c>
      <c r="I464" s="1818"/>
      <c r="J464" s="810">
        <v>0.53319762132450788</v>
      </c>
      <c r="K464" s="788"/>
      <c r="L464" s="788"/>
      <c r="M464" s="1828" t="s">
        <v>216</v>
      </c>
      <c r="N464" s="1818"/>
      <c r="O464" s="811">
        <v>0.43912010020544179</v>
      </c>
      <c r="P464" s="788"/>
      <c r="Q464" s="788"/>
      <c r="AE464" s="238"/>
      <c r="AF464" s="238"/>
      <c r="AG464" s="238"/>
      <c r="AH464" s="238"/>
      <c r="AI464" s="238"/>
      <c r="AJ464" s="238"/>
      <c r="AK464" s="238"/>
      <c r="AL464" s="238"/>
      <c r="AM464" s="238"/>
      <c r="AN464" s="238"/>
      <c r="AO464" s="238"/>
      <c r="AP464" s="238"/>
      <c r="AQ464" s="238"/>
      <c r="AR464" s="238"/>
      <c r="AS464" s="238"/>
      <c r="AT464" s="238"/>
      <c r="AU464" s="238"/>
      <c r="AV464" s="238"/>
      <c r="AW464" s="238"/>
      <c r="AX464" s="238"/>
      <c r="AY464" s="238"/>
      <c r="AZ464" s="238"/>
      <c r="BA464" s="240"/>
      <c r="BB464" s="427"/>
      <c r="BC464" s="240"/>
      <c r="BD464" s="240"/>
      <c r="BE464" s="240"/>
      <c r="BF464" s="240"/>
      <c r="BG464" s="240"/>
      <c r="BH464" s="240"/>
      <c r="BI464" s="240"/>
      <c r="BJ464" s="240"/>
      <c r="BK464" s="240"/>
      <c r="BL464" s="240"/>
      <c r="BM464" s="240"/>
      <c r="BN464" s="240"/>
      <c r="BO464" s="240"/>
      <c r="BP464" s="240"/>
      <c r="BQ464" s="240"/>
      <c r="BR464" s="240"/>
      <c r="BS464" s="240"/>
      <c r="BT464" s="240"/>
      <c r="BU464" s="240"/>
      <c r="BV464" s="240"/>
      <c r="BW464" s="240"/>
      <c r="BX464" s="240"/>
      <c r="BY464" s="240"/>
      <c r="BZ464" s="241"/>
      <c r="CA464" s="241"/>
      <c r="CB464" s="241"/>
      <c r="CC464" s="241"/>
      <c r="CD464" s="241"/>
      <c r="CE464" s="241"/>
      <c r="CF464" s="241"/>
      <c r="CG464" s="241"/>
      <c r="CH464" s="241"/>
      <c r="CI464" s="241"/>
      <c r="CJ464" s="241"/>
      <c r="CK464" s="241"/>
      <c r="CL464" s="241"/>
      <c r="CM464" s="241"/>
      <c r="CN464" s="241"/>
      <c r="CO464" s="241"/>
      <c r="CP464" s="241"/>
      <c r="CQ464" s="241"/>
      <c r="CR464" s="241"/>
      <c r="CS464" s="241"/>
      <c r="CT464" s="241"/>
      <c r="CU464" s="241"/>
      <c r="CV464" s="241"/>
      <c r="CW464" s="241"/>
      <c r="CX464" s="241"/>
      <c r="CY464" s="241"/>
      <c r="CZ464" s="241"/>
    </row>
    <row r="465" s="245" customFormat="true" ht="25.15" customHeight="true" x14ac:dyDescent="0.2">
      <c r="C465" s="1845" t="s">
        <v>213</v>
      </c>
      <c r="D465" s="1818"/>
      <c r="E465" s="1846" t="s">
        <v>254</v>
      </c>
      <c r="F465" s="1847"/>
      <c r="G465" s="1848"/>
      <c r="H465" s="1827" t="s">
        <v>239</v>
      </c>
      <c r="I465" s="1818"/>
      <c r="J465" s="810">
        <v>7.1829511528074846E-2</v>
      </c>
      <c r="K465" s="788"/>
      <c r="L465" s="788"/>
      <c r="M465" s="1828" t="s">
        <v>239</v>
      </c>
      <c r="N465" s="1818"/>
      <c r="O465" s="811">
        <v>3.9861891847030172E-2</v>
      </c>
      <c r="P465" s="788"/>
      <c r="Q465" s="788"/>
      <c r="AE465" s="238"/>
      <c r="AF465" s="238"/>
      <c r="AG465" s="238"/>
      <c r="AH465" s="238"/>
      <c r="AI465" s="238"/>
      <c r="AJ465" s="238"/>
      <c r="AK465" s="238"/>
      <c r="AL465" s="238"/>
      <c r="AM465" s="238"/>
      <c r="AN465" s="238"/>
      <c r="AO465" s="238"/>
      <c r="AP465" s="238"/>
      <c r="AQ465" s="238"/>
      <c r="AR465" s="238"/>
      <c r="AS465" s="238"/>
      <c r="AT465" s="238"/>
      <c r="AU465" s="238"/>
      <c r="AV465" s="238"/>
      <c r="AW465" s="238"/>
      <c r="AX465" s="238"/>
      <c r="AY465" s="238"/>
      <c r="AZ465" s="238"/>
      <c r="BA465" s="240"/>
      <c r="BB465" s="427"/>
      <c r="BC465" s="240"/>
      <c r="BD465" s="240"/>
      <c r="BE465" s="240"/>
      <c r="BF465" s="240"/>
      <c r="BG465" s="240"/>
      <c r="BH465" s="240"/>
      <c r="BI465" s="240"/>
      <c r="BJ465" s="240"/>
      <c r="BK465" s="240"/>
      <c r="BL465" s="240"/>
      <c r="BM465" s="240"/>
      <c r="BN465" s="240"/>
      <c r="BO465" s="240"/>
      <c r="BP465" s="240"/>
      <c r="BQ465" s="240"/>
      <c r="BR465" s="240"/>
      <c r="BS465" s="240"/>
      <c r="BT465" s="240"/>
      <c r="BU465" s="240"/>
      <c r="BV465" s="240"/>
      <c r="BW465" s="240"/>
      <c r="BX465" s="240"/>
      <c r="BY465" s="240"/>
      <c r="BZ465" s="241"/>
      <c r="CA465" s="241"/>
      <c r="CB465" s="241"/>
      <c r="CC465" s="241"/>
      <c r="CD465" s="241"/>
      <c r="CE465" s="241"/>
      <c r="CF465" s="241"/>
      <c r="CG465" s="241"/>
      <c r="CH465" s="241"/>
      <c r="CI465" s="241"/>
      <c r="CJ465" s="241"/>
      <c r="CK465" s="241"/>
      <c r="CL465" s="241"/>
      <c r="CM465" s="241"/>
      <c r="CN465" s="241"/>
      <c r="CO465" s="241"/>
      <c r="CP465" s="241"/>
      <c r="CQ465" s="241"/>
      <c r="CR465" s="241"/>
      <c r="CS465" s="241"/>
      <c r="CT465" s="241"/>
      <c r="CU465" s="241"/>
      <c r="CV465" s="241"/>
      <c r="CW465" s="241"/>
      <c r="CX465" s="241"/>
      <c r="CY465" s="241"/>
      <c r="CZ465" s="241"/>
    </row>
    <row r="466" s="245" customFormat="true" ht="25.15" customHeight="true" x14ac:dyDescent="0.2">
      <c r="C466" s="1818"/>
      <c r="D466" s="1818"/>
      <c r="E466" s="792" t="s">
        <v>198</v>
      </c>
      <c r="F466" s="793" t="s">
        <v>255</v>
      </c>
      <c r="G466" s="794" t="s">
        <v>256</v>
      </c>
      <c r="H466" s="1827" t="s">
        <v>222</v>
      </c>
      <c r="I466" s="1818"/>
      <c r="J466" s="810">
        <v>0.34997648490689881</v>
      </c>
      <c r="K466" s="788"/>
      <c r="L466" s="788"/>
      <c r="M466" s="1828" t="s">
        <v>222</v>
      </c>
      <c r="N466" s="1818"/>
      <c r="O466" s="811">
        <v>0.30339881391398521</v>
      </c>
      <c r="P466" s="788"/>
      <c r="Q466" s="788"/>
      <c r="AE466" s="238"/>
      <c r="AF466" s="238"/>
      <c r="AG466" s="238"/>
      <c r="AH466" s="238"/>
      <c r="AI466" s="238"/>
      <c r="AJ466" s="238"/>
      <c r="AK466" s="238"/>
      <c r="AL466" s="238"/>
      <c r="AM466" s="238"/>
      <c r="AN466" s="238"/>
      <c r="AO466" s="238"/>
      <c r="AP466" s="238"/>
      <c r="AQ466" s="238"/>
      <c r="AR466" s="238"/>
      <c r="AS466" s="238"/>
      <c r="AT466" s="238"/>
      <c r="AU466" s="238"/>
      <c r="AV466" s="238"/>
      <c r="AW466" s="238"/>
      <c r="AX466" s="238"/>
      <c r="AY466" s="238"/>
      <c r="AZ466" s="238"/>
      <c r="BA466" s="240"/>
      <c r="BB466" s="427"/>
      <c r="BC466" s="240"/>
      <c r="BD466" s="240"/>
      <c r="BE466" s="240"/>
      <c r="BF466" s="240"/>
      <c r="BG466" s="240"/>
      <c r="BH466" s="240"/>
      <c r="BI466" s="240"/>
      <c r="BJ466" s="240"/>
      <c r="BK466" s="240"/>
      <c r="BL466" s="240"/>
      <c r="BM466" s="240"/>
      <c r="BN466" s="240"/>
      <c r="BO466" s="240"/>
      <c r="BP466" s="240"/>
      <c r="BQ466" s="240"/>
      <c r="BR466" s="240"/>
      <c r="BS466" s="240"/>
      <c r="BT466" s="240"/>
      <c r="BU466" s="240"/>
      <c r="BV466" s="240"/>
      <c r="BW466" s="240"/>
      <c r="BX466" s="240"/>
      <c r="BY466" s="240"/>
      <c r="BZ466" s="241"/>
      <c r="CA466" s="241"/>
      <c r="CB466" s="241"/>
      <c r="CC466" s="241"/>
      <c r="CD466" s="241"/>
      <c r="CE466" s="241"/>
      <c r="CF466" s="241"/>
      <c r="CG466" s="241"/>
      <c r="CH466" s="241"/>
      <c r="CI466" s="241"/>
      <c r="CJ466" s="241"/>
      <c r="CK466" s="241"/>
      <c r="CL466" s="241"/>
      <c r="CM466" s="241"/>
      <c r="CN466" s="241"/>
      <c r="CO466" s="241"/>
      <c r="CP466" s="241"/>
      <c r="CQ466" s="241"/>
      <c r="CR466" s="241"/>
      <c r="CS466" s="241"/>
      <c r="CT466" s="241"/>
      <c r="CU466" s="241"/>
      <c r="CV466" s="241"/>
      <c r="CW466" s="241"/>
      <c r="CX466" s="241"/>
      <c r="CY466" s="241"/>
      <c r="CZ466" s="241"/>
    </row>
    <row r="467" s="245" customFormat="true" ht="25.15" customHeight="true" x14ac:dyDescent="0.2">
      <c r="C467" s="1829" t="s">
        <v>214</v>
      </c>
      <c r="D467" s="1818"/>
      <c r="E467" s="816">
        <v>6.2029241428765802</v>
      </c>
      <c r="F467" s="817">
        <v>22.973793121765112</v>
      </c>
      <c r="G467" s="818">
        <v>22.973793121765112</v>
      </c>
      <c r="H467" s="1827" t="s">
        <v>242</v>
      </c>
      <c r="I467" s="1818"/>
      <c r="J467" s="810">
        <v>1.748783172778531E-2</v>
      </c>
      <c r="K467" s="788"/>
      <c r="L467" s="788"/>
      <c r="M467" s="1828" t="s">
        <v>242</v>
      </c>
      <c r="N467" s="1818"/>
      <c r="O467" s="811">
        <v>7.4949913152211648E-4</v>
      </c>
      <c r="P467" s="788"/>
      <c r="Q467" s="788"/>
      <c r="AE467" s="238"/>
      <c r="AF467" s="238"/>
      <c r="AG467" s="238"/>
      <c r="AH467" s="238"/>
      <c r="AI467" s="238"/>
      <c r="AJ467" s="238"/>
      <c r="AK467" s="238"/>
      <c r="AL467" s="238"/>
      <c r="AM467" s="238"/>
      <c r="AN467" s="238"/>
      <c r="AO467" s="238"/>
      <c r="AP467" s="238"/>
      <c r="AQ467" s="238"/>
      <c r="AR467" s="238"/>
      <c r="AS467" s="238"/>
      <c r="AT467" s="238"/>
      <c r="AU467" s="238"/>
      <c r="AV467" s="238"/>
      <c r="AW467" s="238"/>
      <c r="AX467" s="238"/>
      <c r="AY467" s="238"/>
      <c r="AZ467" s="238"/>
      <c r="BA467" s="240"/>
      <c r="BB467" s="427"/>
      <c r="BC467" s="240"/>
      <c r="BD467" s="240"/>
      <c r="BE467" s="240"/>
      <c r="BF467" s="240"/>
      <c r="BG467" s="240"/>
      <c r="BH467" s="240"/>
      <c r="BI467" s="240"/>
      <c r="BJ467" s="240"/>
      <c r="BK467" s="240"/>
      <c r="BL467" s="240"/>
      <c r="BM467" s="240"/>
      <c r="BN467" s="240"/>
      <c r="BO467" s="240"/>
      <c r="BP467" s="240"/>
      <c r="BQ467" s="240"/>
      <c r="BR467" s="240"/>
      <c r="BS467" s="240"/>
      <c r="BT467" s="240"/>
      <c r="BU467" s="240"/>
      <c r="BV467" s="240"/>
      <c r="BW467" s="240"/>
      <c r="BX467" s="240"/>
      <c r="BY467" s="240"/>
      <c r="BZ467" s="241"/>
      <c r="CA467" s="241"/>
      <c r="CB467" s="241"/>
      <c r="CC467" s="241"/>
      <c r="CD467" s="241"/>
      <c r="CE467" s="241"/>
      <c r="CF467" s="241"/>
      <c r="CG467" s="241"/>
      <c r="CH467" s="241"/>
      <c r="CI467" s="241"/>
      <c r="CJ467" s="241"/>
      <c r="CK467" s="241"/>
      <c r="CL467" s="241"/>
      <c r="CM467" s="241"/>
      <c r="CN467" s="241"/>
      <c r="CO467" s="241"/>
      <c r="CP467" s="241"/>
      <c r="CQ467" s="241"/>
      <c r="CR467" s="241"/>
      <c r="CS467" s="241"/>
      <c r="CT467" s="241"/>
      <c r="CU467" s="241"/>
      <c r="CV467" s="241"/>
      <c r="CW467" s="241"/>
      <c r="CX467" s="241"/>
      <c r="CY467" s="241"/>
      <c r="CZ467" s="241"/>
    </row>
    <row r="468" s="245" customFormat="true" ht="25.15" customHeight="true" x14ac:dyDescent="0.2">
      <c r="C468" s="1817"/>
      <c r="D468" s="1818"/>
      <c r="E468" s="813"/>
      <c r="F468" s="813"/>
      <c r="G468" s="813"/>
      <c r="H468" s="1827" t="s">
        <v>241</v>
      </c>
      <c r="I468" s="1818"/>
      <c r="J468" s="810">
        <v>2.8012664650875402E-2</v>
      </c>
      <c r="K468" s="788"/>
      <c r="L468" s="788"/>
      <c r="M468" s="1828" t="s">
        <v>241</v>
      </c>
      <c r="N468" s="1818"/>
      <c r="O468" s="811">
        <v>6.5387349148473481E-3</v>
      </c>
      <c r="P468" s="788"/>
      <c r="Q468" s="788"/>
      <c r="AE468" s="238"/>
      <c r="AF468" s="238"/>
      <c r="AG468" s="238"/>
      <c r="AH468" s="238"/>
      <c r="AI468" s="238"/>
      <c r="AJ468" s="238"/>
      <c r="AK468" s="238"/>
      <c r="AL468" s="238"/>
      <c r="AM468" s="238"/>
      <c r="AN468" s="238"/>
      <c r="AO468" s="238"/>
      <c r="AP468" s="238"/>
      <c r="AQ468" s="238"/>
      <c r="AR468" s="238"/>
      <c r="AS468" s="238"/>
      <c r="AT468" s="238"/>
      <c r="AU468" s="238"/>
      <c r="AV468" s="238"/>
      <c r="AW468" s="238"/>
      <c r="AX468" s="238"/>
      <c r="AY468" s="238"/>
      <c r="AZ468" s="238"/>
      <c r="BA468" s="240"/>
      <c r="BB468" s="427"/>
      <c r="BC468" s="240"/>
      <c r="BD468" s="240"/>
      <c r="BE468" s="240"/>
      <c r="BF468" s="240"/>
      <c r="BG468" s="240"/>
      <c r="BH468" s="240"/>
      <c r="BI468" s="240"/>
      <c r="BJ468" s="240"/>
      <c r="BK468" s="240"/>
      <c r="BL468" s="240"/>
      <c r="BM468" s="240"/>
      <c r="BN468" s="240"/>
      <c r="BO468" s="240"/>
      <c r="BP468" s="240"/>
      <c r="BQ468" s="240"/>
      <c r="BR468" s="240"/>
      <c r="BS468" s="240"/>
      <c r="BT468" s="240"/>
      <c r="BU468" s="240"/>
      <c r="BV468" s="240"/>
      <c r="BW468" s="240"/>
      <c r="BX468" s="240"/>
      <c r="BY468" s="240"/>
      <c r="BZ468" s="241"/>
      <c r="CA468" s="241"/>
      <c r="CB468" s="241"/>
      <c r="CC468" s="241"/>
      <c r="CD468" s="241"/>
      <c r="CE468" s="241"/>
      <c r="CF468" s="241"/>
      <c r="CG468" s="241"/>
      <c r="CH468" s="241"/>
      <c r="CI468" s="241"/>
      <c r="CJ468" s="241"/>
      <c r="CK468" s="241"/>
      <c r="CL468" s="241"/>
      <c r="CM468" s="241"/>
      <c r="CN468" s="241"/>
      <c r="CO468" s="241"/>
      <c r="CP468" s="241"/>
      <c r="CQ468" s="241"/>
      <c r="CR468" s="241"/>
      <c r="CS468" s="241"/>
      <c r="CT468" s="241"/>
      <c r="CU468" s="241"/>
      <c r="CV468" s="241"/>
      <c r="CW468" s="241"/>
      <c r="CX468" s="241"/>
      <c r="CY468" s="241"/>
      <c r="CZ468" s="241"/>
    </row>
    <row r="469" s="245" customFormat="true" ht="25.15" customHeight="true" x14ac:dyDescent="0.2">
      <c r="C469" s="1817"/>
      <c r="D469" s="1818"/>
      <c r="E469" s="788"/>
      <c r="F469" s="788"/>
      <c r="G469" s="788"/>
      <c r="H469" s="1827" t="s">
        <v>228</v>
      </c>
      <c r="I469" s="1818"/>
      <c r="J469" s="810">
        <v>0.25663841187073183</v>
      </c>
      <c r="K469" s="788"/>
      <c r="L469" s="788"/>
      <c r="M469" s="1828" t="s">
        <v>228</v>
      </c>
      <c r="N469" s="1818"/>
      <c r="O469" s="811">
        <v>0.12887163903772147</v>
      </c>
      <c r="P469" s="788"/>
      <c r="Q469" s="788"/>
      <c r="AE469" s="238"/>
      <c r="AF469" s="238"/>
      <c r="AG469" s="238"/>
      <c r="AH469" s="238"/>
      <c r="AI469" s="238"/>
      <c r="AJ469" s="238"/>
      <c r="AK469" s="238"/>
      <c r="AL469" s="238"/>
      <c r="AM469" s="238"/>
      <c r="AN469" s="238"/>
      <c r="AO469" s="238"/>
      <c r="AP469" s="238"/>
      <c r="AQ469" s="238"/>
      <c r="AR469" s="238"/>
      <c r="AS469" s="238"/>
      <c r="AT469" s="238"/>
      <c r="AU469" s="238"/>
      <c r="AV469" s="238"/>
      <c r="AW469" s="238"/>
      <c r="AX469" s="238"/>
      <c r="AY469" s="238"/>
      <c r="AZ469" s="238"/>
      <c r="BA469" s="240"/>
      <c r="BB469" s="427"/>
      <c r="BC469" s="240"/>
      <c r="BD469" s="240"/>
      <c r="BE469" s="240"/>
      <c r="BF469" s="240"/>
      <c r="BG469" s="240"/>
      <c r="BH469" s="240"/>
      <c r="BI469" s="240"/>
      <c r="BJ469" s="240"/>
      <c r="BK469" s="240"/>
      <c r="BL469" s="240"/>
      <c r="BM469" s="240"/>
      <c r="BN469" s="240"/>
      <c r="BO469" s="240"/>
      <c r="BP469" s="240"/>
      <c r="BQ469" s="240"/>
      <c r="BR469" s="240"/>
      <c r="BS469" s="240"/>
      <c r="BT469" s="240"/>
      <c r="BU469" s="240"/>
      <c r="BV469" s="240"/>
      <c r="BW469" s="240"/>
      <c r="BX469" s="240"/>
      <c r="BY469" s="240"/>
      <c r="BZ469" s="241"/>
      <c r="CA469" s="241"/>
      <c r="CB469" s="241"/>
      <c r="CC469" s="241"/>
      <c r="CD469" s="241"/>
      <c r="CE469" s="241"/>
      <c r="CF469" s="241"/>
      <c r="CG469" s="241"/>
      <c r="CH469" s="241"/>
      <c r="CI469" s="241"/>
      <c r="CJ469" s="241"/>
      <c r="CK469" s="241"/>
      <c r="CL469" s="241"/>
      <c r="CM469" s="241"/>
      <c r="CN469" s="241"/>
      <c r="CO469" s="241"/>
      <c r="CP469" s="241"/>
      <c r="CQ469" s="241"/>
      <c r="CR469" s="241"/>
      <c r="CS469" s="241"/>
      <c r="CT469" s="241"/>
      <c r="CU469" s="241"/>
      <c r="CV469" s="241"/>
      <c r="CW469" s="241"/>
      <c r="CX469" s="241"/>
      <c r="CY469" s="241"/>
      <c r="CZ469" s="241"/>
    </row>
    <row r="470" s="245" customFormat="true" ht="25.15" customHeight="true" x14ac:dyDescent="0.2">
      <c r="C470" s="1830" t="s">
        <v>257</v>
      </c>
      <c r="D470" s="1818"/>
      <c r="E470" s="1818"/>
      <c r="F470" s="788"/>
      <c r="G470" s="788"/>
      <c r="H470" s="1827" t="s">
        <v>223</v>
      </c>
      <c r="I470" s="1818"/>
      <c r="J470" s="810">
        <v>0.13827095705448963</v>
      </c>
      <c r="K470" s="788"/>
      <c r="L470" s="788"/>
      <c r="M470" s="1828" t="s">
        <v>223</v>
      </c>
      <c r="N470" s="1818"/>
      <c r="O470" s="811">
        <v>0.29292641818605136</v>
      </c>
      <c r="P470" s="788"/>
      <c r="Q470" s="788"/>
      <c r="AE470" s="238"/>
      <c r="AF470" s="238"/>
      <c r="AG470" s="238"/>
      <c r="AH470" s="238"/>
      <c r="AI470" s="238"/>
      <c r="AJ470" s="238"/>
      <c r="AK470" s="238"/>
      <c r="AL470" s="238"/>
      <c r="AM470" s="238"/>
      <c r="AN470" s="238"/>
      <c r="AO470" s="238"/>
      <c r="AP470" s="238"/>
      <c r="AQ470" s="238"/>
      <c r="AR470" s="238"/>
      <c r="AS470" s="238"/>
      <c r="AT470" s="238"/>
      <c r="AU470" s="238"/>
      <c r="AV470" s="238"/>
      <c r="AW470" s="238"/>
      <c r="AX470" s="238"/>
      <c r="AY470" s="238"/>
      <c r="AZ470" s="238"/>
      <c r="BA470" s="240"/>
      <c r="BB470" s="427"/>
      <c r="BC470" s="240"/>
      <c r="BD470" s="240"/>
      <c r="BE470" s="240"/>
      <c r="BF470" s="240"/>
      <c r="BG470" s="240"/>
      <c r="BH470" s="240"/>
      <c r="BI470" s="240"/>
      <c r="BJ470" s="240"/>
      <c r="BK470" s="240"/>
      <c r="BL470" s="240"/>
      <c r="BM470" s="240"/>
      <c r="BN470" s="240"/>
      <c r="BO470" s="240"/>
      <c r="BP470" s="240"/>
      <c r="BQ470" s="240"/>
      <c r="BR470" s="240"/>
      <c r="BS470" s="240"/>
      <c r="BT470" s="240"/>
      <c r="BU470" s="240"/>
      <c r="BV470" s="240"/>
      <c r="BW470" s="240"/>
      <c r="BX470" s="240"/>
      <c r="BY470" s="240"/>
      <c r="BZ470" s="241"/>
      <c r="CA470" s="241"/>
      <c r="CB470" s="241"/>
      <c r="CC470" s="241"/>
      <c r="CD470" s="241"/>
      <c r="CE470" s="241"/>
      <c r="CF470" s="241"/>
      <c r="CG470" s="241"/>
      <c r="CH470" s="241"/>
      <c r="CI470" s="241"/>
      <c r="CJ470" s="241"/>
      <c r="CK470" s="241"/>
      <c r="CL470" s="241"/>
      <c r="CM470" s="241"/>
      <c r="CN470" s="241"/>
      <c r="CO470" s="241"/>
      <c r="CP470" s="241"/>
      <c r="CQ470" s="241"/>
      <c r="CR470" s="241"/>
      <c r="CS470" s="241"/>
      <c r="CT470" s="241"/>
      <c r="CU470" s="241"/>
      <c r="CV470" s="241"/>
      <c r="CW470" s="241"/>
      <c r="CX470" s="241"/>
      <c r="CY470" s="241"/>
      <c r="CZ470" s="241"/>
    </row>
    <row r="471" s="245" customFormat="true" ht="25.15" customHeight="true" x14ac:dyDescent="0.2">
      <c r="C471" s="1817"/>
      <c r="D471" s="1818"/>
      <c r="E471" s="795" t="s">
        <v>213</v>
      </c>
      <c r="F471" s="788"/>
      <c r="G471" s="788"/>
      <c r="H471" s="1827" t="s">
        <v>230</v>
      </c>
      <c r="I471" s="1818"/>
      <c r="J471" s="810">
        <v>0.25829350464217499</v>
      </c>
      <c r="K471" s="788"/>
      <c r="L471" s="788"/>
      <c r="M471" s="1828" t="s">
        <v>230</v>
      </c>
      <c r="N471" s="1818"/>
      <c r="O471" s="811">
        <v>4.2054332139237594E-2</v>
      </c>
      <c r="P471" s="788"/>
      <c r="Q471" s="788"/>
      <c r="AE471" s="238"/>
      <c r="AF471" s="238"/>
      <c r="AG471" s="238"/>
      <c r="AH471" s="238"/>
      <c r="AI471" s="238"/>
      <c r="AJ471" s="238"/>
      <c r="AK471" s="238"/>
      <c r="AL471" s="238"/>
      <c r="AM471" s="238"/>
      <c r="AN471" s="238"/>
      <c r="AO471" s="238"/>
      <c r="AP471" s="238"/>
      <c r="AQ471" s="238"/>
      <c r="AR471" s="238"/>
      <c r="AS471" s="238"/>
      <c r="AT471" s="238"/>
      <c r="AU471" s="238"/>
      <c r="AV471" s="238"/>
      <c r="AW471" s="238"/>
      <c r="AX471" s="238"/>
      <c r="AY471" s="238"/>
      <c r="AZ471" s="238"/>
      <c r="BA471" s="240"/>
      <c r="BB471" s="427"/>
      <c r="BC471" s="240"/>
      <c r="BD471" s="240"/>
      <c r="BE471" s="240"/>
      <c r="BF471" s="240"/>
      <c r="BG471" s="240"/>
      <c r="BH471" s="240"/>
      <c r="BI471" s="240"/>
      <c r="BJ471" s="240"/>
      <c r="BK471" s="240"/>
      <c r="BL471" s="240"/>
      <c r="BM471" s="240"/>
      <c r="BN471" s="240"/>
      <c r="BO471" s="240"/>
      <c r="BP471" s="240"/>
      <c r="BQ471" s="240"/>
      <c r="BR471" s="240"/>
      <c r="BS471" s="240"/>
      <c r="BT471" s="240"/>
      <c r="BU471" s="240"/>
      <c r="BV471" s="240"/>
      <c r="BW471" s="240"/>
      <c r="BX471" s="240"/>
      <c r="BY471" s="240"/>
      <c r="BZ471" s="241"/>
      <c r="CA471" s="241"/>
      <c r="CB471" s="241"/>
      <c r="CC471" s="241"/>
      <c r="CD471" s="241"/>
      <c r="CE471" s="241"/>
      <c r="CF471" s="241"/>
      <c r="CG471" s="241"/>
      <c r="CH471" s="241"/>
      <c r="CI471" s="241"/>
      <c r="CJ471" s="241"/>
      <c r="CK471" s="241"/>
      <c r="CL471" s="241"/>
      <c r="CM471" s="241"/>
      <c r="CN471" s="241"/>
      <c r="CO471" s="241"/>
      <c r="CP471" s="241"/>
      <c r="CQ471" s="241"/>
      <c r="CR471" s="241"/>
      <c r="CS471" s="241"/>
      <c r="CT471" s="241"/>
      <c r="CU471" s="241"/>
      <c r="CV471" s="241"/>
      <c r="CW471" s="241"/>
      <c r="CX471" s="241"/>
      <c r="CY471" s="241"/>
      <c r="CZ471" s="241"/>
    </row>
    <row r="472" s="245" customFormat="true" ht="25.15" customHeight="true" x14ac:dyDescent="0.2">
      <c r="C472" s="1818"/>
      <c r="D472" s="1818"/>
      <c r="E472" s="819" t="s">
        <v>214</v>
      </c>
      <c r="F472" s="788"/>
      <c r="G472" s="788"/>
      <c r="H472" s="1827" t="s">
        <v>252</v>
      </c>
      <c r="I472" s="1818"/>
      <c r="J472" s="810">
        <v>3.1044072084602668E-4</v>
      </c>
      <c r="K472" s="788"/>
      <c r="L472" s="788"/>
      <c r="M472" s="1828" t="s">
        <v>252</v>
      </c>
      <c r="N472" s="1818"/>
      <c r="O472" s="811">
        <v>4.9235951843929629E-3</v>
      </c>
      <c r="P472" s="788"/>
      <c r="Q472" s="788"/>
      <c r="AE472" s="238"/>
      <c r="AF472" s="238"/>
      <c r="AG472" s="238"/>
      <c r="AH472" s="238"/>
      <c r="AI472" s="238"/>
      <c r="AJ472" s="238"/>
      <c r="AK472" s="238"/>
      <c r="AL472" s="238"/>
      <c r="AM472" s="238"/>
      <c r="AN472" s="238"/>
      <c r="AO472" s="238"/>
      <c r="AP472" s="238"/>
      <c r="AQ472" s="238"/>
      <c r="AR472" s="238"/>
      <c r="AS472" s="238"/>
      <c r="AT472" s="238"/>
      <c r="AU472" s="238"/>
      <c r="AV472" s="238"/>
      <c r="AW472" s="238"/>
      <c r="AX472" s="238"/>
      <c r="AY472" s="238"/>
      <c r="AZ472" s="238"/>
      <c r="BA472" s="240"/>
      <c r="BB472" s="427"/>
      <c r="BC472" s="240"/>
      <c r="BD472" s="240"/>
      <c r="BE472" s="240"/>
      <c r="BF472" s="240"/>
      <c r="BG472" s="240"/>
      <c r="BH472" s="240"/>
      <c r="BI472" s="240"/>
      <c r="BJ472" s="240"/>
      <c r="BK472" s="240"/>
      <c r="BL472" s="240"/>
      <c r="BM472" s="240"/>
      <c r="BN472" s="240"/>
      <c r="BO472" s="240"/>
      <c r="BP472" s="240"/>
      <c r="BQ472" s="240"/>
      <c r="BR472" s="240"/>
      <c r="BS472" s="240"/>
      <c r="BT472" s="240"/>
      <c r="BU472" s="240"/>
      <c r="BV472" s="240"/>
      <c r="BW472" s="240"/>
      <c r="BX472" s="240"/>
      <c r="BY472" s="240"/>
      <c r="BZ472" s="241"/>
      <c r="CA472" s="241"/>
      <c r="CB472" s="241"/>
      <c r="CC472" s="241"/>
      <c r="CD472" s="241"/>
      <c r="CE472" s="241"/>
      <c r="CF472" s="241"/>
      <c r="CG472" s="241"/>
      <c r="CH472" s="241"/>
      <c r="CI472" s="241"/>
      <c r="CJ472" s="241"/>
      <c r="CK472" s="241"/>
      <c r="CL472" s="241"/>
      <c r="CM472" s="241"/>
      <c r="CN472" s="241"/>
      <c r="CO472" s="241"/>
      <c r="CP472" s="241"/>
      <c r="CQ472" s="241"/>
      <c r="CR472" s="241"/>
      <c r="CS472" s="241"/>
      <c r="CT472" s="241"/>
      <c r="CU472" s="241"/>
      <c r="CV472" s="241"/>
      <c r="CW472" s="241"/>
      <c r="CX472" s="241"/>
      <c r="CY472" s="241"/>
      <c r="CZ472" s="241"/>
    </row>
    <row r="473" s="245" customFormat="true" ht="25.15" customHeight="true" x14ac:dyDescent="0.2">
      <c r="C473" s="1844" t="s">
        <v>215</v>
      </c>
      <c r="D473" s="1818"/>
      <c r="E473" s="806">
        <v>0.1232633718512566</v>
      </c>
      <c r="F473" s="788"/>
      <c r="G473" s="788"/>
      <c r="H473" s="1827" t="s">
        <v>238</v>
      </c>
      <c r="I473" s="1818"/>
      <c r="J473" s="810">
        <v>0.10435588535447571</v>
      </c>
      <c r="K473" s="788"/>
      <c r="L473" s="788"/>
      <c r="M473" s="1828" t="s">
        <v>238</v>
      </c>
      <c r="N473" s="1818"/>
      <c r="O473" s="811">
        <v>1.35151611204726E-3</v>
      </c>
      <c r="P473" s="788"/>
      <c r="Q473" s="788"/>
      <c r="AE473" s="238"/>
      <c r="AF473" s="238"/>
      <c r="AG473" s="238"/>
      <c r="AH473" s="238"/>
      <c r="AI473" s="238"/>
      <c r="AJ473" s="238"/>
      <c r="AK473" s="238"/>
      <c r="AL473" s="238"/>
      <c r="AM473" s="238"/>
      <c r="AN473" s="238"/>
      <c r="AO473" s="238"/>
      <c r="AP473" s="238"/>
      <c r="AQ473" s="238"/>
      <c r="AR473" s="238"/>
      <c r="AS473" s="238"/>
      <c r="AT473" s="238"/>
      <c r="AU473" s="238"/>
      <c r="AV473" s="238"/>
      <c r="AW473" s="238"/>
      <c r="AX473" s="238"/>
      <c r="AY473" s="238"/>
      <c r="AZ473" s="238"/>
      <c r="BA473" s="240"/>
      <c r="BB473" s="427"/>
      <c r="BC473" s="240"/>
      <c r="BD473" s="240"/>
      <c r="BE473" s="240"/>
      <c r="BF473" s="240"/>
      <c r="BG473" s="240"/>
      <c r="BH473" s="240"/>
      <c r="BI473" s="240"/>
      <c r="BJ473" s="240"/>
      <c r="BK473" s="240"/>
      <c r="BL473" s="240"/>
      <c r="BM473" s="240"/>
      <c r="BN473" s="240"/>
      <c r="BO473" s="240"/>
      <c r="BP473" s="240"/>
      <c r="BQ473" s="240"/>
      <c r="BR473" s="240"/>
      <c r="BS473" s="240"/>
      <c r="BT473" s="240"/>
      <c r="BU473" s="240"/>
      <c r="BV473" s="240"/>
      <c r="BW473" s="240"/>
      <c r="BX473" s="240"/>
      <c r="BY473" s="240"/>
      <c r="BZ473" s="241"/>
      <c r="CA473" s="241"/>
      <c r="CB473" s="241"/>
      <c r="CC473" s="241"/>
      <c r="CD473" s="241"/>
      <c r="CE473" s="241"/>
      <c r="CF473" s="241"/>
      <c r="CG473" s="241"/>
      <c r="CH473" s="241"/>
      <c r="CI473" s="241"/>
      <c r="CJ473" s="241"/>
      <c r="CK473" s="241"/>
      <c r="CL473" s="241"/>
      <c r="CM473" s="241"/>
      <c r="CN473" s="241"/>
      <c r="CO473" s="241"/>
      <c r="CP473" s="241"/>
      <c r="CQ473" s="241"/>
      <c r="CR473" s="241"/>
      <c r="CS473" s="241"/>
      <c r="CT473" s="241"/>
      <c r="CU473" s="241"/>
      <c r="CV473" s="241"/>
      <c r="CW473" s="241"/>
      <c r="CX473" s="241"/>
      <c r="CY473" s="241"/>
      <c r="CZ473" s="241"/>
    </row>
    <row r="474" s="245" customFormat="true" ht="25.15" customHeight="true" x14ac:dyDescent="0.2">
      <c r="C474" s="1832" t="s">
        <v>217</v>
      </c>
      <c r="D474" s="1818"/>
      <c r="E474" s="809">
        <v>0.11156334333760598</v>
      </c>
      <c r="F474" s="788"/>
      <c r="G474" s="788"/>
      <c r="H474" s="1827" t="s">
        <v>246</v>
      </c>
      <c r="I474" s="1818"/>
      <c r="J474" s="810">
        <v>6.4541822089185638E-4</v>
      </c>
      <c r="K474" s="788"/>
      <c r="L474" s="788"/>
      <c r="M474" s="1828" t="s">
        <v>246</v>
      </c>
      <c r="N474" s="1818"/>
      <c r="O474" s="811">
        <v>7.2023663697832561E-3</v>
      </c>
      <c r="P474" s="788"/>
      <c r="Q474" s="788"/>
      <c r="AE474" s="238"/>
      <c r="AF474" s="238"/>
      <c r="AG474" s="238"/>
      <c r="AH474" s="238"/>
      <c r="AI474" s="238"/>
      <c r="AJ474" s="238"/>
      <c r="AK474" s="238"/>
      <c r="AL474" s="238"/>
      <c r="AM474" s="238"/>
      <c r="AN474" s="238"/>
      <c r="AO474" s="238"/>
      <c r="AP474" s="238"/>
      <c r="AQ474" s="238"/>
      <c r="AR474" s="238"/>
      <c r="AS474" s="238"/>
      <c r="AT474" s="238"/>
      <c r="AU474" s="238"/>
      <c r="AV474" s="238"/>
      <c r="AW474" s="238"/>
      <c r="AX474" s="238"/>
      <c r="AY474" s="238"/>
      <c r="AZ474" s="238"/>
      <c r="BA474" s="240"/>
      <c r="BB474" s="427"/>
      <c r="BC474" s="240"/>
      <c r="BD474" s="240"/>
      <c r="BE474" s="240"/>
      <c r="BF474" s="240"/>
      <c r="BG474" s="240"/>
      <c r="BH474" s="240"/>
      <c r="BI474" s="240"/>
      <c r="BJ474" s="240"/>
      <c r="BK474" s="240"/>
      <c r="BL474" s="240"/>
      <c r="BM474" s="240"/>
      <c r="BN474" s="240"/>
      <c r="BO474" s="240"/>
      <c r="BP474" s="240"/>
      <c r="BQ474" s="240"/>
      <c r="BR474" s="240"/>
      <c r="BS474" s="240"/>
      <c r="BT474" s="240"/>
      <c r="BU474" s="240"/>
      <c r="BV474" s="240"/>
      <c r="BW474" s="240"/>
      <c r="BX474" s="240"/>
      <c r="BY474" s="240"/>
      <c r="BZ474" s="241"/>
      <c r="CA474" s="241"/>
      <c r="CB474" s="241"/>
      <c r="CC474" s="241"/>
      <c r="CD474" s="241"/>
      <c r="CE474" s="241"/>
      <c r="CF474" s="241"/>
      <c r="CG474" s="241"/>
      <c r="CH474" s="241"/>
      <c r="CI474" s="241"/>
      <c r="CJ474" s="241"/>
      <c r="CK474" s="241"/>
      <c r="CL474" s="241"/>
      <c r="CM474" s="241"/>
      <c r="CN474" s="241"/>
      <c r="CO474" s="241"/>
      <c r="CP474" s="241"/>
      <c r="CQ474" s="241"/>
      <c r="CR474" s="241"/>
      <c r="CS474" s="241"/>
      <c r="CT474" s="241"/>
      <c r="CU474" s="241"/>
      <c r="CV474" s="241"/>
      <c r="CW474" s="241"/>
      <c r="CX474" s="241"/>
      <c r="CY474" s="241"/>
      <c r="CZ474" s="241"/>
    </row>
    <row r="475" s="245" customFormat="true" ht="25.15" customHeight="true" x14ac:dyDescent="0.2">
      <c r="C475" s="1832" t="s">
        <v>229</v>
      </c>
      <c r="D475" s="1818"/>
      <c r="E475" s="809">
        <v>7.3282721618001492E-2</v>
      </c>
      <c r="F475" s="788"/>
      <c r="G475" s="788"/>
      <c r="H475" s="1827" t="s">
        <v>243</v>
      </c>
      <c r="I475" s="1818"/>
      <c r="J475" s="810">
        <v>2.6755020075335664E-3</v>
      </c>
      <c r="K475" s="788"/>
      <c r="L475" s="788"/>
      <c r="M475" s="1828" t="s">
        <v>243</v>
      </c>
      <c r="N475" s="1818"/>
      <c r="O475" s="811">
        <v>1.4322772373859521E-2</v>
      </c>
      <c r="P475" s="788"/>
      <c r="Q475" s="788"/>
      <c r="AE475" s="238"/>
      <c r="AF475" s="238"/>
      <c r="AG475" s="238"/>
      <c r="AH475" s="238"/>
      <c r="AI475" s="238"/>
      <c r="AJ475" s="238"/>
      <c r="AK475" s="238"/>
      <c r="AL475" s="238"/>
      <c r="AM475" s="238"/>
      <c r="AN475" s="238"/>
      <c r="AO475" s="238"/>
      <c r="AP475" s="238"/>
      <c r="AQ475" s="238"/>
      <c r="AR475" s="238"/>
      <c r="AS475" s="238"/>
      <c r="AT475" s="238"/>
      <c r="AU475" s="238"/>
      <c r="AV475" s="238"/>
      <c r="AW475" s="238"/>
      <c r="AX475" s="238"/>
      <c r="AY475" s="238"/>
      <c r="AZ475" s="238"/>
      <c r="BA475" s="240"/>
      <c r="BB475" s="427"/>
      <c r="BC475" s="240"/>
      <c r="BD475" s="240"/>
      <c r="BE475" s="240"/>
      <c r="BF475" s="240"/>
      <c r="BG475" s="240"/>
      <c r="BH475" s="240"/>
      <c r="BI475" s="240"/>
      <c r="BJ475" s="240"/>
      <c r="BK475" s="240"/>
      <c r="BL475" s="240"/>
      <c r="BM475" s="240"/>
      <c r="BN475" s="240"/>
      <c r="BO475" s="240"/>
      <c r="BP475" s="240"/>
      <c r="BQ475" s="240"/>
      <c r="BR475" s="240"/>
      <c r="BS475" s="240"/>
      <c r="BT475" s="240"/>
      <c r="BU475" s="240"/>
      <c r="BV475" s="240"/>
      <c r="BW475" s="240"/>
      <c r="BX475" s="240"/>
      <c r="BY475" s="240"/>
      <c r="BZ475" s="241"/>
      <c r="CA475" s="241"/>
      <c r="CB475" s="241"/>
      <c r="CC475" s="241"/>
      <c r="CD475" s="241"/>
      <c r="CE475" s="241"/>
      <c r="CF475" s="241"/>
      <c r="CG475" s="241"/>
      <c r="CH475" s="241"/>
      <c r="CI475" s="241"/>
      <c r="CJ475" s="241"/>
      <c r="CK475" s="241"/>
      <c r="CL475" s="241"/>
      <c r="CM475" s="241"/>
      <c r="CN475" s="241"/>
      <c r="CO475" s="241"/>
      <c r="CP475" s="241"/>
      <c r="CQ475" s="241"/>
      <c r="CR475" s="241"/>
      <c r="CS475" s="241"/>
      <c r="CT475" s="241"/>
      <c r="CU475" s="241"/>
      <c r="CV475" s="241"/>
      <c r="CW475" s="241"/>
      <c r="CX475" s="241"/>
      <c r="CY475" s="241"/>
      <c r="CZ475" s="241"/>
    </row>
    <row r="476" s="245" customFormat="true" ht="25.15" customHeight="true" x14ac:dyDescent="0.2">
      <c r="C476" s="1832" t="s">
        <v>221</v>
      </c>
      <c r="D476" s="1818"/>
      <c r="E476" s="809">
        <v>9.7674760109210557E-2</v>
      </c>
      <c r="F476" s="788"/>
      <c r="G476" s="788"/>
      <c r="H476" s="1827" t="s">
        <v>250</v>
      </c>
      <c r="I476" s="1818"/>
      <c r="J476" s="810">
        <v>6.4505464681967383E-4</v>
      </c>
      <c r="K476" s="788"/>
      <c r="L476" s="788"/>
      <c r="M476" s="1828" t="s">
        <v>250</v>
      </c>
      <c r="N476" s="1818"/>
      <c r="O476" s="811">
        <v>5.5576499105742996E-3</v>
      </c>
      <c r="P476" s="788"/>
      <c r="Q476" s="788"/>
      <c r="AE476" s="238"/>
      <c r="AF476" s="238"/>
      <c r="AG476" s="238"/>
      <c r="AH476" s="238"/>
      <c r="AI476" s="238"/>
      <c r="AJ476" s="238"/>
      <c r="AK476" s="238"/>
      <c r="AL476" s="238"/>
      <c r="AM476" s="238"/>
      <c r="AN476" s="238"/>
      <c r="AO476" s="238"/>
      <c r="AP476" s="238"/>
      <c r="AQ476" s="238"/>
      <c r="AR476" s="238"/>
      <c r="AS476" s="238"/>
      <c r="AT476" s="238"/>
      <c r="AU476" s="238"/>
      <c r="AV476" s="238"/>
      <c r="AW476" s="238"/>
      <c r="AX476" s="238"/>
      <c r="AY476" s="238"/>
      <c r="AZ476" s="238"/>
      <c r="BA476" s="240"/>
      <c r="BB476" s="427"/>
      <c r="BC476" s="240"/>
      <c r="BD476" s="240"/>
      <c r="BE476" s="240"/>
      <c r="BF476" s="240"/>
      <c r="BG476" s="240"/>
      <c r="BH476" s="240"/>
      <c r="BI476" s="240"/>
      <c r="BJ476" s="240"/>
      <c r="BK476" s="240"/>
      <c r="BL476" s="240"/>
      <c r="BM476" s="240"/>
      <c r="BN476" s="240"/>
      <c r="BO476" s="240"/>
      <c r="BP476" s="240"/>
      <c r="BQ476" s="240"/>
      <c r="BR476" s="240"/>
      <c r="BS476" s="240"/>
      <c r="BT476" s="240"/>
      <c r="BU476" s="240"/>
      <c r="BV476" s="240"/>
      <c r="BW476" s="240"/>
      <c r="BX476" s="240"/>
      <c r="BY476" s="240"/>
      <c r="BZ476" s="241"/>
      <c r="CA476" s="241"/>
      <c r="CB476" s="241"/>
      <c r="CC476" s="241"/>
      <c r="CD476" s="241"/>
      <c r="CE476" s="241"/>
      <c r="CF476" s="241"/>
      <c r="CG476" s="241"/>
      <c r="CH476" s="241"/>
      <c r="CI476" s="241"/>
      <c r="CJ476" s="241"/>
      <c r="CK476" s="241"/>
      <c r="CL476" s="241"/>
      <c r="CM476" s="241"/>
      <c r="CN476" s="241"/>
      <c r="CO476" s="241"/>
      <c r="CP476" s="241"/>
      <c r="CQ476" s="241"/>
      <c r="CR476" s="241"/>
      <c r="CS476" s="241"/>
      <c r="CT476" s="241"/>
      <c r="CU476" s="241"/>
      <c r="CV476" s="241"/>
      <c r="CW476" s="241"/>
      <c r="CX476" s="241"/>
      <c r="CY476" s="241"/>
      <c r="CZ476" s="241"/>
    </row>
    <row r="477" s="245" customFormat="true" ht="25.15" customHeight="true" x14ac:dyDescent="0.2">
      <c r="C477" s="1832" t="s">
        <v>226</v>
      </c>
      <c r="D477" s="1818"/>
      <c r="E477" s="809">
        <v>8.4303996482560609E-2</v>
      </c>
      <c r="F477" s="788"/>
      <c r="G477" s="788"/>
      <c r="H477" s="1827" t="s">
        <v>247</v>
      </c>
      <c r="I477" s="1818"/>
      <c r="J477" s="810">
        <v>6.4515108650336E-3</v>
      </c>
      <c r="K477" s="788"/>
      <c r="L477" s="788"/>
      <c r="M477" s="1828" t="s">
        <v>247</v>
      </c>
      <c r="N477" s="1818"/>
      <c r="O477" s="811">
        <v>5.758842345811312E-3</v>
      </c>
      <c r="P477" s="788"/>
      <c r="Q477" s="788"/>
      <c r="AE477" s="238"/>
      <c r="AF477" s="238"/>
      <c r="AG477" s="238"/>
      <c r="AH477" s="238"/>
      <c r="AI477" s="238"/>
      <c r="AJ477" s="238"/>
      <c r="AK477" s="238"/>
      <c r="AL477" s="238"/>
      <c r="AM477" s="238"/>
      <c r="AN477" s="238"/>
      <c r="AO477" s="238"/>
      <c r="AP477" s="238"/>
      <c r="AQ477" s="238"/>
      <c r="AR477" s="238"/>
      <c r="AS477" s="238"/>
      <c r="AT477" s="238"/>
      <c r="AU477" s="238"/>
      <c r="AV477" s="238"/>
      <c r="AW477" s="238"/>
      <c r="AX477" s="238"/>
      <c r="AY477" s="238"/>
      <c r="AZ477" s="238"/>
      <c r="BA477" s="240"/>
      <c r="BB477" s="427"/>
      <c r="BC477" s="240"/>
      <c r="BD477" s="240"/>
      <c r="BE477" s="240"/>
      <c r="BF477" s="240"/>
      <c r="BG477" s="240"/>
      <c r="BH477" s="240"/>
      <c r="BI477" s="240"/>
      <c r="BJ477" s="240"/>
      <c r="BK477" s="240"/>
      <c r="BL477" s="240"/>
      <c r="BM477" s="240"/>
      <c r="BN477" s="240"/>
      <c r="BO477" s="240"/>
      <c r="BP477" s="240"/>
      <c r="BQ477" s="240"/>
      <c r="BR477" s="240"/>
      <c r="BS477" s="240"/>
      <c r="BT477" s="240"/>
      <c r="BU477" s="240"/>
      <c r="BV477" s="240"/>
      <c r="BW477" s="240"/>
      <c r="BX477" s="240"/>
      <c r="BY477" s="240"/>
      <c r="BZ477" s="241"/>
      <c r="CA477" s="241"/>
      <c r="CB477" s="241"/>
      <c r="CC477" s="241"/>
      <c r="CD477" s="241"/>
      <c r="CE477" s="241"/>
      <c r="CF477" s="241"/>
      <c r="CG477" s="241"/>
      <c r="CH477" s="241"/>
      <c r="CI477" s="241"/>
      <c r="CJ477" s="241"/>
      <c r="CK477" s="241"/>
      <c r="CL477" s="241"/>
      <c r="CM477" s="241"/>
      <c r="CN477" s="241"/>
      <c r="CO477" s="241"/>
      <c r="CP477" s="241"/>
      <c r="CQ477" s="241"/>
      <c r="CR477" s="241"/>
      <c r="CS477" s="241"/>
      <c r="CT477" s="241"/>
      <c r="CU477" s="241"/>
      <c r="CV477" s="241"/>
      <c r="CW477" s="241"/>
      <c r="CX477" s="241"/>
      <c r="CY477" s="241"/>
      <c r="CZ477" s="241"/>
    </row>
    <row r="478" s="245" customFormat="true" ht="25.15" customHeight="true" x14ac:dyDescent="0.2">
      <c r="C478" s="1832" t="s">
        <v>240</v>
      </c>
      <c r="D478" s="1818"/>
      <c r="E478" s="809">
        <v>3.0658763578627419E-2</v>
      </c>
      <c r="F478" s="788"/>
      <c r="G478" s="788"/>
      <c r="H478" s="1827" t="s">
        <v>249</v>
      </c>
      <c r="I478" s="1818"/>
      <c r="J478" s="810">
        <v>3.2521801762595494E-3</v>
      </c>
      <c r="K478" s="788"/>
      <c r="L478" s="788"/>
      <c r="M478" s="1828" t="s">
        <v>249</v>
      </c>
      <c r="N478" s="1818"/>
      <c r="O478" s="811">
        <v>4.45013563495468E-3</v>
      </c>
      <c r="P478" s="788"/>
      <c r="Q478" s="788"/>
      <c r="AE478" s="238"/>
      <c r="AF478" s="238"/>
      <c r="AG478" s="238"/>
      <c r="AH478" s="238"/>
      <c r="AI478" s="238"/>
      <c r="AJ478" s="238"/>
      <c r="AK478" s="238"/>
      <c r="AL478" s="238"/>
      <c r="AM478" s="238"/>
      <c r="AN478" s="238"/>
      <c r="AO478" s="238"/>
      <c r="AP478" s="238"/>
      <c r="AQ478" s="238"/>
      <c r="AR478" s="238"/>
      <c r="AS478" s="238"/>
      <c r="AT478" s="238"/>
      <c r="AU478" s="238"/>
      <c r="AV478" s="238"/>
      <c r="AW478" s="238"/>
      <c r="AX478" s="238"/>
      <c r="AY478" s="238"/>
      <c r="AZ478" s="238"/>
      <c r="BA478" s="240"/>
      <c r="BB478" s="427"/>
      <c r="BC478" s="240"/>
      <c r="BD478" s="240"/>
      <c r="BE478" s="240"/>
      <c r="BF478" s="240"/>
      <c r="BG478" s="240"/>
      <c r="BH478" s="240"/>
      <c r="BI478" s="240"/>
      <c r="BJ478" s="240"/>
      <c r="BK478" s="240"/>
      <c r="BL478" s="240"/>
      <c r="BM478" s="240"/>
      <c r="BN478" s="240"/>
      <c r="BO478" s="240"/>
      <c r="BP478" s="240"/>
      <c r="BQ478" s="240"/>
      <c r="BR478" s="240"/>
      <c r="BS478" s="240"/>
      <c r="BT478" s="240"/>
      <c r="BU478" s="240"/>
      <c r="BV478" s="240"/>
      <c r="BW478" s="240"/>
      <c r="BX478" s="240"/>
      <c r="BY478" s="240"/>
      <c r="BZ478" s="241"/>
      <c r="CA478" s="241"/>
      <c r="CB478" s="241"/>
      <c r="CC478" s="241"/>
      <c r="CD478" s="241"/>
      <c r="CE478" s="241"/>
      <c r="CF478" s="241"/>
      <c r="CG478" s="241"/>
      <c r="CH478" s="241"/>
      <c r="CI478" s="241"/>
      <c r="CJ478" s="241"/>
      <c r="CK478" s="241"/>
      <c r="CL478" s="241"/>
      <c r="CM478" s="241"/>
      <c r="CN478" s="241"/>
      <c r="CO478" s="241"/>
      <c r="CP478" s="241"/>
      <c r="CQ478" s="241"/>
      <c r="CR478" s="241"/>
      <c r="CS478" s="241"/>
      <c r="CT478" s="241"/>
      <c r="CU478" s="241"/>
      <c r="CV478" s="241"/>
      <c r="CW478" s="241"/>
      <c r="CX478" s="241"/>
      <c r="CY478" s="241"/>
      <c r="CZ478" s="241"/>
    </row>
    <row r="479" s="245" customFormat="true" ht="25.15" customHeight="true" x14ac:dyDescent="0.2">
      <c r="C479" s="1832" t="s">
        <v>220</v>
      </c>
      <c r="D479" s="1818"/>
      <c r="E479" s="809">
        <v>0.10362890502957001</v>
      </c>
      <c r="F479" s="788"/>
      <c r="G479" s="788"/>
      <c r="H479" s="1825" t="s">
        <v>245</v>
      </c>
      <c r="I479" s="1818"/>
      <c r="J479" s="814">
        <v>7.641867056589681E-3</v>
      </c>
      <c r="K479" s="788"/>
      <c r="L479" s="788"/>
      <c r="M479" s="1826" t="s">
        <v>245</v>
      </c>
      <c r="N479" s="1818"/>
      <c r="O479" s="815">
        <v>1.2477971495260233E-2</v>
      </c>
      <c r="P479" s="788"/>
      <c r="Q479" s="788"/>
      <c r="AE479" s="238"/>
      <c r="AF479" s="238"/>
      <c r="AG479" s="238"/>
      <c r="AH479" s="238"/>
      <c r="AI479" s="238"/>
      <c r="AJ479" s="238"/>
      <c r="AK479" s="238"/>
      <c r="AL479" s="238"/>
      <c r="AM479" s="238"/>
      <c r="AN479" s="238"/>
      <c r="AO479" s="238"/>
      <c r="AP479" s="238"/>
      <c r="AQ479" s="238"/>
      <c r="AR479" s="238"/>
      <c r="AS479" s="238"/>
      <c r="AT479" s="238"/>
      <c r="AU479" s="238"/>
      <c r="AV479" s="238"/>
      <c r="AW479" s="238"/>
      <c r="AX479" s="238"/>
      <c r="AY479" s="238"/>
      <c r="AZ479" s="238"/>
      <c r="BA479" s="240"/>
      <c r="BB479" s="427"/>
      <c r="BC479" s="240"/>
      <c r="BD479" s="240"/>
      <c r="BE479" s="240"/>
      <c r="BF479" s="240"/>
      <c r="BG479" s="240"/>
      <c r="BH479" s="240"/>
      <c r="BI479" s="240"/>
      <c r="BJ479" s="240"/>
      <c r="BK479" s="240"/>
      <c r="BL479" s="240"/>
      <c r="BM479" s="240"/>
      <c r="BN479" s="240"/>
      <c r="BO479" s="240"/>
      <c r="BP479" s="240"/>
      <c r="BQ479" s="240"/>
      <c r="BR479" s="240"/>
      <c r="BS479" s="240"/>
      <c r="BT479" s="240"/>
      <c r="BU479" s="240"/>
      <c r="BV479" s="240"/>
      <c r="BW479" s="240"/>
      <c r="BX479" s="240"/>
      <c r="BY479" s="240"/>
      <c r="BZ479" s="241"/>
      <c r="CA479" s="241"/>
      <c r="CB479" s="241"/>
      <c r="CC479" s="241"/>
      <c r="CD479" s="241"/>
      <c r="CE479" s="241"/>
      <c r="CF479" s="241"/>
      <c r="CG479" s="241"/>
      <c r="CH479" s="241"/>
      <c r="CI479" s="241"/>
      <c r="CJ479" s="241"/>
      <c r="CK479" s="241"/>
      <c r="CL479" s="241"/>
      <c r="CM479" s="241"/>
      <c r="CN479" s="241"/>
      <c r="CO479" s="241"/>
      <c r="CP479" s="241"/>
      <c r="CQ479" s="241"/>
      <c r="CR479" s="241"/>
      <c r="CS479" s="241"/>
      <c r="CT479" s="241"/>
      <c r="CU479" s="241"/>
      <c r="CV479" s="241"/>
      <c r="CW479" s="241"/>
      <c r="CX479" s="241"/>
      <c r="CY479" s="241"/>
      <c r="CZ479" s="241"/>
    </row>
    <row r="480" s="245" customFormat="true" ht="25.15" customHeight="true" x14ac:dyDescent="0.2">
      <c r="C480" s="1832" t="s">
        <v>218</v>
      </c>
      <c r="D480" s="1818"/>
      <c r="E480" s="809">
        <v>0.10667790376056546</v>
      </c>
      <c r="F480" s="788"/>
      <c r="G480" s="788"/>
      <c r="H480" s="1817"/>
      <c r="I480" s="1818"/>
      <c r="J480" s="813"/>
      <c r="K480" s="788"/>
      <c r="L480" s="788"/>
      <c r="M480" s="1817"/>
      <c r="N480" s="1818"/>
      <c r="O480" s="813"/>
      <c r="P480" s="788"/>
      <c r="Q480" s="788"/>
      <c r="AE480" s="238"/>
      <c r="AF480" s="238"/>
      <c r="AG480" s="238"/>
      <c r="AH480" s="238"/>
      <c r="AI480" s="238"/>
      <c r="AJ480" s="238"/>
      <c r="AK480" s="238"/>
      <c r="AL480" s="238"/>
      <c r="AM480" s="238"/>
      <c r="AN480" s="238"/>
      <c r="AO480" s="238"/>
      <c r="AP480" s="238"/>
      <c r="AQ480" s="238"/>
      <c r="AR480" s="238"/>
      <c r="AS480" s="238"/>
      <c r="AT480" s="238"/>
      <c r="AU480" s="238"/>
      <c r="AV480" s="238"/>
      <c r="AW480" s="238"/>
      <c r="AX480" s="238"/>
      <c r="AY480" s="238"/>
      <c r="AZ480" s="238"/>
      <c r="BA480" s="240"/>
      <c r="BB480" s="427"/>
      <c r="BC480" s="240"/>
      <c r="BD480" s="240"/>
      <c r="BE480" s="240"/>
      <c r="BF480" s="240"/>
      <c r="BG480" s="240"/>
      <c r="BH480" s="240"/>
      <c r="BI480" s="240"/>
      <c r="BJ480" s="240"/>
      <c r="BK480" s="240"/>
      <c r="BL480" s="240"/>
      <c r="BM480" s="240"/>
      <c r="BN480" s="240"/>
      <c r="BO480" s="240"/>
      <c r="BP480" s="240"/>
      <c r="BQ480" s="240"/>
      <c r="BR480" s="240"/>
      <c r="BS480" s="240"/>
      <c r="BT480" s="240"/>
      <c r="BU480" s="240"/>
      <c r="BV480" s="240"/>
      <c r="BW480" s="240"/>
      <c r="BX480" s="240"/>
      <c r="BY480" s="240"/>
      <c r="BZ480" s="241"/>
      <c r="CA480" s="241"/>
      <c r="CB480" s="241"/>
      <c r="CC480" s="241"/>
      <c r="CD480" s="241"/>
      <c r="CE480" s="241"/>
      <c r="CF480" s="241"/>
      <c r="CG480" s="241"/>
      <c r="CH480" s="241"/>
      <c r="CI480" s="241"/>
      <c r="CJ480" s="241"/>
      <c r="CK480" s="241"/>
      <c r="CL480" s="241"/>
      <c r="CM480" s="241"/>
      <c r="CN480" s="241"/>
      <c r="CO480" s="241"/>
      <c r="CP480" s="241"/>
      <c r="CQ480" s="241"/>
      <c r="CR480" s="241"/>
      <c r="CS480" s="241"/>
      <c r="CT480" s="241"/>
      <c r="CU480" s="241"/>
      <c r="CV480" s="241"/>
      <c r="CW480" s="241"/>
      <c r="CX480" s="241"/>
      <c r="CY480" s="241"/>
      <c r="CZ480" s="241"/>
    </row>
    <row r="481" s="245" customFormat="true" ht="25.15" customHeight="true" x14ac:dyDescent="0.2">
      <c r="C481" s="1832" t="s">
        <v>234</v>
      </c>
      <c r="D481" s="1818"/>
      <c r="E481" s="809">
        <v>5.4580694807119419E-2</v>
      </c>
      <c r="F481" s="788"/>
      <c r="G481" s="788"/>
      <c r="H481" s="1817"/>
      <c r="I481" s="1818"/>
      <c r="J481" s="788"/>
      <c r="K481" s="788"/>
      <c r="L481" s="788"/>
      <c r="M481" s="1817"/>
      <c r="N481" s="1818"/>
      <c r="O481" s="788"/>
      <c r="P481" s="788"/>
      <c r="Q481" s="788"/>
      <c r="AE481" s="238"/>
      <c r="AF481" s="238"/>
      <c r="AG481" s="238"/>
      <c r="AH481" s="238"/>
      <c r="AI481" s="238"/>
      <c r="AJ481" s="238"/>
      <c r="AK481" s="238"/>
      <c r="AL481" s="238"/>
      <c r="AM481" s="238"/>
      <c r="AN481" s="238"/>
      <c r="AO481" s="238"/>
      <c r="AP481" s="238"/>
      <c r="AQ481" s="238"/>
      <c r="AR481" s="238"/>
      <c r="AS481" s="238"/>
      <c r="AT481" s="238"/>
      <c r="AU481" s="238"/>
      <c r="AV481" s="238"/>
      <c r="AW481" s="238"/>
      <c r="AX481" s="238"/>
      <c r="AY481" s="238"/>
      <c r="AZ481" s="238"/>
      <c r="BA481" s="240"/>
      <c r="BB481" s="427"/>
      <c r="BC481" s="240"/>
      <c r="BD481" s="240"/>
      <c r="BE481" s="240"/>
      <c r="BF481" s="240"/>
      <c r="BG481" s="240"/>
      <c r="BH481" s="240"/>
      <c r="BI481" s="240"/>
      <c r="BJ481" s="240"/>
      <c r="BK481" s="240"/>
      <c r="BL481" s="240"/>
      <c r="BM481" s="240"/>
      <c r="BN481" s="240"/>
      <c r="BO481" s="240"/>
      <c r="BP481" s="240"/>
      <c r="BQ481" s="240"/>
      <c r="BR481" s="240"/>
      <c r="BS481" s="240"/>
      <c r="BT481" s="240"/>
      <c r="BU481" s="240"/>
      <c r="BV481" s="240"/>
      <c r="BW481" s="240"/>
      <c r="BX481" s="240"/>
      <c r="BY481" s="240"/>
      <c r="BZ481" s="241"/>
      <c r="CA481" s="241"/>
      <c r="CB481" s="241"/>
      <c r="CC481" s="241"/>
      <c r="CD481" s="241"/>
      <c r="CE481" s="241"/>
      <c r="CF481" s="241"/>
      <c r="CG481" s="241"/>
      <c r="CH481" s="241"/>
      <c r="CI481" s="241"/>
      <c r="CJ481" s="241"/>
      <c r="CK481" s="241"/>
      <c r="CL481" s="241"/>
      <c r="CM481" s="241"/>
      <c r="CN481" s="241"/>
      <c r="CO481" s="241"/>
      <c r="CP481" s="241"/>
      <c r="CQ481" s="241"/>
      <c r="CR481" s="241"/>
      <c r="CS481" s="241"/>
      <c r="CT481" s="241"/>
      <c r="CU481" s="241"/>
      <c r="CV481" s="241"/>
      <c r="CW481" s="241"/>
      <c r="CX481" s="241"/>
      <c r="CY481" s="241"/>
      <c r="CZ481" s="241"/>
    </row>
    <row r="482" s="245" customFormat="true" ht="25.15" customHeight="true" x14ac:dyDescent="0.2">
      <c r="C482" s="1832" t="s">
        <v>224</v>
      </c>
      <c r="D482" s="1818"/>
      <c r="E482" s="809">
        <v>8.6975193585347971E-2</v>
      </c>
      <c r="F482" s="788"/>
      <c r="G482" s="788"/>
      <c r="H482" s="1823" t="s">
        <v>253</v>
      </c>
      <c r="I482" s="1818"/>
      <c r="J482" s="1818"/>
      <c r="K482" s="1818"/>
      <c r="L482" s="1818"/>
      <c r="M482" s="1824" t="s">
        <v>253</v>
      </c>
      <c r="N482" s="1818"/>
      <c r="O482" s="1818"/>
      <c r="P482" s="1818"/>
      <c r="Q482" s="1818"/>
      <c r="AE482" s="238"/>
      <c r="AF482" s="238"/>
      <c r="AG482" s="238"/>
      <c r="AH482" s="238"/>
      <c r="AI482" s="238"/>
      <c r="AJ482" s="238"/>
      <c r="AK482" s="238"/>
      <c r="AL482" s="238"/>
      <c r="AM482" s="238"/>
      <c r="AN482" s="238"/>
      <c r="AO482" s="238"/>
      <c r="AP482" s="238"/>
      <c r="AQ482" s="238"/>
      <c r="AR482" s="238"/>
      <c r="AS482" s="238"/>
      <c r="AT482" s="238"/>
      <c r="AU482" s="238"/>
      <c r="AV482" s="238"/>
      <c r="AW482" s="238"/>
      <c r="AX482" s="238"/>
      <c r="AY482" s="238"/>
      <c r="AZ482" s="238"/>
      <c r="BA482" s="240"/>
      <c r="BB482" s="427"/>
      <c r="BC482" s="240"/>
      <c r="BD482" s="240"/>
      <c r="BE482" s="240"/>
      <c r="BF482" s="240"/>
      <c r="BG482" s="240"/>
      <c r="BH482" s="240"/>
      <c r="BI482" s="240"/>
      <c r="BJ482" s="240"/>
      <c r="BK482" s="240"/>
      <c r="BL482" s="240"/>
      <c r="BM482" s="240"/>
      <c r="BN482" s="240"/>
      <c r="BO482" s="240"/>
      <c r="BP482" s="240"/>
      <c r="BQ482" s="240"/>
      <c r="BR482" s="240"/>
      <c r="BS482" s="240"/>
      <c r="BT482" s="240"/>
      <c r="BU482" s="240"/>
      <c r="BV482" s="240"/>
      <c r="BW482" s="240"/>
      <c r="BX482" s="240"/>
      <c r="BY482" s="240"/>
      <c r="BZ482" s="241"/>
      <c r="CA482" s="241"/>
      <c r="CB482" s="241"/>
      <c r="CC482" s="241"/>
      <c r="CD482" s="241"/>
      <c r="CE482" s="241"/>
      <c r="CF482" s="241"/>
      <c r="CG482" s="241"/>
      <c r="CH482" s="241"/>
      <c r="CI482" s="241"/>
      <c r="CJ482" s="241"/>
      <c r="CK482" s="241"/>
      <c r="CL482" s="241"/>
      <c r="CM482" s="241"/>
      <c r="CN482" s="241"/>
      <c r="CO482" s="241"/>
      <c r="CP482" s="241"/>
      <c r="CQ482" s="241"/>
      <c r="CR482" s="241"/>
      <c r="CS482" s="241"/>
      <c r="CT482" s="241"/>
      <c r="CU482" s="241"/>
      <c r="CV482" s="241"/>
      <c r="CW482" s="241"/>
      <c r="CX482" s="241"/>
      <c r="CY482" s="241"/>
      <c r="CZ482" s="241"/>
    </row>
    <row r="483" s="245" customFormat="true" ht="25.15" customHeight="true" x14ac:dyDescent="0.2">
      <c r="C483" s="1832" t="s">
        <v>227</v>
      </c>
      <c r="D483" s="1818"/>
      <c r="E483" s="809">
        <v>7.7726341373188929E-2</v>
      </c>
      <c r="F483" s="788"/>
      <c r="G483" s="788"/>
      <c r="H483" s="1836" t="s">
        <v>213</v>
      </c>
      <c r="I483" s="1818"/>
      <c r="J483" s="1837" t="s">
        <v>254</v>
      </c>
      <c r="K483" s="1838"/>
      <c r="L483" s="1839"/>
      <c r="M483" s="1840" t="s">
        <v>213</v>
      </c>
      <c r="N483" s="1818"/>
      <c r="O483" s="1841" t="s">
        <v>254</v>
      </c>
      <c r="P483" s="1842"/>
      <c r="Q483" s="1843"/>
      <c r="AE483" s="238"/>
      <c r="AF483" s="238"/>
      <c r="AG483" s="238"/>
      <c r="AH483" s="238"/>
      <c r="AI483" s="238"/>
      <c r="AJ483" s="238"/>
      <c r="AK483" s="238"/>
      <c r="AL483" s="238"/>
      <c r="AM483" s="238"/>
      <c r="AN483" s="238"/>
      <c r="AO483" s="238"/>
      <c r="AP483" s="238"/>
      <c r="AQ483" s="238"/>
      <c r="AR483" s="238"/>
      <c r="AS483" s="238"/>
      <c r="AT483" s="238"/>
      <c r="AU483" s="238"/>
      <c r="AV483" s="238"/>
      <c r="AW483" s="238"/>
      <c r="AX483" s="238"/>
      <c r="AY483" s="238"/>
      <c r="AZ483" s="238"/>
      <c r="BA483" s="240"/>
      <c r="BB483" s="427"/>
      <c r="BC483" s="240"/>
      <c r="BD483" s="240"/>
      <c r="BE483" s="240"/>
      <c r="BF483" s="240"/>
      <c r="BG483" s="240"/>
      <c r="BH483" s="240"/>
      <c r="BI483" s="240"/>
      <c r="BJ483" s="240"/>
      <c r="BK483" s="240"/>
      <c r="BL483" s="240"/>
      <c r="BM483" s="240"/>
      <c r="BN483" s="240"/>
      <c r="BO483" s="240"/>
      <c r="BP483" s="240"/>
      <c r="BQ483" s="240"/>
      <c r="BR483" s="240"/>
      <c r="BS483" s="240"/>
      <c r="BT483" s="240"/>
      <c r="BU483" s="240"/>
      <c r="BV483" s="240"/>
      <c r="BW483" s="240"/>
      <c r="BX483" s="240"/>
      <c r="BY483" s="240"/>
      <c r="BZ483" s="241"/>
      <c r="CA483" s="241"/>
      <c r="CB483" s="241"/>
      <c r="CC483" s="241"/>
      <c r="CD483" s="241"/>
      <c r="CE483" s="241"/>
      <c r="CF483" s="241"/>
      <c r="CG483" s="241"/>
      <c r="CH483" s="241"/>
      <c r="CI483" s="241"/>
      <c r="CJ483" s="241"/>
      <c r="CK483" s="241"/>
      <c r="CL483" s="241"/>
      <c r="CM483" s="241"/>
      <c r="CN483" s="241"/>
      <c r="CO483" s="241"/>
      <c r="CP483" s="241"/>
      <c r="CQ483" s="241"/>
      <c r="CR483" s="241"/>
      <c r="CS483" s="241"/>
      <c r="CT483" s="241"/>
      <c r="CU483" s="241"/>
      <c r="CV483" s="241"/>
      <c r="CW483" s="241"/>
      <c r="CX483" s="241"/>
      <c r="CY483" s="241"/>
      <c r="CZ483" s="241"/>
    </row>
    <row r="484" s="245" customFormat="true" ht="25.15" customHeight="true" x14ac:dyDescent="0.2">
      <c r="C484" s="1832" t="s">
        <v>232</v>
      </c>
      <c r="D484" s="1818"/>
      <c r="E484" s="809">
        <v>5.9515119523691422E-2</v>
      </c>
      <c r="F484" s="788"/>
      <c r="G484" s="788"/>
      <c r="H484" s="1818"/>
      <c r="I484" s="1818"/>
      <c r="J484" s="796" t="s">
        <v>198</v>
      </c>
      <c r="K484" s="797" t="s">
        <v>255</v>
      </c>
      <c r="L484" s="798" t="s">
        <v>256</v>
      </c>
      <c r="M484" s="1818"/>
      <c r="N484" s="1818"/>
      <c r="O484" s="799" t="s">
        <v>198</v>
      </c>
      <c r="P484" s="800" t="s">
        <v>255</v>
      </c>
      <c r="Q484" s="801" t="s">
        <v>256</v>
      </c>
      <c r="AE484" s="238"/>
      <c r="AF484" s="238"/>
      <c r="AG484" s="238"/>
      <c r="AH484" s="238"/>
      <c r="AI484" s="238"/>
      <c r="AJ484" s="238"/>
      <c r="AK484" s="238"/>
      <c r="AL484" s="238"/>
      <c r="AM484" s="238"/>
      <c r="AN484" s="238"/>
      <c r="AO484" s="238"/>
      <c r="AP484" s="238"/>
      <c r="AQ484" s="238"/>
      <c r="AR484" s="238"/>
      <c r="AS484" s="238"/>
      <c r="AT484" s="238"/>
      <c r="AU484" s="238"/>
      <c r="AV484" s="238"/>
      <c r="AW484" s="238"/>
      <c r="AX484" s="238"/>
      <c r="AY484" s="238"/>
      <c r="AZ484" s="238"/>
      <c r="BA484" s="240"/>
      <c r="BB484" s="427"/>
      <c r="BC484" s="240"/>
      <c r="BD484" s="240"/>
      <c r="BE484" s="240"/>
      <c r="BF484" s="240"/>
      <c r="BG484" s="240"/>
      <c r="BH484" s="240"/>
      <c r="BI484" s="240"/>
      <c r="BJ484" s="240"/>
      <c r="BK484" s="240"/>
      <c r="BL484" s="240"/>
      <c r="BM484" s="240"/>
      <c r="BN484" s="240"/>
      <c r="BO484" s="240"/>
      <c r="BP484" s="240"/>
      <c r="BQ484" s="240"/>
      <c r="BR484" s="240"/>
      <c r="BS484" s="240"/>
      <c r="BT484" s="240"/>
      <c r="BU484" s="240"/>
      <c r="BV484" s="240"/>
      <c r="BW484" s="240"/>
      <c r="BX484" s="240"/>
      <c r="BY484" s="240"/>
      <c r="BZ484" s="241"/>
      <c r="CA484" s="241"/>
      <c r="CB484" s="241"/>
      <c r="CC484" s="241"/>
      <c r="CD484" s="241"/>
      <c r="CE484" s="241"/>
      <c r="CF484" s="241"/>
      <c r="CG484" s="241"/>
      <c r="CH484" s="241"/>
      <c r="CI484" s="241"/>
      <c r="CJ484" s="241"/>
      <c r="CK484" s="241"/>
      <c r="CL484" s="241"/>
      <c r="CM484" s="241"/>
      <c r="CN484" s="241"/>
      <c r="CO484" s="241"/>
      <c r="CP484" s="241"/>
      <c r="CQ484" s="241"/>
      <c r="CR484" s="241"/>
      <c r="CS484" s="241"/>
      <c r="CT484" s="241"/>
      <c r="CU484" s="241"/>
      <c r="CV484" s="241"/>
      <c r="CW484" s="241"/>
      <c r="CX484" s="241"/>
      <c r="CY484" s="241"/>
      <c r="CZ484" s="241"/>
    </row>
    <row r="485" s="245" customFormat="true" ht="25.15" customHeight="true" x14ac:dyDescent="0.2">
      <c r="C485" s="1832" t="s">
        <v>236</v>
      </c>
      <c r="D485" s="1818"/>
      <c r="E485" s="809">
        <v>5.440240066863565E-2</v>
      </c>
      <c r="F485" s="788"/>
      <c r="G485" s="788"/>
      <c r="H485" s="1821" t="s">
        <v>214</v>
      </c>
      <c r="I485" s="1818"/>
      <c r="J485" s="820">
        <v>6.6428849115313948</v>
      </c>
      <c r="K485" s="821">
        <v>18.45245808758721</v>
      </c>
      <c r="L485" s="822">
        <v>18.45245808758721</v>
      </c>
      <c r="M485" s="1822" t="s">
        <v>214</v>
      </c>
      <c r="N485" s="1818"/>
      <c r="O485" s="823">
        <v>4.9190840894613803</v>
      </c>
      <c r="P485" s="824">
        <v>13.664122470726056</v>
      </c>
      <c r="Q485" s="825">
        <v>13.664122470726056</v>
      </c>
      <c r="AE485" s="238"/>
      <c r="AF485" s="238"/>
      <c r="AG485" s="238"/>
      <c r="AH485" s="238"/>
      <c r="AI485" s="238"/>
      <c r="AJ485" s="238"/>
      <c r="AK485" s="238"/>
      <c r="AL485" s="238"/>
      <c r="AM485" s="238"/>
      <c r="AN485" s="238"/>
      <c r="AO485" s="238"/>
      <c r="AP485" s="238"/>
      <c r="AQ485" s="238"/>
      <c r="AR485" s="238"/>
      <c r="AS485" s="238"/>
      <c r="AT485" s="238"/>
      <c r="AU485" s="238"/>
      <c r="AV485" s="238"/>
      <c r="AW485" s="238"/>
      <c r="AX485" s="238"/>
      <c r="AY485" s="238"/>
      <c r="AZ485" s="238"/>
      <c r="BA485" s="240"/>
      <c r="BB485" s="427"/>
      <c r="BC485" s="240"/>
      <c r="BD485" s="240"/>
      <c r="BE485" s="240"/>
      <c r="BF485" s="240"/>
      <c r="BG485" s="240"/>
      <c r="BH485" s="240"/>
      <c r="BI485" s="240"/>
      <c r="BJ485" s="240"/>
      <c r="BK485" s="240"/>
      <c r="BL485" s="240"/>
      <c r="BM485" s="240"/>
      <c r="BN485" s="240"/>
      <c r="BO485" s="240"/>
      <c r="BP485" s="240"/>
      <c r="BQ485" s="240"/>
      <c r="BR485" s="240"/>
      <c r="BS485" s="240"/>
      <c r="BT485" s="240"/>
      <c r="BU485" s="240"/>
      <c r="BV485" s="240"/>
      <c r="BW485" s="240"/>
      <c r="BX485" s="240"/>
      <c r="BY485" s="240"/>
      <c r="BZ485" s="241"/>
      <c r="CA485" s="241"/>
      <c r="CB485" s="241"/>
      <c r="CC485" s="241"/>
      <c r="CD485" s="241"/>
      <c r="CE485" s="241"/>
      <c r="CF485" s="241"/>
      <c r="CG485" s="241"/>
      <c r="CH485" s="241"/>
      <c r="CI485" s="241"/>
      <c r="CJ485" s="241"/>
      <c r="CK485" s="241"/>
      <c r="CL485" s="241"/>
      <c r="CM485" s="241"/>
      <c r="CN485" s="241"/>
      <c r="CO485" s="241"/>
      <c r="CP485" s="241"/>
      <c r="CQ485" s="241"/>
      <c r="CR485" s="241"/>
      <c r="CS485" s="241"/>
      <c r="CT485" s="241"/>
      <c r="CU485" s="241"/>
      <c r="CV485" s="241"/>
      <c r="CW485" s="241"/>
      <c r="CX485" s="241"/>
      <c r="CY485" s="241"/>
      <c r="CZ485" s="241"/>
    </row>
    <row r="486" s="245" customFormat="true" ht="25.15" customHeight="true" x14ac:dyDescent="0.2">
      <c r="C486" s="1832" t="s">
        <v>237</v>
      </c>
      <c r="D486" s="1818"/>
      <c r="E486" s="809">
        <v>3.7834202527308562E-2</v>
      </c>
      <c r="F486" s="788"/>
      <c r="G486" s="788"/>
      <c r="H486" s="1817"/>
      <c r="I486" s="1818"/>
      <c r="J486" s="813"/>
      <c r="K486" s="813"/>
      <c r="L486" s="813"/>
      <c r="M486" s="1817"/>
      <c r="N486" s="1818"/>
      <c r="O486" s="813"/>
      <c r="P486" s="813"/>
      <c r="Q486" s="813"/>
      <c r="AE486" s="238"/>
      <c r="AF486" s="238"/>
      <c r="AG486" s="238"/>
      <c r="AH486" s="238"/>
      <c r="AI486" s="238"/>
      <c r="AJ486" s="238"/>
      <c r="AK486" s="238"/>
      <c r="AL486" s="238"/>
      <c r="AM486" s="238"/>
      <c r="AN486" s="238"/>
      <c r="AO486" s="238"/>
      <c r="AP486" s="238"/>
      <c r="AQ486" s="238"/>
      <c r="AR486" s="238"/>
      <c r="AS486" s="238"/>
      <c r="AT486" s="238"/>
      <c r="AU486" s="238"/>
      <c r="AV486" s="238"/>
      <c r="AW486" s="238"/>
      <c r="AX486" s="238"/>
      <c r="AY486" s="238"/>
      <c r="AZ486" s="238"/>
      <c r="BA486" s="240"/>
      <c r="BB486" s="427"/>
      <c r="BC486" s="240"/>
      <c r="BD486" s="240"/>
      <c r="BE486" s="240"/>
      <c r="BF486" s="240"/>
      <c r="BG486" s="240"/>
      <c r="BH486" s="240"/>
      <c r="BI486" s="240"/>
      <c r="BJ486" s="240"/>
      <c r="BK486" s="240"/>
      <c r="BL486" s="240"/>
      <c r="BM486" s="240"/>
      <c r="BN486" s="240"/>
      <c r="BO486" s="240"/>
      <c r="BP486" s="240"/>
      <c r="BQ486" s="240"/>
      <c r="BR486" s="240"/>
      <c r="BS486" s="240"/>
      <c r="BT486" s="240"/>
      <c r="BU486" s="240"/>
      <c r="BV486" s="240"/>
      <c r="BW486" s="240"/>
      <c r="BX486" s="240"/>
      <c r="BY486" s="240"/>
      <c r="BZ486" s="241"/>
      <c r="CA486" s="241"/>
      <c r="CB486" s="241"/>
      <c r="CC486" s="241"/>
      <c r="CD486" s="241"/>
      <c r="CE486" s="241"/>
      <c r="CF486" s="241"/>
      <c r="CG486" s="241"/>
      <c r="CH486" s="241"/>
      <c r="CI486" s="241"/>
      <c r="CJ486" s="241"/>
      <c r="CK486" s="241"/>
      <c r="CL486" s="241"/>
      <c r="CM486" s="241"/>
      <c r="CN486" s="241"/>
      <c r="CO486" s="241"/>
      <c r="CP486" s="241"/>
      <c r="CQ486" s="241"/>
      <c r="CR486" s="241"/>
      <c r="CS486" s="241"/>
      <c r="CT486" s="241"/>
      <c r="CU486" s="241"/>
      <c r="CV486" s="241"/>
      <c r="CW486" s="241"/>
      <c r="CX486" s="241"/>
      <c r="CY486" s="241"/>
      <c r="CZ486" s="241"/>
    </row>
    <row r="487" s="245" customFormat="true" ht="25.15" customHeight="true" x14ac:dyDescent="0.2">
      <c r="C487" s="1832" t="s">
        <v>233</v>
      </c>
      <c r="D487" s="1818"/>
      <c r="E487" s="809">
        <v>5.5980576040979425E-2</v>
      </c>
      <c r="F487" s="788"/>
      <c r="G487" s="788"/>
      <c r="H487" s="1817"/>
      <c r="I487" s="1818"/>
      <c r="J487" s="788"/>
      <c r="K487" s="788"/>
      <c r="L487" s="788"/>
      <c r="M487" s="1817"/>
      <c r="N487" s="1818"/>
      <c r="O487" s="788"/>
      <c r="P487" s="788"/>
      <c r="Q487" s="788"/>
      <c r="AE487" s="238"/>
      <c r="AF487" s="238"/>
      <c r="AG487" s="238"/>
      <c r="AH487" s="238"/>
      <c r="AI487" s="238"/>
      <c r="AJ487" s="238"/>
      <c r="AK487" s="238"/>
      <c r="AL487" s="238"/>
      <c r="AM487" s="238"/>
      <c r="AN487" s="238"/>
      <c r="AO487" s="238"/>
      <c r="AP487" s="238"/>
      <c r="AQ487" s="238"/>
      <c r="AR487" s="238"/>
      <c r="AS487" s="238"/>
      <c r="AT487" s="238"/>
      <c r="AU487" s="238"/>
      <c r="AV487" s="238"/>
      <c r="AW487" s="238"/>
      <c r="AX487" s="238"/>
      <c r="AY487" s="238"/>
      <c r="AZ487" s="238"/>
      <c r="BA487" s="240"/>
      <c r="BB487" s="427"/>
      <c r="BC487" s="240"/>
      <c r="BD487" s="240"/>
      <c r="BE487" s="240"/>
      <c r="BF487" s="240"/>
      <c r="BG487" s="240"/>
      <c r="BH487" s="240"/>
      <c r="BI487" s="240"/>
      <c r="BJ487" s="240"/>
      <c r="BK487" s="240"/>
      <c r="BL487" s="240"/>
      <c r="BM487" s="240"/>
      <c r="BN487" s="240"/>
      <c r="BO487" s="240"/>
      <c r="BP487" s="240"/>
      <c r="BQ487" s="240"/>
      <c r="BR487" s="240"/>
      <c r="BS487" s="240"/>
      <c r="BT487" s="240"/>
      <c r="BU487" s="240"/>
      <c r="BV487" s="240"/>
      <c r="BW487" s="240"/>
      <c r="BX487" s="240"/>
      <c r="BY487" s="240"/>
      <c r="BZ487" s="241"/>
      <c r="CA487" s="241"/>
      <c r="CB487" s="241"/>
      <c r="CC487" s="241"/>
      <c r="CD487" s="241"/>
      <c r="CE487" s="241"/>
      <c r="CF487" s="241"/>
      <c r="CG487" s="241"/>
      <c r="CH487" s="241"/>
      <c r="CI487" s="241"/>
      <c r="CJ487" s="241"/>
      <c r="CK487" s="241"/>
      <c r="CL487" s="241"/>
      <c r="CM487" s="241"/>
      <c r="CN487" s="241"/>
      <c r="CO487" s="241"/>
      <c r="CP487" s="241"/>
      <c r="CQ487" s="241"/>
      <c r="CR487" s="241"/>
      <c r="CS487" s="241"/>
      <c r="CT487" s="241"/>
      <c r="CU487" s="241"/>
      <c r="CV487" s="241"/>
      <c r="CW487" s="241"/>
      <c r="CX487" s="241"/>
      <c r="CY487" s="241"/>
      <c r="CZ487" s="241"/>
    </row>
    <row r="488" s="245" customFormat="true" ht="25.15" customHeight="true" x14ac:dyDescent="0.2">
      <c r="C488" s="1832" t="s">
        <v>244</v>
      </c>
      <c r="D488" s="1818"/>
      <c r="E488" s="809">
        <v>5.8938984183258191E-3</v>
      </c>
      <c r="F488" s="788"/>
      <c r="G488" s="788"/>
      <c r="H488" s="1823" t="s">
        <v>257</v>
      </c>
      <c r="I488" s="1818"/>
      <c r="J488" s="1818"/>
      <c r="K488" s="788"/>
      <c r="L488" s="788"/>
      <c r="M488" s="1824" t="s">
        <v>257</v>
      </c>
      <c r="N488" s="1818"/>
      <c r="O488" s="1818"/>
      <c r="P488" s="788"/>
      <c r="Q488" s="788"/>
      <c r="AE488" s="238"/>
      <c r="AF488" s="238"/>
      <c r="AG488" s="238"/>
      <c r="AH488" s="238"/>
      <c r="AI488" s="238"/>
      <c r="AJ488" s="238"/>
      <c r="AK488" s="238"/>
      <c r="AL488" s="238"/>
      <c r="AM488" s="238"/>
      <c r="AN488" s="238"/>
      <c r="AO488" s="238"/>
      <c r="AP488" s="238"/>
      <c r="AQ488" s="238"/>
      <c r="AR488" s="238"/>
      <c r="AS488" s="238"/>
      <c r="AT488" s="238"/>
      <c r="AU488" s="238"/>
      <c r="AV488" s="238"/>
      <c r="AW488" s="238"/>
      <c r="AX488" s="238"/>
      <c r="AY488" s="238"/>
      <c r="AZ488" s="238"/>
      <c r="BA488" s="240"/>
      <c r="BB488" s="427"/>
      <c r="BC488" s="240"/>
      <c r="BD488" s="240"/>
      <c r="BE488" s="240"/>
      <c r="BF488" s="240"/>
      <c r="BG488" s="240"/>
      <c r="BH488" s="240"/>
      <c r="BI488" s="240"/>
      <c r="BJ488" s="240"/>
      <c r="BK488" s="240"/>
      <c r="BL488" s="240"/>
      <c r="BM488" s="240"/>
      <c r="BN488" s="240"/>
      <c r="BO488" s="240"/>
      <c r="BP488" s="240"/>
      <c r="BQ488" s="240"/>
      <c r="BR488" s="240"/>
      <c r="BS488" s="240"/>
      <c r="BT488" s="240"/>
      <c r="BU488" s="240"/>
      <c r="BV488" s="240"/>
      <c r="BW488" s="240"/>
      <c r="BX488" s="240"/>
      <c r="BY488" s="240"/>
      <c r="BZ488" s="241"/>
      <c r="CA488" s="241"/>
      <c r="CB488" s="241"/>
      <c r="CC488" s="241"/>
      <c r="CD488" s="241"/>
      <c r="CE488" s="241"/>
      <c r="CF488" s="241"/>
      <c r="CG488" s="241"/>
      <c r="CH488" s="241"/>
      <c r="CI488" s="241"/>
      <c r="CJ488" s="241"/>
      <c r="CK488" s="241"/>
      <c r="CL488" s="241"/>
      <c r="CM488" s="241"/>
      <c r="CN488" s="241"/>
      <c r="CO488" s="241"/>
      <c r="CP488" s="241"/>
      <c r="CQ488" s="241"/>
      <c r="CR488" s="241"/>
      <c r="CS488" s="241"/>
      <c r="CT488" s="241"/>
      <c r="CU488" s="241"/>
      <c r="CV488" s="241"/>
      <c r="CW488" s="241"/>
      <c r="CX488" s="241"/>
      <c r="CY488" s="241"/>
      <c r="CZ488" s="241"/>
    </row>
    <row r="489" s="245" customFormat="true" ht="25.15" customHeight="true" x14ac:dyDescent="0.2">
      <c r="C489" s="1832" t="s">
        <v>225</v>
      </c>
      <c r="D489" s="1818"/>
      <c r="E489" s="809">
        <v>-8.4160678400351796E-2</v>
      </c>
      <c r="F489" s="788"/>
      <c r="G489" s="788"/>
      <c r="H489" s="1817"/>
      <c r="I489" s="1818"/>
      <c r="J489" s="802" t="s">
        <v>213</v>
      </c>
      <c r="K489" s="788"/>
      <c r="L489" s="788"/>
      <c r="M489" s="1817"/>
      <c r="N489" s="1818"/>
      <c r="O489" s="803" t="s">
        <v>213</v>
      </c>
      <c r="P489" s="788"/>
      <c r="Q489" s="788"/>
      <c r="AE489" s="238"/>
      <c r="AF489" s="238"/>
      <c r="AG489" s="238"/>
      <c r="AH489" s="238"/>
      <c r="AI489" s="238"/>
      <c r="AJ489" s="238"/>
      <c r="AK489" s="238"/>
      <c r="AL489" s="238"/>
      <c r="AM489" s="238"/>
      <c r="AN489" s="238"/>
      <c r="AO489" s="238"/>
      <c r="AP489" s="238"/>
      <c r="AQ489" s="238"/>
      <c r="AR489" s="238"/>
      <c r="AS489" s="238"/>
      <c r="AT489" s="238"/>
      <c r="AU489" s="238"/>
      <c r="AV489" s="238"/>
      <c r="AW489" s="238"/>
      <c r="AX489" s="238"/>
      <c r="AY489" s="238"/>
      <c r="AZ489" s="238"/>
      <c r="BA489" s="240"/>
      <c r="BB489" s="427"/>
      <c r="BC489" s="240"/>
      <c r="BD489" s="240"/>
      <c r="BE489" s="240"/>
      <c r="BF489" s="240"/>
      <c r="BG489" s="240"/>
      <c r="BH489" s="240"/>
      <c r="BI489" s="240"/>
      <c r="BJ489" s="240"/>
      <c r="BK489" s="240"/>
      <c r="BL489" s="240"/>
      <c r="BM489" s="240"/>
      <c r="BN489" s="240"/>
      <c r="BO489" s="240"/>
      <c r="BP489" s="240"/>
      <c r="BQ489" s="240"/>
      <c r="BR489" s="240"/>
      <c r="BS489" s="240"/>
      <c r="BT489" s="240"/>
      <c r="BU489" s="240"/>
      <c r="BV489" s="240"/>
      <c r="BW489" s="240"/>
      <c r="BX489" s="240"/>
      <c r="BY489" s="240"/>
      <c r="BZ489" s="241"/>
      <c r="CA489" s="241"/>
      <c r="CB489" s="241"/>
      <c r="CC489" s="241"/>
      <c r="CD489" s="241"/>
      <c r="CE489" s="241"/>
      <c r="CF489" s="241"/>
      <c r="CG489" s="241"/>
      <c r="CH489" s="241"/>
      <c r="CI489" s="241"/>
      <c r="CJ489" s="241"/>
      <c r="CK489" s="241"/>
      <c r="CL489" s="241"/>
      <c r="CM489" s="241"/>
      <c r="CN489" s="241"/>
      <c r="CO489" s="241"/>
      <c r="CP489" s="241"/>
      <c r="CQ489" s="241"/>
      <c r="CR489" s="241"/>
      <c r="CS489" s="241"/>
      <c r="CT489" s="241"/>
      <c r="CU489" s="241"/>
      <c r="CV489" s="241"/>
      <c r="CW489" s="241"/>
      <c r="CX489" s="241"/>
      <c r="CY489" s="241"/>
      <c r="CZ489" s="241"/>
    </row>
    <row r="490" s="245" customFormat="true" ht="25.15" customHeight="true" x14ac:dyDescent="0.2">
      <c r="C490" s="1832" t="s">
        <v>219</v>
      </c>
      <c r="D490" s="1818"/>
      <c r="E490" s="809">
        <v>0.10198049421133587</v>
      </c>
      <c r="F490" s="788"/>
      <c r="G490" s="788"/>
      <c r="H490" s="1818"/>
      <c r="I490" s="1818"/>
      <c r="J490" s="826" t="s">
        <v>214</v>
      </c>
      <c r="K490" s="788"/>
      <c r="L490" s="788"/>
      <c r="M490" s="1818"/>
      <c r="N490" s="1818"/>
      <c r="O490" s="827" t="s">
        <v>214</v>
      </c>
      <c r="P490" s="788"/>
      <c r="Q490" s="788"/>
      <c r="AE490" s="238"/>
      <c r="AF490" s="238"/>
      <c r="AG490" s="238"/>
      <c r="AH490" s="238"/>
      <c r="AI490" s="238"/>
      <c r="AJ490" s="238"/>
      <c r="AK490" s="238"/>
      <c r="AL490" s="238"/>
      <c r="AM490" s="238"/>
      <c r="AN490" s="238"/>
      <c r="AO490" s="238"/>
      <c r="AP490" s="238"/>
      <c r="AQ490" s="238"/>
      <c r="AR490" s="238"/>
      <c r="AS490" s="238"/>
      <c r="AT490" s="238"/>
      <c r="AU490" s="238"/>
      <c r="AV490" s="238"/>
      <c r="AW490" s="238"/>
      <c r="AX490" s="238"/>
      <c r="AY490" s="238"/>
      <c r="AZ490" s="238"/>
      <c r="BA490" s="240"/>
      <c r="BB490" s="427"/>
      <c r="BC490" s="240"/>
      <c r="BD490" s="240"/>
      <c r="BE490" s="240"/>
      <c r="BF490" s="240"/>
      <c r="BG490" s="240"/>
      <c r="BH490" s="240"/>
      <c r="BI490" s="240"/>
      <c r="BJ490" s="240"/>
      <c r="BK490" s="240"/>
      <c r="BL490" s="240"/>
      <c r="BM490" s="240"/>
      <c r="BN490" s="240"/>
      <c r="BO490" s="240"/>
      <c r="BP490" s="240"/>
      <c r="BQ490" s="240"/>
      <c r="BR490" s="240"/>
      <c r="BS490" s="240"/>
      <c r="BT490" s="240"/>
      <c r="BU490" s="240"/>
      <c r="BV490" s="240"/>
      <c r="BW490" s="240"/>
      <c r="BX490" s="240"/>
      <c r="BY490" s="240"/>
      <c r="BZ490" s="241"/>
      <c r="CA490" s="241"/>
      <c r="CB490" s="241"/>
      <c r="CC490" s="241"/>
      <c r="CD490" s="241"/>
      <c r="CE490" s="241"/>
      <c r="CF490" s="241"/>
      <c r="CG490" s="241"/>
      <c r="CH490" s="241"/>
      <c r="CI490" s="241"/>
      <c r="CJ490" s="241"/>
      <c r="CK490" s="241"/>
      <c r="CL490" s="241"/>
      <c r="CM490" s="241"/>
      <c r="CN490" s="241"/>
      <c r="CO490" s="241"/>
      <c r="CP490" s="241"/>
      <c r="CQ490" s="241"/>
      <c r="CR490" s="241"/>
      <c r="CS490" s="241"/>
      <c r="CT490" s="241"/>
      <c r="CU490" s="241"/>
      <c r="CV490" s="241"/>
      <c r="CW490" s="241"/>
      <c r="CX490" s="241"/>
      <c r="CY490" s="241"/>
      <c r="CZ490" s="241"/>
    </row>
    <row r="491" s="245" customFormat="true" ht="25.15" customHeight="true" x14ac:dyDescent="0.2">
      <c r="C491" s="1832" t="s">
        <v>231</v>
      </c>
      <c r="D491" s="1818"/>
      <c r="E491" s="809">
        <v>6.2541164304772259E-2</v>
      </c>
      <c r="F491" s="788"/>
      <c r="G491" s="788"/>
      <c r="H491" s="1834" t="s">
        <v>215</v>
      </c>
      <c r="I491" s="1818"/>
      <c r="J491" s="807">
        <v>0.11404340589571944</v>
      </c>
      <c r="K491" s="788"/>
      <c r="L491" s="788"/>
      <c r="M491" s="1835" t="s">
        <v>215</v>
      </c>
      <c r="N491" s="1818"/>
      <c r="O491" s="808">
        <v>0.1452505465843878</v>
      </c>
      <c r="P491" s="788"/>
      <c r="Q491" s="788"/>
      <c r="AE491" s="238"/>
      <c r="AF491" s="238"/>
      <c r="AG491" s="238"/>
      <c r="AH491" s="238"/>
      <c r="AI491" s="238"/>
      <c r="AJ491" s="238"/>
      <c r="AK491" s="238"/>
      <c r="AL491" s="238"/>
      <c r="AM491" s="238"/>
      <c r="AN491" s="238"/>
      <c r="AO491" s="238"/>
      <c r="AP491" s="238"/>
      <c r="AQ491" s="238"/>
      <c r="AR491" s="238"/>
      <c r="AS491" s="238"/>
      <c r="AT491" s="238"/>
      <c r="AU491" s="238"/>
      <c r="AV491" s="238"/>
      <c r="AW491" s="238"/>
      <c r="AX491" s="238"/>
      <c r="AY491" s="238"/>
      <c r="AZ491" s="238"/>
      <c r="BA491" s="240"/>
      <c r="BB491" s="427"/>
      <c r="BC491" s="240"/>
      <c r="BD491" s="240"/>
      <c r="BE491" s="240"/>
      <c r="BF491" s="240"/>
      <c r="BG491" s="240"/>
      <c r="BH491" s="240"/>
      <c r="BI491" s="240"/>
      <c r="BJ491" s="240"/>
      <c r="BK491" s="240"/>
      <c r="BL491" s="240"/>
      <c r="BM491" s="240"/>
      <c r="BN491" s="240"/>
      <c r="BO491" s="240"/>
      <c r="BP491" s="240"/>
      <c r="BQ491" s="240"/>
      <c r="BR491" s="240"/>
      <c r="BS491" s="240"/>
      <c r="BT491" s="240"/>
      <c r="BU491" s="240"/>
      <c r="BV491" s="240"/>
      <c r="BW491" s="240"/>
      <c r="BX491" s="240"/>
      <c r="BY491" s="240"/>
      <c r="BZ491" s="241"/>
      <c r="CA491" s="241"/>
      <c r="CB491" s="241"/>
      <c r="CC491" s="241"/>
      <c r="CD491" s="241"/>
      <c r="CE491" s="241"/>
      <c r="CF491" s="241"/>
      <c r="CG491" s="241"/>
      <c r="CH491" s="241"/>
      <c r="CI491" s="241"/>
      <c r="CJ491" s="241"/>
      <c r="CK491" s="241"/>
      <c r="CL491" s="241"/>
      <c r="CM491" s="241"/>
      <c r="CN491" s="241"/>
      <c r="CO491" s="241"/>
      <c r="CP491" s="241"/>
      <c r="CQ491" s="241"/>
      <c r="CR491" s="241"/>
      <c r="CS491" s="241"/>
      <c r="CT491" s="241"/>
      <c r="CU491" s="241"/>
      <c r="CV491" s="241"/>
      <c r="CW491" s="241"/>
      <c r="CX491" s="241"/>
      <c r="CY491" s="241"/>
      <c r="CZ491" s="241"/>
    </row>
    <row r="492" s="245" customFormat="true" ht="25.15" customHeight="true" x14ac:dyDescent="0.2">
      <c r="C492" s="1832" t="s">
        <v>235</v>
      </c>
      <c r="D492" s="1818"/>
      <c r="E492" s="809">
        <v>4.7391113271414043E-2</v>
      </c>
      <c r="F492" s="788"/>
      <c r="G492" s="788"/>
      <c r="H492" s="1827" t="s">
        <v>217</v>
      </c>
      <c r="I492" s="1818"/>
      <c r="J492" s="810">
        <v>0.10274715218042738</v>
      </c>
      <c r="K492" s="788"/>
      <c r="L492" s="788"/>
      <c r="M492" s="1828" t="s">
        <v>217</v>
      </c>
      <c r="N492" s="1818"/>
      <c r="O492" s="811">
        <v>0.12161191995819734</v>
      </c>
      <c r="P492" s="788"/>
      <c r="Q492" s="788"/>
      <c r="AE492" s="238"/>
      <c r="AF492" s="238"/>
      <c r="AG492" s="238"/>
      <c r="AH492" s="238"/>
      <c r="AI492" s="238"/>
      <c r="AJ492" s="238"/>
      <c r="AK492" s="238"/>
      <c r="AL492" s="238"/>
      <c r="AM492" s="238"/>
      <c r="AN492" s="238"/>
      <c r="AO492" s="238"/>
      <c r="AP492" s="238"/>
      <c r="AQ492" s="238"/>
      <c r="AR492" s="238"/>
      <c r="AS492" s="238"/>
      <c r="AT492" s="238"/>
      <c r="AU492" s="238"/>
      <c r="AV492" s="238"/>
      <c r="AW492" s="238"/>
      <c r="AX492" s="238"/>
      <c r="AY492" s="238"/>
      <c r="AZ492" s="238"/>
      <c r="BA492" s="240"/>
      <c r="BB492" s="427"/>
      <c r="BC492" s="240"/>
      <c r="BD492" s="240"/>
      <c r="BE492" s="240"/>
      <c r="BF492" s="240"/>
      <c r="BG492" s="240"/>
      <c r="BH492" s="240"/>
      <c r="BI492" s="240"/>
      <c r="BJ492" s="240"/>
      <c r="BK492" s="240"/>
      <c r="BL492" s="240"/>
      <c r="BM492" s="240"/>
      <c r="BN492" s="240"/>
      <c r="BO492" s="240"/>
      <c r="BP492" s="240"/>
      <c r="BQ492" s="240"/>
      <c r="BR492" s="240"/>
      <c r="BS492" s="240"/>
      <c r="BT492" s="240"/>
      <c r="BU492" s="240"/>
      <c r="BV492" s="240"/>
      <c r="BW492" s="240"/>
      <c r="BX492" s="240"/>
      <c r="BY492" s="240"/>
      <c r="BZ492" s="241"/>
      <c r="CA492" s="241"/>
      <c r="CB492" s="241"/>
      <c r="CC492" s="241"/>
      <c r="CD492" s="241"/>
      <c r="CE492" s="241"/>
      <c r="CF492" s="241"/>
      <c r="CG492" s="241"/>
      <c r="CH492" s="241"/>
      <c r="CI492" s="241"/>
      <c r="CJ492" s="241"/>
      <c r="CK492" s="241"/>
      <c r="CL492" s="241"/>
      <c r="CM492" s="241"/>
      <c r="CN492" s="241"/>
      <c r="CO492" s="241"/>
      <c r="CP492" s="241"/>
      <c r="CQ492" s="241"/>
      <c r="CR492" s="241"/>
      <c r="CS492" s="241"/>
      <c r="CT492" s="241"/>
      <c r="CU492" s="241"/>
      <c r="CV492" s="241"/>
      <c r="CW492" s="241"/>
      <c r="CX492" s="241"/>
      <c r="CY492" s="241"/>
      <c r="CZ492" s="241"/>
    </row>
    <row r="493" s="245" customFormat="true" ht="25.15" customHeight="true" x14ac:dyDescent="0.2">
      <c r="C493" s="1832" t="s">
        <v>216</v>
      </c>
      <c r="D493" s="1818"/>
      <c r="E493" s="809">
        <v>0.1191545835981157</v>
      </c>
      <c r="F493" s="788"/>
      <c r="G493" s="788"/>
      <c r="H493" s="1827" t="s">
        <v>229</v>
      </c>
      <c r="I493" s="1818"/>
      <c r="J493" s="810">
        <v>6.4945651279546227E-2</v>
      </c>
      <c r="K493" s="788"/>
      <c r="L493" s="788"/>
      <c r="M493" s="1828" t="s">
        <v>229</v>
      </c>
      <c r="N493" s="1818"/>
      <c r="O493" s="811">
        <v>8.5686040885552969E-2</v>
      </c>
      <c r="P493" s="788"/>
      <c r="Q493" s="788"/>
      <c r="AE493" s="238"/>
      <c r="AF493" s="238"/>
      <c r="AG493" s="238"/>
      <c r="AH493" s="238"/>
      <c r="AI493" s="238"/>
      <c r="AJ493" s="238"/>
      <c r="AK493" s="238"/>
      <c r="AL493" s="238"/>
      <c r="AM493" s="238"/>
      <c r="AN493" s="238"/>
      <c r="AO493" s="238"/>
      <c r="AP493" s="238"/>
      <c r="AQ493" s="238"/>
      <c r="AR493" s="238"/>
      <c r="AS493" s="238"/>
      <c r="AT493" s="238"/>
      <c r="AU493" s="238"/>
      <c r="AV493" s="238"/>
      <c r="AW493" s="238"/>
      <c r="AX493" s="238"/>
      <c r="AY493" s="238"/>
      <c r="AZ493" s="238"/>
      <c r="BA493" s="240"/>
      <c r="BB493" s="427"/>
      <c r="BC493" s="240"/>
      <c r="BD493" s="240"/>
      <c r="BE493" s="240"/>
      <c r="BF493" s="240"/>
      <c r="BG493" s="240"/>
      <c r="BH493" s="240"/>
      <c r="BI493" s="240"/>
      <c r="BJ493" s="240"/>
      <c r="BK493" s="240"/>
      <c r="BL493" s="240"/>
      <c r="BM493" s="240"/>
      <c r="BN493" s="240"/>
      <c r="BO493" s="240"/>
      <c r="BP493" s="240"/>
      <c r="BQ493" s="240"/>
      <c r="BR493" s="240"/>
      <c r="BS493" s="240"/>
      <c r="BT493" s="240"/>
      <c r="BU493" s="240"/>
      <c r="BV493" s="240"/>
      <c r="BW493" s="240"/>
      <c r="BX493" s="240"/>
      <c r="BY493" s="240"/>
      <c r="BZ493" s="241"/>
      <c r="CA493" s="241"/>
      <c r="CB493" s="241"/>
      <c r="CC493" s="241"/>
      <c r="CD493" s="241"/>
      <c r="CE493" s="241"/>
      <c r="CF493" s="241"/>
      <c r="CG493" s="241"/>
      <c r="CH493" s="241"/>
      <c r="CI493" s="241"/>
      <c r="CJ493" s="241"/>
      <c r="CK493" s="241"/>
      <c r="CL493" s="241"/>
      <c r="CM493" s="241"/>
      <c r="CN493" s="241"/>
      <c r="CO493" s="241"/>
      <c r="CP493" s="241"/>
      <c r="CQ493" s="241"/>
      <c r="CR493" s="241"/>
      <c r="CS493" s="241"/>
      <c r="CT493" s="241"/>
      <c r="CU493" s="241"/>
      <c r="CV493" s="241"/>
      <c r="CW493" s="241"/>
      <c r="CX493" s="241"/>
      <c r="CY493" s="241"/>
      <c r="CZ493" s="241"/>
    </row>
    <row r="494" s="245" customFormat="true" ht="25.15" customHeight="true" x14ac:dyDescent="0.2">
      <c r="C494" s="1832" t="s">
        <v>239</v>
      </c>
      <c r="D494" s="1818"/>
      <c r="E494" s="809">
        <v>-3.3330128643562586E-2</v>
      </c>
      <c r="F494" s="788"/>
      <c r="G494" s="788"/>
      <c r="H494" s="1827" t="s">
        <v>221</v>
      </c>
      <c r="I494" s="1818"/>
      <c r="J494" s="810">
        <v>8.8630670133426528E-2</v>
      </c>
      <c r="K494" s="788"/>
      <c r="L494" s="788"/>
      <c r="M494" s="1828" t="s">
        <v>221</v>
      </c>
      <c r="N494" s="1818"/>
      <c r="O494" s="811">
        <v>0.11315839921357612</v>
      </c>
      <c r="P494" s="788"/>
      <c r="Q494" s="788"/>
      <c r="AE494" s="238"/>
      <c r="AF494" s="238"/>
      <c r="AG494" s="238"/>
      <c r="AH494" s="238"/>
      <c r="AI494" s="238"/>
      <c r="AJ494" s="238"/>
      <c r="AK494" s="238"/>
      <c r="AL494" s="238"/>
      <c r="AM494" s="238"/>
      <c r="AN494" s="238"/>
      <c r="AO494" s="238"/>
      <c r="AP494" s="238"/>
      <c r="AQ494" s="238"/>
      <c r="AR494" s="238"/>
      <c r="AS494" s="238"/>
      <c r="AT494" s="238"/>
      <c r="AU494" s="238"/>
      <c r="AV494" s="238"/>
      <c r="AW494" s="238"/>
      <c r="AX494" s="238"/>
      <c r="AY494" s="238"/>
      <c r="AZ494" s="238"/>
      <c r="BA494" s="240"/>
      <c r="BB494" s="427"/>
      <c r="BC494" s="240"/>
      <c r="BD494" s="240"/>
      <c r="BE494" s="240"/>
      <c r="BF494" s="240"/>
      <c r="BG494" s="240"/>
      <c r="BH494" s="240"/>
      <c r="BI494" s="240"/>
      <c r="BJ494" s="240"/>
      <c r="BK494" s="240"/>
      <c r="BL494" s="240"/>
      <c r="BM494" s="240"/>
      <c r="BN494" s="240"/>
      <c r="BO494" s="240"/>
      <c r="BP494" s="240"/>
      <c r="BQ494" s="240"/>
      <c r="BR494" s="240"/>
      <c r="BS494" s="240"/>
      <c r="BT494" s="240"/>
      <c r="BU494" s="240"/>
      <c r="BV494" s="240"/>
      <c r="BW494" s="240"/>
      <c r="BX494" s="240"/>
      <c r="BY494" s="240"/>
      <c r="BZ494" s="241"/>
      <c r="CA494" s="241"/>
      <c r="CB494" s="241"/>
      <c r="CC494" s="241"/>
      <c r="CD494" s="241"/>
      <c r="CE494" s="241"/>
      <c r="CF494" s="241"/>
      <c r="CG494" s="241"/>
      <c r="CH494" s="241"/>
      <c r="CI494" s="241"/>
      <c r="CJ494" s="241"/>
      <c r="CK494" s="241"/>
      <c r="CL494" s="241"/>
      <c r="CM494" s="241"/>
      <c r="CN494" s="241"/>
      <c r="CO494" s="241"/>
      <c r="CP494" s="241"/>
      <c r="CQ494" s="241"/>
      <c r="CR494" s="241"/>
      <c r="CS494" s="241"/>
      <c r="CT494" s="241"/>
      <c r="CU494" s="241"/>
      <c r="CV494" s="241"/>
      <c r="CW494" s="241"/>
      <c r="CX494" s="241"/>
      <c r="CY494" s="241"/>
      <c r="CZ494" s="241"/>
    </row>
    <row r="495" s="245" customFormat="true" ht="25.15" customHeight="true" x14ac:dyDescent="0.2">
      <c r="C495" s="1832" t="s">
        <v>222</v>
      </c>
      <c r="D495" s="1818"/>
      <c r="E495" s="809">
        <v>-9.4911335365599023E-2</v>
      </c>
      <c r="F495" s="788"/>
      <c r="G495" s="788"/>
      <c r="H495" s="1827" t="s">
        <v>226</v>
      </c>
      <c r="I495" s="1818"/>
      <c r="J495" s="810">
        <v>7.7383481121546749E-2</v>
      </c>
      <c r="K495" s="788"/>
      <c r="L495" s="788"/>
      <c r="M495" s="1828" t="s">
        <v>226</v>
      </c>
      <c r="N495" s="1818"/>
      <c r="O495" s="811">
        <v>9.484218344809818E-2</v>
      </c>
      <c r="P495" s="788"/>
      <c r="Q495" s="788"/>
      <c r="AE495" s="238"/>
      <c r="AF495" s="238"/>
      <c r="AG495" s="238"/>
      <c r="AH495" s="238"/>
      <c r="AI495" s="238"/>
      <c r="AJ495" s="238"/>
      <c r="AK495" s="238"/>
      <c r="AL495" s="238"/>
      <c r="AM495" s="238"/>
      <c r="AN495" s="238"/>
      <c r="AO495" s="238"/>
      <c r="AP495" s="238"/>
      <c r="AQ495" s="238"/>
      <c r="AR495" s="238"/>
      <c r="AS495" s="238"/>
      <c r="AT495" s="238"/>
      <c r="AU495" s="238"/>
      <c r="AV495" s="238"/>
      <c r="AW495" s="238"/>
      <c r="AX495" s="238"/>
      <c r="AY495" s="238"/>
      <c r="AZ495" s="238"/>
      <c r="BA495" s="240"/>
      <c r="BB495" s="427"/>
      <c r="BC495" s="240"/>
      <c r="BD495" s="240"/>
      <c r="BE495" s="240"/>
      <c r="BF495" s="240"/>
      <c r="BG495" s="240"/>
      <c r="BH495" s="240"/>
      <c r="BI495" s="240"/>
      <c r="BJ495" s="240"/>
      <c r="BK495" s="240"/>
      <c r="BL495" s="240"/>
      <c r="BM495" s="240"/>
      <c r="BN495" s="240"/>
      <c r="BO495" s="240"/>
      <c r="BP495" s="240"/>
      <c r="BQ495" s="240"/>
      <c r="BR495" s="240"/>
      <c r="BS495" s="240"/>
      <c r="BT495" s="240"/>
      <c r="BU495" s="240"/>
      <c r="BV495" s="240"/>
      <c r="BW495" s="240"/>
      <c r="BX495" s="240"/>
      <c r="BY495" s="240"/>
      <c r="BZ495" s="241"/>
      <c r="CA495" s="241"/>
      <c r="CB495" s="241"/>
      <c r="CC495" s="241"/>
      <c r="CD495" s="241"/>
      <c r="CE495" s="241"/>
      <c r="CF495" s="241"/>
      <c r="CG495" s="241"/>
      <c r="CH495" s="241"/>
      <c r="CI495" s="241"/>
      <c r="CJ495" s="241"/>
      <c r="CK495" s="241"/>
      <c r="CL495" s="241"/>
      <c r="CM495" s="241"/>
      <c r="CN495" s="241"/>
      <c r="CO495" s="241"/>
      <c r="CP495" s="241"/>
      <c r="CQ495" s="241"/>
      <c r="CR495" s="241"/>
      <c r="CS495" s="241"/>
      <c r="CT495" s="241"/>
      <c r="CU495" s="241"/>
      <c r="CV495" s="241"/>
      <c r="CW495" s="241"/>
      <c r="CX495" s="241"/>
      <c r="CY495" s="241"/>
      <c r="CZ495" s="241"/>
    </row>
    <row r="496" s="245" customFormat="true" ht="25.15" customHeight="true" x14ac:dyDescent="0.2">
      <c r="C496" s="1832" t="s">
        <v>242</v>
      </c>
      <c r="D496" s="1818"/>
      <c r="E496" s="809">
        <v>-7.9108711017636252E-3</v>
      </c>
      <c r="F496" s="788"/>
      <c r="G496" s="788"/>
      <c r="H496" s="1827" t="s">
        <v>240</v>
      </c>
      <c r="I496" s="1818"/>
      <c r="J496" s="810">
        <v>2.6133239127291378E-2</v>
      </c>
      <c r="K496" s="788"/>
      <c r="L496" s="788"/>
      <c r="M496" s="1828" t="s">
        <v>240</v>
      </c>
      <c r="N496" s="1818"/>
      <c r="O496" s="811">
        <v>3.6631655893417006E-2</v>
      </c>
      <c r="P496" s="788"/>
      <c r="Q496" s="788"/>
      <c r="AE496" s="238"/>
      <c r="AF496" s="238"/>
      <c r="AG496" s="238"/>
      <c r="AH496" s="238"/>
      <c r="AI496" s="238"/>
      <c r="AJ496" s="238"/>
      <c r="AK496" s="238"/>
      <c r="AL496" s="238"/>
      <c r="AM496" s="238"/>
      <c r="AN496" s="238"/>
      <c r="AO496" s="238"/>
      <c r="AP496" s="238"/>
      <c r="AQ496" s="238"/>
      <c r="AR496" s="238"/>
      <c r="AS496" s="238"/>
      <c r="AT496" s="238"/>
      <c r="AU496" s="238"/>
      <c r="AV496" s="238"/>
      <c r="AW496" s="238"/>
      <c r="AX496" s="238"/>
      <c r="AY496" s="238"/>
      <c r="AZ496" s="238"/>
      <c r="BA496" s="240"/>
      <c r="BB496" s="427"/>
      <c r="BC496" s="240"/>
      <c r="BD496" s="240"/>
      <c r="BE496" s="240"/>
      <c r="BF496" s="240"/>
      <c r="BG496" s="240"/>
      <c r="BH496" s="240"/>
      <c r="BI496" s="240"/>
      <c r="BJ496" s="240"/>
      <c r="BK496" s="240"/>
      <c r="BL496" s="240"/>
      <c r="BM496" s="240"/>
      <c r="BN496" s="240"/>
      <c r="BO496" s="240"/>
      <c r="BP496" s="240"/>
      <c r="BQ496" s="240"/>
      <c r="BR496" s="240"/>
      <c r="BS496" s="240"/>
      <c r="BT496" s="240"/>
      <c r="BU496" s="240"/>
      <c r="BV496" s="240"/>
      <c r="BW496" s="240"/>
      <c r="BX496" s="240"/>
      <c r="BY496" s="240"/>
      <c r="BZ496" s="241"/>
      <c r="CA496" s="241"/>
      <c r="CB496" s="241"/>
      <c r="CC496" s="241"/>
      <c r="CD496" s="241"/>
      <c r="CE496" s="241"/>
      <c r="CF496" s="241"/>
      <c r="CG496" s="241"/>
      <c r="CH496" s="241"/>
      <c r="CI496" s="241"/>
      <c r="CJ496" s="241"/>
      <c r="CK496" s="241"/>
      <c r="CL496" s="241"/>
      <c r="CM496" s="241"/>
      <c r="CN496" s="241"/>
      <c r="CO496" s="241"/>
      <c r="CP496" s="241"/>
      <c r="CQ496" s="241"/>
      <c r="CR496" s="241"/>
      <c r="CS496" s="241"/>
      <c r="CT496" s="241"/>
      <c r="CU496" s="241"/>
      <c r="CV496" s="241"/>
      <c r="CW496" s="241"/>
      <c r="CX496" s="241"/>
      <c r="CY496" s="241"/>
      <c r="CZ496" s="241"/>
    </row>
    <row r="497" s="245" customFormat="true" ht="25.15" customHeight="true" x14ac:dyDescent="0.2">
      <c r="C497" s="1832" t="s">
        <v>241</v>
      </c>
      <c r="D497" s="1818"/>
      <c r="E497" s="809">
        <v>-1.6007670047672472E-2</v>
      </c>
      <c r="F497" s="788"/>
      <c r="G497" s="788"/>
      <c r="H497" s="1827" t="s">
        <v>220</v>
      </c>
      <c r="I497" s="1818"/>
      <c r="J497" s="810">
        <v>9.9165109215601913E-2</v>
      </c>
      <c r="K497" s="788"/>
      <c r="L497" s="788"/>
      <c r="M497" s="1828" t="s">
        <v>220</v>
      </c>
      <c r="N497" s="1818"/>
      <c r="O497" s="811">
        <v>0.11769034498867924</v>
      </c>
      <c r="P497" s="788"/>
      <c r="Q497" s="788"/>
      <c r="AE497" s="238"/>
      <c r="AF497" s="238"/>
      <c r="AG497" s="238"/>
      <c r="AH497" s="238"/>
      <c r="AI497" s="238"/>
      <c r="AJ497" s="238"/>
      <c r="AK497" s="238"/>
      <c r="AL497" s="238"/>
      <c r="AM497" s="238"/>
      <c r="AN497" s="238"/>
      <c r="AO497" s="238"/>
      <c r="AP497" s="238"/>
      <c r="AQ497" s="238"/>
      <c r="AR497" s="238"/>
      <c r="AS497" s="238"/>
      <c r="AT497" s="238"/>
      <c r="AU497" s="238"/>
      <c r="AV497" s="238"/>
      <c r="AW497" s="238"/>
      <c r="AX497" s="238"/>
      <c r="AY497" s="238"/>
      <c r="AZ497" s="238"/>
      <c r="BA497" s="240"/>
      <c r="BB497" s="427"/>
      <c r="BC497" s="240"/>
      <c r="BD497" s="240"/>
      <c r="BE497" s="240"/>
      <c r="BF497" s="240"/>
      <c r="BG497" s="240"/>
      <c r="BH497" s="240"/>
      <c r="BI497" s="240"/>
      <c r="BJ497" s="240"/>
      <c r="BK497" s="240"/>
      <c r="BL497" s="240"/>
      <c r="BM497" s="240"/>
      <c r="BN497" s="240"/>
      <c r="BO497" s="240"/>
      <c r="BP497" s="240"/>
      <c r="BQ497" s="240"/>
      <c r="BR497" s="240"/>
      <c r="BS497" s="240"/>
      <c r="BT497" s="240"/>
      <c r="BU497" s="240"/>
      <c r="BV497" s="240"/>
      <c r="BW497" s="240"/>
      <c r="BX497" s="240"/>
      <c r="BY497" s="240"/>
      <c r="BZ497" s="241"/>
      <c r="CA497" s="241"/>
      <c r="CB497" s="241"/>
      <c r="CC497" s="241"/>
      <c r="CD497" s="241"/>
      <c r="CE497" s="241"/>
      <c r="CF497" s="241"/>
      <c r="CG497" s="241"/>
      <c r="CH497" s="241"/>
      <c r="CI497" s="241"/>
      <c r="CJ497" s="241"/>
      <c r="CK497" s="241"/>
      <c r="CL497" s="241"/>
      <c r="CM497" s="241"/>
      <c r="CN497" s="241"/>
      <c r="CO497" s="241"/>
      <c r="CP497" s="241"/>
      <c r="CQ497" s="241"/>
      <c r="CR497" s="241"/>
      <c r="CS497" s="241"/>
      <c r="CT497" s="241"/>
      <c r="CU497" s="241"/>
      <c r="CV497" s="241"/>
      <c r="CW497" s="241"/>
      <c r="CX497" s="241"/>
      <c r="CY497" s="241"/>
      <c r="CZ497" s="241"/>
    </row>
    <row r="498" s="245" customFormat="true" ht="25.15" customHeight="true" x14ac:dyDescent="0.2">
      <c r="C498" s="1832" t="s">
        <v>228</v>
      </c>
      <c r="D498" s="1818"/>
      <c r="E498" s="809">
        <v>7.9738266692500351E-2</v>
      </c>
      <c r="F498" s="788"/>
      <c r="G498" s="788"/>
      <c r="H498" s="1827" t="s">
        <v>218</v>
      </c>
      <c r="I498" s="1818"/>
      <c r="J498" s="810">
        <v>0.10080459327782079</v>
      </c>
      <c r="K498" s="788"/>
      <c r="L498" s="788"/>
      <c r="M498" s="1828" t="s">
        <v>218</v>
      </c>
      <c r="N498" s="1818"/>
      <c r="O498" s="811">
        <v>0.10905220043509706</v>
      </c>
      <c r="P498" s="788"/>
      <c r="Q498" s="788"/>
      <c r="AE498" s="238"/>
      <c r="AF498" s="238"/>
      <c r="AG498" s="238"/>
      <c r="AH498" s="238"/>
      <c r="AI498" s="238"/>
      <c r="AJ498" s="238"/>
      <c r="AK498" s="238"/>
      <c r="AL498" s="238"/>
      <c r="AM498" s="238"/>
      <c r="AN498" s="238"/>
      <c r="AO498" s="238"/>
      <c r="AP498" s="238"/>
      <c r="AQ498" s="238"/>
      <c r="AR498" s="238"/>
      <c r="AS498" s="238"/>
      <c r="AT498" s="238"/>
      <c r="AU498" s="238"/>
      <c r="AV498" s="238"/>
      <c r="AW498" s="238"/>
      <c r="AX498" s="238"/>
      <c r="AY498" s="238"/>
      <c r="AZ498" s="238"/>
      <c r="BA498" s="240"/>
      <c r="BB498" s="427"/>
      <c r="BC498" s="240"/>
      <c r="BD498" s="240"/>
      <c r="BE498" s="240"/>
      <c r="BF498" s="240"/>
      <c r="BG498" s="240"/>
      <c r="BH498" s="240"/>
      <c r="BI498" s="240"/>
      <c r="BJ498" s="240"/>
      <c r="BK498" s="240"/>
      <c r="BL498" s="240"/>
      <c r="BM498" s="240"/>
      <c r="BN498" s="240"/>
      <c r="BO498" s="240"/>
      <c r="BP498" s="240"/>
      <c r="BQ498" s="240"/>
      <c r="BR498" s="240"/>
      <c r="BS498" s="240"/>
      <c r="BT498" s="240"/>
      <c r="BU498" s="240"/>
      <c r="BV498" s="240"/>
      <c r="BW498" s="240"/>
      <c r="BX498" s="240"/>
      <c r="BY498" s="240"/>
      <c r="BZ498" s="241"/>
      <c r="CA498" s="241"/>
      <c r="CB498" s="241"/>
      <c r="CC498" s="241"/>
      <c r="CD498" s="241"/>
      <c r="CE498" s="241"/>
      <c r="CF498" s="241"/>
      <c r="CG498" s="241"/>
      <c r="CH498" s="241"/>
      <c r="CI498" s="241"/>
      <c r="CJ498" s="241"/>
      <c r="CK498" s="241"/>
      <c r="CL498" s="241"/>
      <c r="CM498" s="241"/>
      <c r="CN498" s="241"/>
      <c r="CO498" s="241"/>
      <c r="CP498" s="241"/>
      <c r="CQ498" s="241"/>
      <c r="CR498" s="241"/>
      <c r="CS498" s="241"/>
      <c r="CT498" s="241"/>
      <c r="CU498" s="241"/>
      <c r="CV498" s="241"/>
      <c r="CW498" s="241"/>
      <c r="CX498" s="241"/>
      <c r="CY498" s="241"/>
      <c r="CZ498" s="241"/>
    </row>
    <row r="499" s="245" customFormat="true" ht="25.15" customHeight="true" x14ac:dyDescent="0.2">
      <c r="C499" s="1833" t="s">
        <v>223</v>
      </c>
      <c r="D499" s="1818"/>
      <c r="E499" s="812">
        <v>7.8587884237389286E-2</v>
      </c>
      <c r="F499" s="788"/>
      <c r="G499" s="788"/>
      <c r="H499" s="1827" t="s">
        <v>234</v>
      </c>
      <c r="I499" s="1818"/>
      <c r="J499" s="810">
        <v>5.4241423249726528E-2</v>
      </c>
      <c r="K499" s="788"/>
      <c r="L499" s="788"/>
      <c r="M499" s="1828" t="s">
        <v>234</v>
      </c>
      <c r="N499" s="1818"/>
      <c r="O499" s="811">
        <v>6.7417554944818228E-2</v>
      </c>
      <c r="P499" s="788"/>
      <c r="Q499" s="788"/>
      <c r="AE499" s="238"/>
      <c r="AF499" s="238"/>
      <c r="AG499" s="238"/>
      <c r="AH499" s="238"/>
      <c r="AI499" s="238"/>
      <c r="AJ499" s="238"/>
      <c r="AK499" s="238"/>
      <c r="AL499" s="238"/>
      <c r="AM499" s="238"/>
      <c r="AN499" s="238"/>
      <c r="AO499" s="238"/>
      <c r="AP499" s="238"/>
      <c r="AQ499" s="238"/>
      <c r="AR499" s="238"/>
      <c r="AS499" s="238"/>
      <c r="AT499" s="238"/>
      <c r="AU499" s="238"/>
      <c r="AV499" s="238"/>
      <c r="AW499" s="238"/>
      <c r="AX499" s="238"/>
      <c r="AY499" s="238"/>
      <c r="AZ499" s="238"/>
      <c r="BA499" s="240"/>
      <c r="BB499" s="427"/>
      <c r="BC499" s="240"/>
      <c r="BD499" s="240"/>
      <c r="BE499" s="240"/>
      <c r="BF499" s="240"/>
      <c r="BG499" s="240"/>
      <c r="BH499" s="240"/>
      <c r="BI499" s="240"/>
      <c r="BJ499" s="240"/>
      <c r="BK499" s="240"/>
      <c r="BL499" s="240"/>
      <c r="BM499" s="240"/>
      <c r="BN499" s="240"/>
      <c r="BO499" s="240"/>
      <c r="BP499" s="240"/>
      <c r="BQ499" s="240"/>
      <c r="BR499" s="240"/>
      <c r="BS499" s="240"/>
      <c r="BT499" s="240"/>
      <c r="BU499" s="240"/>
      <c r="BV499" s="240"/>
      <c r="BW499" s="240"/>
      <c r="BX499" s="240"/>
      <c r="BY499" s="240"/>
      <c r="BZ499" s="241"/>
      <c r="CA499" s="241"/>
      <c r="CB499" s="241"/>
      <c r="CC499" s="241"/>
      <c r="CD499" s="241"/>
      <c r="CE499" s="241"/>
      <c r="CF499" s="241"/>
      <c r="CG499" s="241"/>
      <c r="CH499" s="241"/>
      <c r="CI499" s="241"/>
      <c r="CJ499" s="241"/>
      <c r="CK499" s="241"/>
      <c r="CL499" s="241"/>
      <c r="CM499" s="241"/>
      <c r="CN499" s="241"/>
      <c r="CO499" s="241"/>
      <c r="CP499" s="241"/>
      <c r="CQ499" s="241"/>
      <c r="CR499" s="241"/>
      <c r="CS499" s="241"/>
      <c r="CT499" s="241"/>
      <c r="CU499" s="241"/>
      <c r="CV499" s="241"/>
      <c r="CW499" s="241"/>
      <c r="CX499" s="241"/>
      <c r="CY499" s="241"/>
      <c r="CZ499" s="241"/>
    </row>
    <row r="500" s="245" customFormat="true" ht="25.15" customHeight="true" x14ac:dyDescent="0.2">
      <c r="C500" s="1817"/>
      <c r="D500" s="1818"/>
      <c r="E500" s="813"/>
      <c r="F500" s="788"/>
      <c r="G500" s="788"/>
      <c r="H500" s="1827" t="s">
        <v>224</v>
      </c>
      <c r="I500" s="1818"/>
      <c r="J500" s="810">
        <v>8.1917536633191235E-2</v>
      </c>
      <c r="K500" s="788"/>
      <c r="L500" s="788"/>
      <c r="M500" s="1828" t="s">
        <v>224</v>
      </c>
      <c r="N500" s="1818"/>
      <c r="O500" s="811">
        <v>8.8978253945489638E-2</v>
      </c>
      <c r="P500" s="788"/>
      <c r="Q500" s="788"/>
      <c r="AE500" s="238"/>
      <c r="AF500" s="238"/>
      <c r="AG500" s="238"/>
      <c r="AH500" s="238"/>
      <c r="AI500" s="238"/>
      <c r="AJ500" s="238"/>
      <c r="AK500" s="238"/>
      <c r="AL500" s="238"/>
      <c r="AM500" s="238"/>
      <c r="AN500" s="238"/>
      <c r="AO500" s="238"/>
      <c r="AP500" s="238"/>
      <c r="AQ500" s="238"/>
      <c r="AR500" s="238"/>
      <c r="AS500" s="238"/>
      <c r="AT500" s="238"/>
      <c r="AU500" s="238"/>
      <c r="AV500" s="238"/>
      <c r="AW500" s="238"/>
      <c r="AX500" s="238"/>
      <c r="AY500" s="238"/>
      <c r="AZ500" s="238"/>
      <c r="BA500" s="240"/>
      <c r="BB500" s="427"/>
      <c r="BC500" s="240"/>
      <c r="BD500" s="240"/>
      <c r="BE500" s="240"/>
      <c r="BF500" s="240"/>
      <c r="BG500" s="240"/>
      <c r="BH500" s="240"/>
      <c r="BI500" s="240"/>
      <c r="BJ500" s="240"/>
      <c r="BK500" s="240"/>
      <c r="BL500" s="240"/>
      <c r="BM500" s="240"/>
      <c r="BN500" s="240"/>
      <c r="BO500" s="240"/>
      <c r="BP500" s="240"/>
      <c r="BQ500" s="240"/>
      <c r="BR500" s="240"/>
      <c r="BS500" s="240"/>
      <c r="BT500" s="240"/>
      <c r="BU500" s="240"/>
      <c r="BV500" s="240"/>
      <c r="BW500" s="240"/>
      <c r="BX500" s="240"/>
      <c r="BY500" s="240"/>
      <c r="BZ500" s="241"/>
      <c r="CA500" s="241"/>
      <c r="CB500" s="241"/>
      <c r="CC500" s="241"/>
      <c r="CD500" s="241"/>
      <c r="CE500" s="241"/>
      <c r="CF500" s="241"/>
      <c r="CG500" s="241"/>
      <c r="CH500" s="241"/>
      <c r="CI500" s="241"/>
      <c r="CJ500" s="241"/>
      <c r="CK500" s="241"/>
      <c r="CL500" s="241"/>
      <c r="CM500" s="241"/>
      <c r="CN500" s="241"/>
      <c r="CO500" s="241"/>
      <c r="CP500" s="241"/>
      <c r="CQ500" s="241"/>
      <c r="CR500" s="241"/>
      <c r="CS500" s="241"/>
      <c r="CT500" s="241"/>
      <c r="CU500" s="241"/>
      <c r="CV500" s="241"/>
      <c r="CW500" s="241"/>
      <c r="CX500" s="241"/>
      <c r="CY500" s="241"/>
      <c r="CZ500" s="241"/>
    </row>
    <row r="501" s="245" customFormat="true" ht="25.15" customHeight="true" x14ac:dyDescent="0.2">
      <c r="C501" s="1817"/>
      <c r="D501" s="1818"/>
      <c r="E501" s="788"/>
      <c r="F501" s="788"/>
      <c r="G501" s="788"/>
      <c r="H501" s="1827" t="s">
        <v>227</v>
      </c>
      <c r="I501" s="1818"/>
      <c r="J501" s="810">
        <v>8.0190349737190303E-2</v>
      </c>
      <c r="K501" s="788"/>
      <c r="L501" s="788"/>
      <c r="M501" s="1828" t="s">
        <v>227</v>
      </c>
      <c r="N501" s="1818"/>
      <c r="O501" s="811">
        <v>8.3275531089340452E-2</v>
      </c>
      <c r="P501" s="788"/>
      <c r="Q501" s="788"/>
      <c r="AE501" s="238"/>
      <c r="AF501" s="238"/>
      <c r="AG501" s="238"/>
      <c r="AH501" s="238"/>
      <c r="AI501" s="238"/>
      <c r="AJ501" s="238"/>
      <c r="AK501" s="238"/>
      <c r="AL501" s="238"/>
      <c r="AM501" s="238"/>
      <c r="AN501" s="238"/>
      <c r="AO501" s="238"/>
      <c r="AP501" s="238"/>
      <c r="AQ501" s="238"/>
      <c r="AR501" s="238"/>
      <c r="AS501" s="238"/>
      <c r="AT501" s="238"/>
      <c r="AU501" s="238"/>
      <c r="AV501" s="238"/>
      <c r="AW501" s="238"/>
      <c r="AX501" s="238"/>
      <c r="AY501" s="238"/>
      <c r="AZ501" s="238"/>
      <c r="BA501" s="240"/>
      <c r="BB501" s="427"/>
      <c r="BC501" s="240"/>
      <c r="BD501" s="240"/>
      <c r="BE501" s="240"/>
      <c r="BF501" s="240"/>
      <c r="BG501" s="240"/>
      <c r="BH501" s="240"/>
      <c r="BI501" s="240"/>
      <c r="BJ501" s="240"/>
      <c r="BK501" s="240"/>
      <c r="BL501" s="240"/>
      <c r="BM501" s="240"/>
      <c r="BN501" s="240"/>
      <c r="BO501" s="240"/>
      <c r="BP501" s="240"/>
      <c r="BQ501" s="240"/>
      <c r="BR501" s="240"/>
      <c r="BS501" s="240"/>
      <c r="BT501" s="240"/>
      <c r="BU501" s="240"/>
      <c r="BV501" s="240"/>
      <c r="BW501" s="240"/>
      <c r="BX501" s="240"/>
      <c r="BY501" s="240"/>
      <c r="BZ501" s="241"/>
      <c r="CA501" s="241"/>
      <c r="CB501" s="241"/>
      <c r="CC501" s="241"/>
      <c r="CD501" s="241"/>
      <c r="CE501" s="241"/>
      <c r="CF501" s="241"/>
      <c r="CG501" s="241"/>
      <c r="CH501" s="241"/>
      <c r="CI501" s="241"/>
      <c r="CJ501" s="241"/>
      <c r="CK501" s="241"/>
      <c r="CL501" s="241"/>
      <c r="CM501" s="241"/>
      <c r="CN501" s="241"/>
      <c r="CO501" s="241"/>
      <c r="CP501" s="241"/>
      <c r="CQ501" s="241"/>
      <c r="CR501" s="241"/>
      <c r="CS501" s="241"/>
      <c r="CT501" s="241"/>
      <c r="CU501" s="241"/>
      <c r="CV501" s="241"/>
      <c r="CW501" s="241"/>
      <c r="CX501" s="241"/>
      <c r="CY501" s="241"/>
      <c r="CZ501" s="241"/>
    </row>
    <row r="502" s="245" customFormat="true" ht="25.15" customHeight="true" x14ac:dyDescent="0.2">
      <c r="C502" s="1830" t="s">
        <v>258</v>
      </c>
      <c r="D502" s="1818"/>
      <c r="E502" s="1818"/>
      <c r="F502" s="788"/>
      <c r="G502" s="788"/>
      <c r="H502" s="1827" t="s">
        <v>232</v>
      </c>
      <c r="I502" s="1818"/>
      <c r="J502" s="810">
        <v>6.427790919396438E-2</v>
      </c>
      <c r="K502" s="788"/>
      <c r="L502" s="788"/>
      <c r="M502" s="1828" t="s">
        <v>232</v>
      </c>
      <c r="N502" s="1818"/>
      <c r="O502" s="811">
        <v>7.3941384946264274E-2</v>
      </c>
      <c r="P502" s="788"/>
      <c r="Q502" s="788"/>
      <c r="AE502" s="238"/>
      <c r="AF502" s="238"/>
      <c r="AG502" s="238"/>
      <c r="AH502" s="238"/>
      <c r="AI502" s="238"/>
      <c r="AJ502" s="238"/>
      <c r="AK502" s="238"/>
      <c r="AL502" s="238"/>
      <c r="AM502" s="238"/>
      <c r="AN502" s="238"/>
      <c r="AO502" s="238"/>
      <c r="AP502" s="238"/>
      <c r="AQ502" s="238"/>
      <c r="AR502" s="238"/>
      <c r="AS502" s="238"/>
      <c r="AT502" s="238"/>
      <c r="AU502" s="238"/>
      <c r="AV502" s="238"/>
      <c r="AW502" s="238"/>
      <c r="AX502" s="238"/>
      <c r="AY502" s="238"/>
      <c r="AZ502" s="238"/>
      <c r="BA502" s="240"/>
      <c r="BB502" s="427"/>
      <c r="BC502" s="240"/>
      <c r="BD502" s="240"/>
      <c r="BE502" s="240"/>
      <c r="BF502" s="240"/>
      <c r="BG502" s="240"/>
      <c r="BH502" s="240"/>
      <c r="BI502" s="240"/>
      <c r="BJ502" s="240"/>
      <c r="BK502" s="240"/>
      <c r="BL502" s="240"/>
      <c r="BM502" s="240"/>
      <c r="BN502" s="240"/>
      <c r="BO502" s="240"/>
      <c r="BP502" s="240"/>
      <c r="BQ502" s="240"/>
      <c r="BR502" s="240"/>
      <c r="BS502" s="240"/>
      <c r="BT502" s="240"/>
      <c r="BU502" s="240"/>
      <c r="BV502" s="240"/>
      <c r="BW502" s="240"/>
      <c r="BX502" s="240"/>
      <c r="BY502" s="240"/>
      <c r="BZ502" s="241"/>
      <c r="CA502" s="241"/>
      <c r="CB502" s="241"/>
      <c r="CC502" s="241"/>
      <c r="CD502" s="241"/>
      <c r="CE502" s="241"/>
      <c r="CF502" s="241"/>
      <c r="CG502" s="241"/>
      <c r="CH502" s="241"/>
      <c r="CI502" s="241"/>
      <c r="CJ502" s="241"/>
      <c r="CK502" s="241"/>
      <c r="CL502" s="241"/>
      <c r="CM502" s="241"/>
      <c r="CN502" s="241"/>
      <c r="CO502" s="241"/>
      <c r="CP502" s="241"/>
      <c r="CQ502" s="241"/>
      <c r="CR502" s="241"/>
      <c r="CS502" s="241"/>
      <c r="CT502" s="241"/>
      <c r="CU502" s="241"/>
      <c r="CV502" s="241"/>
      <c r="CW502" s="241"/>
      <c r="CX502" s="241"/>
      <c r="CY502" s="241"/>
      <c r="CZ502" s="241"/>
    </row>
    <row r="503" s="245" customFormat="true" ht="25.15" customHeight="true" x14ac:dyDescent="0.2">
      <c r="C503" s="1831" t="s">
        <v>213</v>
      </c>
      <c r="D503" s="1818"/>
      <c r="E503" s="828" t="s">
        <v>214</v>
      </c>
      <c r="F503" s="788"/>
      <c r="G503" s="788"/>
      <c r="H503" s="1827" t="s">
        <v>236</v>
      </c>
      <c r="I503" s="1818"/>
      <c r="J503" s="810">
        <v>5.0321032461724667E-2</v>
      </c>
      <c r="K503" s="788"/>
      <c r="L503" s="788"/>
      <c r="M503" s="1828" t="s">
        <v>236</v>
      </c>
      <c r="N503" s="1818"/>
      <c r="O503" s="811">
        <v>5.0692089289196482E-2</v>
      </c>
      <c r="P503" s="788"/>
      <c r="Q503" s="788"/>
      <c r="AE503" s="238"/>
      <c r="AF503" s="238"/>
      <c r="AG503" s="238"/>
      <c r="AH503" s="238"/>
      <c r="AI503" s="238"/>
      <c r="AJ503" s="238"/>
      <c r="AK503" s="238"/>
      <c r="AL503" s="238"/>
      <c r="AM503" s="238"/>
      <c r="AN503" s="238"/>
      <c r="AO503" s="238"/>
      <c r="AP503" s="238"/>
      <c r="AQ503" s="238"/>
      <c r="AR503" s="238"/>
      <c r="AS503" s="238"/>
      <c r="AT503" s="238"/>
      <c r="AU503" s="238"/>
      <c r="AV503" s="238"/>
      <c r="AW503" s="238"/>
      <c r="AX503" s="238"/>
      <c r="AY503" s="238"/>
      <c r="AZ503" s="238"/>
      <c r="BA503" s="240"/>
      <c r="BB503" s="427"/>
      <c r="BC503" s="240"/>
      <c r="BD503" s="240"/>
      <c r="BE503" s="240"/>
      <c r="BF503" s="240"/>
      <c r="BG503" s="240"/>
      <c r="BH503" s="240"/>
      <c r="BI503" s="240"/>
      <c r="BJ503" s="240"/>
      <c r="BK503" s="240"/>
      <c r="BL503" s="240"/>
      <c r="BM503" s="240"/>
      <c r="BN503" s="240"/>
      <c r="BO503" s="240"/>
      <c r="BP503" s="240"/>
      <c r="BQ503" s="240"/>
      <c r="BR503" s="240"/>
      <c r="BS503" s="240"/>
      <c r="BT503" s="240"/>
      <c r="BU503" s="240"/>
      <c r="BV503" s="240"/>
      <c r="BW503" s="240"/>
      <c r="BX503" s="240"/>
      <c r="BY503" s="240"/>
      <c r="BZ503" s="241"/>
      <c r="CA503" s="241"/>
      <c r="CB503" s="241"/>
      <c r="CC503" s="241"/>
      <c r="CD503" s="241"/>
      <c r="CE503" s="241"/>
      <c r="CF503" s="241"/>
      <c r="CG503" s="241"/>
      <c r="CH503" s="241"/>
      <c r="CI503" s="241"/>
      <c r="CJ503" s="241"/>
      <c r="CK503" s="241"/>
      <c r="CL503" s="241"/>
      <c r="CM503" s="241"/>
      <c r="CN503" s="241"/>
      <c r="CO503" s="241"/>
      <c r="CP503" s="241"/>
      <c r="CQ503" s="241"/>
      <c r="CR503" s="241"/>
      <c r="CS503" s="241"/>
      <c r="CT503" s="241"/>
      <c r="CU503" s="241"/>
      <c r="CV503" s="241"/>
      <c r="CW503" s="241"/>
      <c r="CX503" s="241"/>
      <c r="CY503" s="241"/>
      <c r="CZ503" s="241"/>
    </row>
    <row r="504" s="245" customFormat="true" ht="25.15" customHeight="true" x14ac:dyDescent="0.2">
      <c r="C504" s="1829" t="s">
        <v>214</v>
      </c>
      <c r="D504" s="1818"/>
      <c r="E504" s="829">
        <v>0.99999999999999989</v>
      </c>
      <c r="F504" s="788"/>
      <c r="G504" s="788"/>
      <c r="H504" s="1827" t="s">
        <v>237</v>
      </c>
      <c r="I504" s="1818"/>
      <c r="J504" s="810">
        <v>3.4832818914767034E-2</v>
      </c>
      <c r="K504" s="788"/>
      <c r="L504" s="788"/>
      <c r="M504" s="1828" t="s">
        <v>237</v>
      </c>
      <c r="N504" s="1818"/>
      <c r="O504" s="811">
        <v>4.123270470591725E-2</v>
      </c>
      <c r="P504" s="788"/>
      <c r="Q504" s="788"/>
      <c r="AE504" s="238"/>
      <c r="AF504" s="238"/>
      <c r="AG504" s="238"/>
      <c r="AH504" s="238"/>
      <c r="AI504" s="238"/>
      <c r="AJ504" s="238"/>
      <c r="AK504" s="238"/>
      <c r="AL504" s="238"/>
      <c r="AM504" s="238"/>
      <c r="AN504" s="238"/>
      <c r="AO504" s="238"/>
      <c r="AP504" s="238"/>
      <c r="AQ504" s="238"/>
      <c r="AR504" s="238"/>
      <c r="AS504" s="238"/>
      <c r="AT504" s="238"/>
      <c r="AU504" s="238"/>
      <c r="AV504" s="238"/>
      <c r="AW504" s="238"/>
      <c r="AX504" s="238"/>
      <c r="AY504" s="238"/>
      <c r="AZ504" s="238"/>
      <c r="BA504" s="240"/>
      <c r="BB504" s="427"/>
      <c r="BC504" s="240"/>
      <c r="BD504" s="240"/>
      <c r="BE504" s="240"/>
      <c r="BF504" s="240"/>
      <c r="BG504" s="240"/>
      <c r="BH504" s="240"/>
      <c r="BI504" s="240"/>
      <c r="BJ504" s="240"/>
      <c r="BK504" s="240"/>
      <c r="BL504" s="240"/>
      <c r="BM504" s="240"/>
      <c r="BN504" s="240"/>
      <c r="BO504" s="240"/>
      <c r="BP504" s="240"/>
      <c r="BQ504" s="240"/>
      <c r="BR504" s="240"/>
      <c r="BS504" s="240"/>
      <c r="BT504" s="240"/>
      <c r="BU504" s="240"/>
      <c r="BV504" s="240"/>
      <c r="BW504" s="240"/>
      <c r="BX504" s="240"/>
      <c r="BY504" s="240"/>
      <c r="BZ504" s="241"/>
      <c r="CA504" s="241"/>
      <c r="CB504" s="241"/>
      <c r="CC504" s="241"/>
      <c r="CD504" s="241"/>
      <c r="CE504" s="241"/>
      <c r="CF504" s="241"/>
      <c r="CG504" s="241"/>
      <c r="CH504" s="241"/>
      <c r="CI504" s="241"/>
      <c r="CJ504" s="241"/>
      <c r="CK504" s="241"/>
      <c r="CL504" s="241"/>
      <c r="CM504" s="241"/>
      <c r="CN504" s="241"/>
      <c r="CO504" s="241"/>
      <c r="CP504" s="241"/>
      <c r="CQ504" s="241"/>
      <c r="CR504" s="241"/>
      <c r="CS504" s="241"/>
      <c r="CT504" s="241"/>
      <c r="CU504" s="241"/>
      <c r="CV504" s="241"/>
      <c r="CW504" s="241"/>
      <c r="CX504" s="241"/>
      <c r="CY504" s="241"/>
      <c r="CZ504" s="241"/>
    </row>
    <row r="505" s="245" customFormat="true" ht="25.15" customHeight="true" x14ac:dyDescent="0.2">
      <c r="C505" s="1817"/>
      <c r="D505" s="1818"/>
      <c r="E505" s="813"/>
      <c r="F505" s="788"/>
      <c r="G505" s="788"/>
      <c r="H505" s="1827" t="s">
        <v>233</v>
      </c>
      <c r="I505" s="1818"/>
      <c r="J505" s="810">
        <v>5.6276641029227421E-2</v>
      </c>
      <c r="K505" s="788"/>
      <c r="L505" s="788"/>
      <c r="M505" s="1828" t="s">
        <v>233</v>
      </c>
      <c r="N505" s="1818"/>
      <c r="O505" s="811">
        <v>2.6185812927024398E-2</v>
      </c>
      <c r="P505" s="788"/>
      <c r="Q505" s="788"/>
      <c r="AE505" s="238"/>
      <c r="AF505" s="238"/>
      <c r="AG505" s="238"/>
      <c r="AH505" s="238"/>
      <c r="AI505" s="238"/>
      <c r="AJ505" s="238"/>
      <c r="AK505" s="238"/>
      <c r="AL505" s="238"/>
      <c r="AM505" s="238"/>
      <c r="AN505" s="238"/>
      <c r="AO505" s="238"/>
      <c r="AP505" s="238"/>
      <c r="AQ505" s="238"/>
      <c r="AR505" s="238"/>
      <c r="AS505" s="238"/>
      <c r="AT505" s="238"/>
      <c r="AU505" s="238"/>
      <c r="AV505" s="238"/>
      <c r="AW505" s="238"/>
      <c r="AX505" s="238"/>
      <c r="AY505" s="238"/>
      <c r="AZ505" s="238"/>
      <c r="BA505" s="240"/>
      <c r="BB505" s="427"/>
      <c r="BC505" s="240"/>
      <c r="BD505" s="240"/>
      <c r="BE505" s="240"/>
      <c r="BF505" s="240"/>
      <c r="BG505" s="240"/>
      <c r="BH505" s="240"/>
      <c r="BI505" s="240"/>
      <c r="BJ505" s="240"/>
      <c r="BK505" s="240"/>
      <c r="BL505" s="240"/>
      <c r="BM505" s="240"/>
      <c r="BN505" s="240"/>
      <c r="BO505" s="240"/>
      <c r="BP505" s="240"/>
      <c r="BQ505" s="240"/>
      <c r="BR505" s="240"/>
      <c r="BS505" s="240"/>
      <c r="BT505" s="240"/>
      <c r="BU505" s="240"/>
      <c r="BV505" s="240"/>
      <c r="BW505" s="240"/>
      <c r="BX505" s="240"/>
      <c r="BY505" s="240"/>
      <c r="BZ505" s="241"/>
      <c r="CA505" s="241"/>
      <c r="CB505" s="241"/>
      <c r="CC505" s="241"/>
      <c r="CD505" s="241"/>
      <c r="CE505" s="241"/>
      <c r="CF505" s="241"/>
      <c r="CG505" s="241"/>
      <c r="CH505" s="241"/>
      <c r="CI505" s="241"/>
      <c r="CJ505" s="241"/>
      <c r="CK505" s="241"/>
      <c r="CL505" s="241"/>
      <c r="CM505" s="241"/>
      <c r="CN505" s="241"/>
      <c r="CO505" s="241"/>
      <c r="CP505" s="241"/>
      <c r="CQ505" s="241"/>
      <c r="CR505" s="241"/>
      <c r="CS505" s="241"/>
      <c r="CT505" s="241"/>
      <c r="CU505" s="241"/>
      <c r="CV505" s="241"/>
      <c r="CW505" s="241"/>
      <c r="CX505" s="241"/>
      <c r="CY505" s="241"/>
      <c r="CZ505" s="241"/>
    </row>
    <row r="506" s="245" customFormat="true" ht="25.15" customHeight="true" x14ac:dyDescent="0.2">
      <c r="C506" s="1817"/>
      <c r="D506" s="1818"/>
      <c r="E506" s="788"/>
      <c r="F506" s="788"/>
      <c r="G506" s="788"/>
      <c r="H506" s="1827" t="s">
        <v>244</v>
      </c>
      <c r="I506" s="1818"/>
      <c r="J506" s="810">
        <v>5.0203345731277766E-3</v>
      </c>
      <c r="K506" s="788"/>
      <c r="L506" s="788"/>
      <c r="M506" s="1828" t="s">
        <v>244</v>
      </c>
      <c r="N506" s="1818"/>
      <c r="O506" s="811">
        <v>8.2139498616949722E-3</v>
      </c>
      <c r="P506" s="788"/>
      <c r="Q506" s="788"/>
      <c r="AE506" s="238"/>
      <c r="AF506" s="238"/>
      <c r="AG506" s="238"/>
      <c r="AH506" s="238"/>
      <c r="AI506" s="238"/>
      <c r="AJ506" s="238"/>
      <c r="AK506" s="238"/>
      <c r="AL506" s="238"/>
      <c r="AM506" s="238"/>
      <c r="AN506" s="238"/>
      <c r="AO506" s="238"/>
      <c r="AP506" s="238"/>
      <c r="AQ506" s="238"/>
      <c r="AR506" s="238"/>
      <c r="AS506" s="238"/>
      <c r="AT506" s="238"/>
      <c r="AU506" s="238"/>
      <c r="AV506" s="238"/>
      <c r="AW506" s="238"/>
      <c r="AX506" s="238"/>
      <c r="AY506" s="238"/>
      <c r="AZ506" s="238"/>
      <c r="BA506" s="240"/>
      <c r="BB506" s="427"/>
      <c r="BC506" s="240"/>
      <c r="BD506" s="240"/>
      <c r="BE506" s="240"/>
      <c r="BF506" s="240"/>
      <c r="BG506" s="240"/>
      <c r="BH506" s="240"/>
      <c r="BI506" s="240"/>
      <c r="BJ506" s="240"/>
      <c r="BK506" s="240"/>
      <c r="BL506" s="240"/>
      <c r="BM506" s="240"/>
      <c r="BN506" s="240"/>
      <c r="BO506" s="240"/>
      <c r="BP506" s="240"/>
      <c r="BQ506" s="240"/>
      <c r="BR506" s="240"/>
      <c r="BS506" s="240"/>
      <c r="BT506" s="240"/>
      <c r="BU506" s="240"/>
      <c r="BV506" s="240"/>
      <c r="BW506" s="240"/>
      <c r="BX506" s="240"/>
      <c r="BY506" s="240"/>
      <c r="BZ506" s="241"/>
      <c r="CA506" s="241"/>
      <c r="CB506" s="241"/>
      <c r="CC506" s="241"/>
      <c r="CD506" s="241"/>
      <c r="CE506" s="241"/>
      <c r="CF506" s="241"/>
      <c r="CG506" s="241"/>
      <c r="CH506" s="241"/>
      <c r="CI506" s="241"/>
      <c r="CJ506" s="241"/>
      <c r="CK506" s="241"/>
      <c r="CL506" s="241"/>
      <c r="CM506" s="241"/>
      <c r="CN506" s="241"/>
      <c r="CO506" s="241"/>
      <c r="CP506" s="241"/>
      <c r="CQ506" s="241"/>
      <c r="CR506" s="241"/>
      <c r="CS506" s="241"/>
      <c r="CT506" s="241"/>
      <c r="CU506" s="241"/>
      <c r="CV506" s="241"/>
      <c r="CW506" s="241"/>
      <c r="CX506" s="241"/>
      <c r="CY506" s="241"/>
      <c r="CZ506" s="241"/>
    </row>
    <row r="507" s="245" customFormat="true" ht="25.15" customHeight="true" x14ac:dyDescent="0.2">
      <c r="C507" s="1817"/>
      <c r="D507" s="1818"/>
      <c r="E507" s="788"/>
      <c r="F507" s="788"/>
      <c r="G507" s="788"/>
      <c r="H507" s="1827" t="s">
        <v>225</v>
      </c>
      <c r="I507" s="1818"/>
      <c r="J507" s="810">
        <v>-8.5197831335976026E-2</v>
      </c>
      <c r="K507" s="788"/>
      <c r="L507" s="788"/>
      <c r="M507" s="1828" t="s">
        <v>225</v>
      </c>
      <c r="N507" s="1818"/>
      <c r="O507" s="811">
        <v>-5.5139215416303247E-2</v>
      </c>
      <c r="P507" s="788"/>
      <c r="Q507" s="788"/>
      <c r="AE507" s="238"/>
      <c r="AF507" s="238"/>
      <c r="AG507" s="238"/>
      <c r="AH507" s="238"/>
      <c r="AI507" s="238"/>
      <c r="AJ507" s="238"/>
      <c r="AK507" s="238"/>
      <c r="AL507" s="238"/>
      <c r="AM507" s="238"/>
      <c r="AN507" s="238"/>
      <c r="AO507" s="238"/>
      <c r="AP507" s="238"/>
      <c r="AQ507" s="238"/>
      <c r="AR507" s="238"/>
      <c r="AS507" s="238"/>
      <c r="AT507" s="238"/>
      <c r="AU507" s="238"/>
      <c r="AV507" s="238"/>
      <c r="AW507" s="238"/>
      <c r="AX507" s="238"/>
      <c r="AY507" s="238"/>
      <c r="AZ507" s="238"/>
      <c r="BA507" s="240"/>
      <c r="BB507" s="427"/>
      <c r="BC507" s="240"/>
      <c r="BD507" s="240"/>
      <c r="BE507" s="240"/>
      <c r="BF507" s="240"/>
      <c r="BG507" s="240"/>
      <c r="BH507" s="240"/>
      <c r="BI507" s="240"/>
      <c r="BJ507" s="240"/>
      <c r="BK507" s="240"/>
      <c r="BL507" s="240"/>
      <c r="BM507" s="240"/>
      <c r="BN507" s="240"/>
      <c r="BO507" s="240"/>
      <c r="BP507" s="240"/>
      <c r="BQ507" s="240"/>
      <c r="BR507" s="240"/>
      <c r="BS507" s="240"/>
      <c r="BT507" s="240"/>
      <c r="BU507" s="240"/>
      <c r="BV507" s="240"/>
      <c r="BW507" s="240"/>
      <c r="BX507" s="240"/>
      <c r="BY507" s="240"/>
      <c r="BZ507" s="241"/>
      <c r="CA507" s="241"/>
      <c r="CB507" s="241"/>
      <c r="CC507" s="241"/>
      <c r="CD507" s="241"/>
      <c r="CE507" s="241"/>
      <c r="CF507" s="241"/>
      <c r="CG507" s="241"/>
      <c r="CH507" s="241"/>
      <c r="CI507" s="241"/>
      <c r="CJ507" s="241"/>
      <c r="CK507" s="241"/>
      <c r="CL507" s="241"/>
      <c r="CM507" s="241"/>
      <c r="CN507" s="241"/>
      <c r="CO507" s="241"/>
      <c r="CP507" s="241"/>
      <c r="CQ507" s="241"/>
      <c r="CR507" s="241"/>
      <c r="CS507" s="241"/>
      <c r="CT507" s="241"/>
      <c r="CU507" s="241"/>
      <c r="CV507" s="241"/>
      <c r="CW507" s="241"/>
      <c r="CX507" s="241"/>
      <c r="CY507" s="241"/>
      <c r="CZ507" s="241"/>
    </row>
    <row r="508" s="245" customFormat="true" ht="25.15" customHeight="true" x14ac:dyDescent="0.2">
      <c r="C508" s="1817"/>
      <c r="D508" s="1818"/>
      <c r="E508" s="788"/>
      <c r="F508" s="788"/>
      <c r="G508" s="788"/>
      <c r="H508" s="1827" t="s">
        <v>219</v>
      </c>
      <c r="I508" s="1818"/>
      <c r="J508" s="810">
        <v>9.3778936167840041E-2</v>
      </c>
      <c r="K508" s="788"/>
      <c r="L508" s="788"/>
      <c r="M508" s="1828" t="s">
        <v>219</v>
      </c>
      <c r="N508" s="1818"/>
      <c r="O508" s="811">
        <v>0.11870109698887882</v>
      </c>
      <c r="P508" s="788"/>
      <c r="Q508" s="788"/>
      <c r="AE508" s="238"/>
      <c r="AF508" s="238"/>
      <c r="AG508" s="238"/>
      <c r="AH508" s="238"/>
      <c r="AI508" s="238"/>
      <c r="AJ508" s="238"/>
      <c r="AK508" s="238"/>
      <c r="AL508" s="238"/>
      <c r="AM508" s="238"/>
      <c r="AN508" s="238"/>
      <c r="AO508" s="238"/>
      <c r="AP508" s="238"/>
      <c r="AQ508" s="238"/>
      <c r="AR508" s="238"/>
      <c r="AS508" s="238"/>
      <c r="AT508" s="238"/>
      <c r="AU508" s="238"/>
      <c r="AV508" s="238"/>
      <c r="AW508" s="238"/>
      <c r="AX508" s="238"/>
      <c r="AY508" s="238"/>
      <c r="AZ508" s="238"/>
      <c r="BA508" s="240"/>
      <c r="BB508" s="427"/>
      <c r="BC508" s="240"/>
      <c r="BD508" s="240"/>
      <c r="BE508" s="240"/>
      <c r="BF508" s="240"/>
      <c r="BG508" s="240"/>
      <c r="BH508" s="240"/>
      <c r="BI508" s="240"/>
      <c r="BJ508" s="240"/>
      <c r="BK508" s="240"/>
      <c r="BL508" s="240"/>
      <c r="BM508" s="240"/>
      <c r="BN508" s="240"/>
      <c r="BO508" s="240"/>
      <c r="BP508" s="240"/>
      <c r="BQ508" s="240"/>
      <c r="BR508" s="240"/>
      <c r="BS508" s="240"/>
      <c r="BT508" s="240"/>
      <c r="BU508" s="240"/>
      <c r="BV508" s="240"/>
      <c r="BW508" s="240"/>
      <c r="BX508" s="240"/>
      <c r="BY508" s="240"/>
      <c r="BZ508" s="241"/>
      <c r="CA508" s="241"/>
      <c r="CB508" s="241"/>
      <c r="CC508" s="241"/>
      <c r="CD508" s="241"/>
      <c r="CE508" s="241"/>
      <c r="CF508" s="241"/>
      <c r="CG508" s="241"/>
      <c r="CH508" s="241"/>
      <c r="CI508" s="241"/>
      <c r="CJ508" s="241"/>
      <c r="CK508" s="241"/>
      <c r="CL508" s="241"/>
      <c r="CM508" s="241"/>
      <c r="CN508" s="241"/>
      <c r="CO508" s="241"/>
      <c r="CP508" s="241"/>
      <c r="CQ508" s="241"/>
      <c r="CR508" s="241"/>
      <c r="CS508" s="241"/>
      <c r="CT508" s="241"/>
      <c r="CU508" s="241"/>
      <c r="CV508" s="241"/>
      <c r="CW508" s="241"/>
      <c r="CX508" s="241"/>
      <c r="CY508" s="241"/>
      <c r="CZ508" s="241"/>
    </row>
    <row r="509" s="245" customFormat="true" ht="25.15" customHeight="true" x14ac:dyDescent="0.2">
      <c r="C509" s="1817"/>
      <c r="D509" s="1818"/>
      <c r="E509" s="788"/>
      <c r="F509" s="788"/>
      <c r="G509" s="788"/>
      <c r="H509" s="1827" t="s">
        <v>231</v>
      </c>
      <c r="I509" s="1818"/>
      <c r="J509" s="810">
        <v>5.5124738360456303E-2</v>
      </c>
      <c r="K509" s="788"/>
      <c r="L509" s="788"/>
      <c r="M509" s="1828" t="s">
        <v>231</v>
      </c>
      <c r="N509" s="1818"/>
      <c r="O509" s="811">
        <v>8.1148473791611109E-2</v>
      </c>
      <c r="P509" s="788"/>
      <c r="Q509" s="788"/>
      <c r="AE509" s="238"/>
      <c r="AF509" s="238"/>
      <c r="AG509" s="238"/>
      <c r="AH509" s="238"/>
      <c r="AI509" s="238"/>
      <c r="AJ509" s="238"/>
      <c r="AK509" s="238"/>
      <c r="AL509" s="238"/>
      <c r="AM509" s="238"/>
      <c r="AN509" s="238"/>
      <c r="AO509" s="238"/>
      <c r="AP509" s="238"/>
      <c r="AQ509" s="238"/>
      <c r="AR509" s="238"/>
      <c r="AS509" s="238"/>
      <c r="AT509" s="238"/>
      <c r="AU509" s="238"/>
      <c r="AV509" s="238"/>
      <c r="AW509" s="238"/>
      <c r="AX509" s="238"/>
      <c r="AY509" s="238"/>
      <c r="AZ509" s="238"/>
      <c r="BA509" s="240"/>
      <c r="BB509" s="427"/>
      <c r="BC509" s="240"/>
      <c r="BD509" s="240"/>
      <c r="BE509" s="240"/>
      <c r="BF509" s="240"/>
      <c r="BG509" s="240"/>
      <c r="BH509" s="240"/>
      <c r="BI509" s="240"/>
      <c r="BJ509" s="240"/>
      <c r="BK509" s="240"/>
      <c r="BL509" s="240"/>
      <c r="BM509" s="240"/>
      <c r="BN509" s="240"/>
      <c r="BO509" s="240"/>
      <c r="BP509" s="240"/>
      <c r="BQ509" s="240"/>
      <c r="BR509" s="240"/>
      <c r="BS509" s="240"/>
      <c r="BT509" s="240"/>
      <c r="BU509" s="240"/>
      <c r="BV509" s="240"/>
      <c r="BW509" s="240"/>
      <c r="BX509" s="240"/>
      <c r="BY509" s="240"/>
      <c r="BZ509" s="241"/>
      <c r="CA509" s="241"/>
      <c r="CB509" s="241"/>
      <c r="CC509" s="241"/>
      <c r="CD509" s="241"/>
      <c r="CE509" s="241"/>
      <c r="CF509" s="241"/>
      <c r="CG509" s="241"/>
      <c r="CH509" s="241"/>
      <c r="CI509" s="241"/>
      <c r="CJ509" s="241"/>
      <c r="CK509" s="241"/>
      <c r="CL509" s="241"/>
      <c r="CM509" s="241"/>
      <c r="CN509" s="241"/>
      <c r="CO509" s="241"/>
      <c r="CP509" s="241"/>
      <c r="CQ509" s="241"/>
      <c r="CR509" s="241"/>
      <c r="CS509" s="241"/>
      <c r="CT509" s="241"/>
      <c r="CU509" s="241"/>
      <c r="CV509" s="241"/>
      <c r="CW509" s="241"/>
      <c r="CX509" s="241"/>
      <c r="CY509" s="241"/>
      <c r="CZ509" s="241"/>
    </row>
    <row r="510" s="245" customFormat="true" ht="25.15" customHeight="true" x14ac:dyDescent="0.2">
      <c r="C510" s="1817"/>
      <c r="D510" s="1818"/>
      <c r="E510" s="788"/>
      <c r="F510" s="788"/>
      <c r="G510" s="788"/>
      <c r="H510" s="1827" t="s">
        <v>235</v>
      </c>
      <c r="I510" s="1818"/>
      <c r="J510" s="810">
        <v>4.0740412891464399E-2</v>
      </c>
      <c r="K510" s="788"/>
      <c r="L510" s="788"/>
      <c r="M510" s="1828" t="s">
        <v>235</v>
      </c>
      <c r="N510" s="1818"/>
      <c r="O510" s="811">
        <v>5.8758501614774236E-2</v>
      </c>
      <c r="P510" s="788"/>
      <c r="Q510" s="788"/>
      <c r="AE510" s="238"/>
      <c r="AF510" s="238"/>
      <c r="AG510" s="238"/>
      <c r="AH510" s="238"/>
      <c r="AI510" s="238"/>
      <c r="AJ510" s="238"/>
      <c r="AK510" s="238"/>
      <c r="AL510" s="238"/>
      <c r="AM510" s="238"/>
      <c r="AN510" s="238"/>
      <c r="AO510" s="238"/>
      <c r="AP510" s="238"/>
      <c r="AQ510" s="238"/>
      <c r="AR510" s="238"/>
      <c r="AS510" s="238"/>
      <c r="AT510" s="238"/>
      <c r="AU510" s="238"/>
      <c r="AV510" s="238"/>
      <c r="AW510" s="238"/>
      <c r="AX510" s="238"/>
      <c r="AY510" s="238"/>
      <c r="AZ510" s="238"/>
      <c r="BA510" s="240"/>
      <c r="BB510" s="427"/>
      <c r="BC510" s="240"/>
      <c r="BD510" s="240"/>
      <c r="BE510" s="240"/>
      <c r="BF510" s="240"/>
      <c r="BG510" s="240"/>
      <c r="BH510" s="240"/>
      <c r="BI510" s="240"/>
      <c r="BJ510" s="240"/>
      <c r="BK510" s="240"/>
      <c r="BL510" s="240"/>
      <c r="BM510" s="240"/>
      <c r="BN510" s="240"/>
      <c r="BO510" s="240"/>
      <c r="BP510" s="240"/>
      <c r="BQ510" s="240"/>
      <c r="BR510" s="240"/>
      <c r="BS510" s="240"/>
      <c r="BT510" s="240"/>
      <c r="BU510" s="240"/>
      <c r="BV510" s="240"/>
      <c r="BW510" s="240"/>
      <c r="BX510" s="240"/>
      <c r="BY510" s="240"/>
      <c r="BZ510" s="241"/>
      <c r="CA510" s="241"/>
      <c r="CB510" s="241"/>
      <c r="CC510" s="241"/>
      <c r="CD510" s="241"/>
      <c r="CE510" s="241"/>
      <c r="CF510" s="241"/>
      <c r="CG510" s="241"/>
      <c r="CH510" s="241"/>
      <c r="CI510" s="241"/>
      <c r="CJ510" s="241"/>
      <c r="CK510" s="241"/>
      <c r="CL510" s="241"/>
      <c r="CM510" s="241"/>
      <c r="CN510" s="241"/>
      <c r="CO510" s="241"/>
      <c r="CP510" s="241"/>
      <c r="CQ510" s="241"/>
      <c r="CR510" s="241"/>
      <c r="CS510" s="241"/>
      <c r="CT510" s="241"/>
      <c r="CU510" s="241"/>
      <c r="CV510" s="241"/>
      <c r="CW510" s="241"/>
      <c r="CX510" s="241"/>
      <c r="CY510" s="241"/>
      <c r="CZ510" s="241"/>
    </row>
    <row r="511" s="245" customFormat="true" ht="25.15" customHeight="true" x14ac:dyDescent="0.2">
      <c r="C511" s="1817"/>
      <c r="D511" s="1818"/>
      <c r="E511" s="788"/>
      <c r="F511" s="788"/>
      <c r="G511" s="788"/>
      <c r="H511" s="1827" t="s">
        <v>216</v>
      </c>
      <c r="I511" s="1818"/>
      <c r="J511" s="810">
        <v>0.10992269646285449</v>
      </c>
      <c r="K511" s="788"/>
      <c r="L511" s="788"/>
      <c r="M511" s="1828" t="s">
        <v>216</v>
      </c>
      <c r="N511" s="1818"/>
      <c r="O511" s="811">
        <v>0.13471234983489508</v>
      </c>
      <c r="P511" s="788"/>
      <c r="Q511" s="788"/>
      <c r="AE511" s="238"/>
      <c r="AF511" s="238"/>
      <c r="AG511" s="238"/>
      <c r="AH511" s="238"/>
      <c r="AI511" s="238"/>
      <c r="AJ511" s="238"/>
      <c r="AK511" s="238"/>
      <c r="AL511" s="238"/>
      <c r="AM511" s="238"/>
      <c r="AN511" s="238"/>
      <c r="AO511" s="238"/>
      <c r="AP511" s="238"/>
      <c r="AQ511" s="238"/>
      <c r="AR511" s="238"/>
      <c r="AS511" s="238"/>
      <c r="AT511" s="238"/>
      <c r="AU511" s="238"/>
      <c r="AV511" s="238"/>
      <c r="AW511" s="238"/>
      <c r="AX511" s="238"/>
      <c r="AY511" s="238"/>
      <c r="AZ511" s="238"/>
      <c r="BA511" s="240"/>
      <c r="BB511" s="427"/>
      <c r="BC511" s="240"/>
      <c r="BD511" s="240"/>
      <c r="BE511" s="240"/>
      <c r="BF511" s="240"/>
      <c r="BG511" s="240"/>
      <c r="BH511" s="240"/>
      <c r="BI511" s="240"/>
      <c r="BJ511" s="240"/>
      <c r="BK511" s="240"/>
      <c r="BL511" s="240"/>
      <c r="BM511" s="240"/>
      <c r="BN511" s="240"/>
      <c r="BO511" s="240"/>
      <c r="BP511" s="240"/>
      <c r="BQ511" s="240"/>
      <c r="BR511" s="240"/>
      <c r="BS511" s="240"/>
      <c r="BT511" s="240"/>
      <c r="BU511" s="240"/>
      <c r="BV511" s="240"/>
      <c r="BW511" s="240"/>
      <c r="BX511" s="240"/>
      <c r="BY511" s="240"/>
      <c r="BZ511" s="241"/>
      <c r="CA511" s="241"/>
      <c r="CB511" s="241"/>
      <c r="CC511" s="241"/>
      <c r="CD511" s="241"/>
      <c r="CE511" s="241"/>
      <c r="CF511" s="241"/>
      <c r="CG511" s="241"/>
      <c r="CH511" s="241"/>
      <c r="CI511" s="241"/>
      <c r="CJ511" s="241"/>
      <c r="CK511" s="241"/>
      <c r="CL511" s="241"/>
      <c r="CM511" s="241"/>
      <c r="CN511" s="241"/>
      <c r="CO511" s="241"/>
      <c r="CP511" s="241"/>
      <c r="CQ511" s="241"/>
      <c r="CR511" s="241"/>
      <c r="CS511" s="241"/>
      <c r="CT511" s="241"/>
      <c r="CU511" s="241"/>
      <c r="CV511" s="241"/>
      <c r="CW511" s="241"/>
      <c r="CX511" s="241"/>
      <c r="CY511" s="241"/>
      <c r="CZ511" s="241"/>
    </row>
    <row r="512" s="245" customFormat="true" ht="25.15" customHeight="true" x14ac:dyDescent="0.2">
      <c r="C512" s="1817"/>
      <c r="D512" s="1818"/>
      <c r="E512" s="788"/>
      <c r="F512" s="788"/>
      <c r="G512" s="788"/>
      <c r="H512" s="1827" t="s">
        <v>239</v>
      </c>
      <c r="I512" s="1818"/>
      <c r="J512" s="810">
        <v>-4.0345465272043982E-2</v>
      </c>
      <c r="K512" s="788"/>
      <c r="L512" s="788"/>
      <c r="M512" s="1828" t="s">
        <v>239</v>
      </c>
      <c r="N512" s="1818"/>
      <c r="O512" s="811">
        <v>-4.0587724755631951E-2</v>
      </c>
      <c r="P512" s="788"/>
      <c r="Q512" s="788"/>
      <c r="AE512" s="238"/>
      <c r="AF512" s="238"/>
      <c r="AG512" s="238"/>
      <c r="AH512" s="238"/>
      <c r="AI512" s="238"/>
      <c r="AJ512" s="238"/>
      <c r="AK512" s="238"/>
      <c r="AL512" s="238"/>
      <c r="AM512" s="238"/>
      <c r="AN512" s="238"/>
      <c r="AO512" s="238"/>
      <c r="AP512" s="238"/>
      <c r="AQ512" s="238"/>
      <c r="AR512" s="238"/>
      <c r="AS512" s="238"/>
      <c r="AT512" s="238"/>
      <c r="AU512" s="238"/>
      <c r="AV512" s="238"/>
      <c r="AW512" s="238"/>
      <c r="AX512" s="238"/>
      <c r="AY512" s="238"/>
      <c r="AZ512" s="238"/>
      <c r="BA512" s="240"/>
      <c r="BB512" s="427"/>
      <c r="BC512" s="240"/>
      <c r="BD512" s="240"/>
      <c r="BE512" s="240"/>
      <c r="BF512" s="240"/>
      <c r="BG512" s="240"/>
      <c r="BH512" s="240"/>
      <c r="BI512" s="240"/>
      <c r="BJ512" s="240"/>
      <c r="BK512" s="240"/>
      <c r="BL512" s="240"/>
      <c r="BM512" s="240"/>
      <c r="BN512" s="240"/>
      <c r="BO512" s="240"/>
      <c r="BP512" s="240"/>
      <c r="BQ512" s="240"/>
      <c r="BR512" s="240"/>
      <c r="BS512" s="240"/>
      <c r="BT512" s="240"/>
      <c r="BU512" s="240"/>
      <c r="BV512" s="240"/>
      <c r="BW512" s="240"/>
      <c r="BX512" s="240"/>
      <c r="BY512" s="240"/>
      <c r="BZ512" s="241"/>
      <c r="CA512" s="241"/>
      <c r="CB512" s="241"/>
      <c r="CC512" s="241"/>
      <c r="CD512" s="241"/>
      <c r="CE512" s="241"/>
      <c r="CF512" s="241"/>
      <c r="CG512" s="241"/>
      <c r="CH512" s="241"/>
      <c r="CI512" s="241"/>
      <c r="CJ512" s="241"/>
      <c r="CK512" s="241"/>
      <c r="CL512" s="241"/>
      <c r="CM512" s="241"/>
      <c r="CN512" s="241"/>
      <c r="CO512" s="241"/>
      <c r="CP512" s="241"/>
      <c r="CQ512" s="241"/>
      <c r="CR512" s="241"/>
      <c r="CS512" s="241"/>
      <c r="CT512" s="241"/>
      <c r="CU512" s="241"/>
      <c r="CV512" s="241"/>
      <c r="CW512" s="241"/>
      <c r="CX512" s="241"/>
      <c r="CY512" s="241"/>
      <c r="CZ512" s="241"/>
    </row>
    <row r="513" s="245" customFormat="true" ht="25.15" customHeight="true" x14ac:dyDescent="0.2">
      <c r="C513" s="1817"/>
      <c r="D513" s="1818"/>
      <c r="E513" s="788"/>
      <c r="F513" s="788"/>
      <c r="G513" s="788"/>
      <c r="H513" s="1827" t="s">
        <v>222</v>
      </c>
      <c r="I513" s="1818"/>
      <c r="J513" s="810">
        <v>-8.9055901460555961E-2</v>
      </c>
      <c r="K513" s="788"/>
      <c r="L513" s="788"/>
      <c r="M513" s="1828" t="s">
        <v>222</v>
      </c>
      <c r="N513" s="1818"/>
      <c r="O513" s="811">
        <v>-0.11197541808164448</v>
      </c>
      <c r="P513" s="788"/>
      <c r="Q513" s="788"/>
      <c r="AE513" s="238"/>
      <c r="AF513" s="238"/>
      <c r="AG513" s="238"/>
      <c r="AH513" s="238"/>
      <c r="AI513" s="238"/>
      <c r="AJ513" s="238"/>
      <c r="AK513" s="238"/>
      <c r="AL513" s="238"/>
      <c r="AM513" s="238"/>
      <c r="AN513" s="238"/>
      <c r="AO513" s="238"/>
      <c r="AP513" s="238"/>
      <c r="AQ513" s="238"/>
      <c r="AR513" s="238"/>
      <c r="AS513" s="238"/>
      <c r="AT513" s="238"/>
      <c r="AU513" s="238"/>
      <c r="AV513" s="238"/>
      <c r="AW513" s="238"/>
      <c r="AX513" s="238"/>
      <c r="AY513" s="238"/>
      <c r="AZ513" s="238"/>
      <c r="BA513" s="240"/>
      <c r="BB513" s="427"/>
      <c r="BC513" s="240"/>
      <c r="BD513" s="240"/>
      <c r="BE513" s="240"/>
      <c r="BF513" s="240"/>
      <c r="BG513" s="240"/>
      <c r="BH513" s="240"/>
      <c r="BI513" s="240"/>
      <c r="BJ513" s="240"/>
      <c r="BK513" s="240"/>
      <c r="BL513" s="240"/>
      <c r="BM513" s="240"/>
      <c r="BN513" s="240"/>
      <c r="BO513" s="240"/>
      <c r="BP513" s="240"/>
      <c r="BQ513" s="240"/>
      <c r="BR513" s="240"/>
      <c r="BS513" s="240"/>
      <c r="BT513" s="240"/>
      <c r="BU513" s="240"/>
      <c r="BV513" s="240"/>
      <c r="BW513" s="240"/>
      <c r="BX513" s="240"/>
      <c r="BY513" s="240"/>
      <c r="BZ513" s="241"/>
      <c r="CA513" s="241"/>
      <c r="CB513" s="241"/>
      <c r="CC513" s="241"/>
      <c r="CD513" s="241"/>
      <c r="CE513" s="241"/>
      <c r="CF513" s="241"/>
      <c r="CG513" s="241"/>
      <c r="CH513" s="241"/>
      <c r="CI513" s="241"/>
      <c r="CJ513" s="241"/>
      <c r="CK513" s="241"/>
      <c r="CL513" s="241"/>
      <c r="CM513" s="241"/>
      <c r="CN513" s="241"/>
      <c r="CO513" s="241"/>
      <c r="CP513" s="241"/>
      <c r="CQ513" s="241"/>
      <c r="CR513" s="241"/>
      <c r="CS513" s="241"/>
      <c r="CT513" s="241"/>
      <c r="CU513" s="241"/>
      <c r="CV513" s="241"/>
      <c r="CW513" s="241"/>
      <c r="CX513" s="241"/>
      <c r="CY513" s="241"/>
      <c r="CZ513" s="241"/>
    </row>
    <row r="514" s="245" customFormat="true" ht="25.15" customHeight="true" x14ac:dyDescent="0.2">
      <c r="C514" s="1817"/>
      <c r="D514" s="1818"/>
      <c r="E514" s="788"/>
      <c r="F514" s="788"/>
      <c r="G514" s="788"/>
      <c r="H514" s="1827" t="s">
        <v>242</v>
      </c>
      <c r="I514" s="1818"/>
      <c r="J514" s="810">
        <v>-1.9907249270581445E-2</v>
      </c>
      <c r="K514" s="788"/>
      <c r="L514" s="788"/>
      <c r="M514" s="1828" t="s">
        <v>242</v>
      </c>
      <c r="N514" s="1818"/>
      <c r="O514" s="811">
        <v>-5.5654632619928299E-3</v>
      </c>
      <c r="P514" s="788"/>
      <c r="Q514" s="788"/>
      <c r="AE514" s="238"/>
      <c r="AF514" s="238"/>
      <c r="AG514" s="238"/>
      <c r="AH514" s="238"/>
      <c r="AI514" s="238"/>
      <c r="AJ514" s="238"/>
      <c r="AK514" s="238"/>
      <c r="AL514" s="238"/>
      <c r="AM514" s="238"/>
      <c r="AN514" s="238"/>
      <c r="AO514" s="238"/>
      <c r="AP514" s="238"/>
      <c r="AQ514" s="238"/>
      <c r="AR514" s="238"/>
      <c r="AS514" s="238"/>
      <c r="AT514" s="238"/>
      <c r="AU514" s="238"/>
      <c r="AV514" s="238"/>
      <c r="AW514" s="238"/>
      <c r="AX514" s="238"/>
      <c r="AY514" s="238"/>
      <c r="AZ514" s="238"/>
      <c r="BA514" s="240"/>
      <c r="BB514" s="427"/>
      <c r="BC514" s="240"/>
      <c r="BD514" s="240"/>
      <c r="BE514" s="240"/>
      <c r="BF514" s="240"/>
      <c r="BG514" s="240"/>
      <c r="BH514" s="240"/>
      <c r="BI514" s="240"/>
      <c r="BJ514" s="240"/>
      <c r="BK514" s="240"/>
      <c r="BL514" s="240"/>
      <c r="BM514" s="240"/>
      <c r="BN514" s="240"/>
      <c r="BO514" s="240"/>
      <c r="BP514" s="240"/>
      <c r="BQ514" s="240"/>
      <c r="BR514" s="240"/>
      <c r="BS514" s="240"/>
      <c r="BT514" s="240"/>
      <c r="BU514" s="240"/>
      <c r="BV514" s="240"/>
      <c r="BW514" s="240"/>
      <c r="BX514" s="240"/>
      <c r="BY514" s="240"/>
      <c r="BZ514" s="241"/>
      <c r="CA514" s="241"/>
      <c r="CB514" s="241"/>
      <c r="CC514" s="241"/>
      <c r="CD514" s="241"/>
      <c r="CE514" s="241"/>
      <c r="CF514" s="241"/>
      <c r="CG514" s="241"/>
      <c r="CH514" s="241"/>
      <c r="CI514" s="241"/>
      <c r="CJ514" s="241"/>
      <c r="CK514" s="241"/>
      <c r="CL514" s="241"/>
      <c r="CM514" s="241"/>
      <c r="CN514" s="241"/>
      <c r="CO514" s="241"/>
      <c r="CP514" s="241"/>
      <c r="CQ514" s="241"/>
      <c r="CR514" s="241"/>
      <c r="CS514" s="241"/>
      <c r="CT514" s="241"/>
      <c r="CU514" s="241"/>
      <c r="CV514" s="241"/>
      <c r="CW514" s="241"/>
      <c r="CX514" s="241"/>
      <c r="CY514" s="241"/>
      <c r="CZ514" s="241"/>
    </row>
    <row r="515" s="245" customFormat="true" ht="25.15" customHeight="true" x14ac:dyDescent="0.2">
      <c r="C515" s="1817"/>
      <c r="D515" s="1818"/>
      <c r="E515" s="788"/>
      <c r="F515" s="788"/>
      <c r="G515" s="788"/>
      <c r="H515" s="1827" t="s">
        <v>241</v>
      </c>
      <c r="I515" s="1818"/>
      <c r="J515" s="810">
        <v>-2.5195355051343737E-2</v>
      </c>
      <c r="K515" s="788"/>
      <c r="L515" s="788"/>
      <c r="M515" s="1828" t="s">
        <v>241</v>
      </c>
      <c r="N515" s="1818"/>
      <c r="O515" s="811">
        <v>-1.6438516384860598E-2</v>
      </c>
      <c r="P515" s="788"/>
      <c r="Q515" s="788"/>
      <c r="AE515" s="238"/>
      <c r="AF515" s="238"/>
      <c r="AG515" s="238"/>
      <c r="AH515" s="238"/>
      <c r="AI515" s="238"/>
      <c r="AJ515" s="238"/>
      <c r="AK515" s="238"/>
      <c r="AL515" s="238"/>
      <c r="AM515" s="238"/>
      <c r="AN515" s="238"/>
      <c r="AO515" s="238"/>
      <c r="AP515" s="238"/>
      <c r="AQ515" s="238"/>
      <c r="AR515" s="238"/>
      <c r="AS515" s="238"/>
      <c r="AT515" s="238"/>
      <c r="AU515" s="238"/>
      <c r="AV515" s="238"/>
      <c r="AW515" s="238"/>
      <c r="AX515" s="238"/>
      <c r="AY515" s="238"/>
      <c r="AZ515" s="238"/>
      <c r="BA515" s="240"/>
      <c r="BB515" s="427"/>
      <c r="BC515" s="240"/>
      <c r="BD515" s="240"/>
      <c r="BE515" s="240"/>
      <c r="BF515" s="240"/>
      <c r="BG515" s="240"/>
      <c r="BH515" s="240"/>
      <c r="BI515" s="240"/>
      <c r="BJ515" s="240"/>
      <c r="BK515" s="240"/>
      <c r="BL515" s="240"/>
      <c r="BM515" s="240"/>
      <c r="BN515" s="240"/>
      <c r="BO515" s="240"/>
      <c r="BP515" s="240"/>
      <c r="BQ515" s="240"/>
      <c r="BR515" s="240"/>
      <c r="BS515" s="240"/>
      <c r="BT515" s="240"/>
      <c r="BU515" s="240"/>
      <c r="BV515" s="240"/>
      <c r="BW515" s="240"/>
      <c r="BX515" s="240"/>
      <c r="BY515" s="240"/>
      <c r="BZ515" s="241"/>
      <c r="CA515" s="241"/>
      <c r="CB515" s="241"/>
      <c r="CC515" s="241"/>
      <c r="CD515" s="241"/>
      <c r="CE515" s="241"/>
      <c r="CF515" s="241"/>
      <c r="CG515" s="241"/>
      <c r="CH515" s="241"/>
      <c r="CI515" s="241"/>
      <c r="CJ515" s="241"/>
      <c r="CK515" s="241"/>
      <c r="CL515" s="241"/>
      <c r="CM515" s="241"/>
      <c r="CN515" s="241"/>
      <c r="CO515" s="241"/>
      <c r="CP515" s="241"/>
      <c r="CQ515" s="241"/>
      <c r="CR515" s="241"/>
      <c r="CS515" s="241"/>
      <c r="CT515" s="241"/>
      <c r="CU515" s="241"/>
      <c r="CV515" s="241"/>
      <c r="CW515" s="241"/>
      <c r="CX515" s="241"/>
      <c r="CY515" s="241"/>
      <c r="CZ515" s="241"/>
    </row>
    <row r="516" s="245" customFormat="true" ht="25.15" customHeight="true" x14ac:dyDescent="0.2">
      <c r="C516" s="1817"/>
      <c r="D516" s="1818"/>
      <c r="E516" s="788"/>
      <c r="F516" s="788"/>
      <c r="G516" s="788"/>
      <c r="H516" s="1827" t="s">
        <v>228</v>
      </c>
      <c r="I516" s="1818"/>
      <c r="J516" s="810">
        <v>7.626128190717775E-2</v>
      </c>
      <c r="K516" s="788"/>
      <c r="L516" s="788"/>
      <c r="M516" s="1828" t="s">
        <v>228</v>
      </c>
      <c r="N516" s="1818"/>
      <c r="O516" s="811">
        <v>7.2978415429088797E-2</v>
      </c>
      <c r="P516" s="788"/>
      <c r="Q516" s="788"/>
      <c r="AE516" s="238"/>
      <c r="AF516" s="238"/>
      <c r="AG516" s="238"/>
      <c r="AH516" s="238"/>
      <c r="AI516" s="238"/>
      <c r="AJ516" s="238"/>
      <c r="AK516" s="238"/>
      <c r="AL516" s="238"/>
      <c r="AM516" s="238"/>
      <c r="AN516" s="238"/>
      <c r="AO516" s="238"/>
      <c r="AP516" s="238"/>
      <c r="AQ516" s="238"/>
      <c r="AR516" s="238"/>
      <c r="AS516" s="238"/>
      <c r="AT516" s="238"/>
      <c r="AU516" s="238"/>
      <c r="AV516" s="238"/>
      <c r="AW516" s="238"/>
      <c r="AX516" s="238"/>
      <c r="AY516" s="238"/>
      <c r="AZ516" s="238"/>
      <c r="BA516" s="240"/>
      <c r="BB516" s="427"/>
      <c r="BC516" s="240"/>
      <c r="BD516" s="240"/>
      <c r="BE516" s="240"/>
      <c r="BF516" s="240"/>
      <c r="BG516" s="240"/>
      <c r="BH516" s="240"/>
      <c r="BI516" s="240"/>
      <c r="BJ516" s="240"/>
      <c r="BK516" s="240"/>
      <c r="BL516" s="240"/>
      <c r="BM516" s="240"/>
      <c r="BN516" s="240"/>
      <c r="BO516" s="240"/>
      <c r="BP516" s="240"/>
      <c r="BQ516" s="240"/>
      <c r="BR516" s="240"/>
      <c r="BS516" s="240"/>
      <c r="BT516" s="240"/>
      <c r="BU516" s="240"/>
      <c r="BV516" s="240"/>
      <c r="BW516" s="240"/>
      <c r="BX516" s="240"/>
      <c r="BY516" s="240"/>
      <c r="BZ516" s="241"/>
      <c r="CA516" s="241"/>
      <c r="CB516" s="241"/>
      <c r="CC516" s="241"/>
      <c r="CD516" s="241"/>
      <c r="CE516" s="241"/>
      <c r="CF516" s="241"/>
      <c r="CG516" s="241"/>
      <c r="CH516" s="241"/>
      <c r="CI516" s="241"/>
      <c r="CJ516" s="241"/>
      <c r="CK516" s="241"/>
      <c r="CL516" s="241"/>
      <c r="CM516" s="241"/>
      <c r="CN516" s="241"/>
      <c r="CO516" s="241"/>
      <c r="CP516" s="241"/>
      <c r="CQ516" s="241"/>
      <c r="CR516" s="241"/>
      <c r="CS516" s="241"/>
      <c r="CT516" s="241"/>
      <c r="CU516" s="241"/>
      <c r="CV516" s="241"/>
      <c r="CW516" s="241"/>
      <c r="CX516" s="241"/>
      <c r="CY516" s="241"/>
      <c r="CZ516" s="241"/>
    </row>
    <row r="517" s="245" customFormat="true" ht="25.15" customHeight="true" x14ac:dyDescent="0.2">
      <c r="C517" s="1817"/>
      <c r="D517" s="1818"/>
      <c r="E517" s="788"/>
      <c r="F517" s="788"/>
      <c r="G517" s="788"/>
      <c r="H517" s="1827" t="s">
        <v>223</v>
      </c>
      <c r="I517" s="1818"/>
      <c r="J517" s="810">
        <v>5.5976888726449785E-2</v>
      </c>
      <c r="K517" s="788"/>
      <c r="L517" s="788"/>
      <c r="M517" s="1828" t="s">
        <v>223</v>
      </c>
      <c r="N517" s="1818"/>
      <c r="O517" s="811">
        <v>0.11002592386201158</v>
      </c>
      <c r="P517" s="788"/>
      <c r="Q517" s="788"/>
      <c r="AE517" s="238"/>
      <c r="AF517" s="238"/>
      <c r="AG517" s="238"/>
      <c r="AH517" s="238"/>
      <c r="AI517" s="238"/>
      <c r="AJ517" s="238"/>
      <c r="AK517" s="238"/>
      <c r="AL517" s="238"/>
      <c r="AM517" s="238"/>
      <c r="AN517" s="238"/>
      <c r="AO517" s="238"/>
      <c r="AP517" s="238"/>
      <c r="AQ517" s="238"/>
      <c r="AR517" s="238"/>
      <c r="AS517" s="238"/>
      <c r="AT517" s="238"/>
      <c r="AU517" s="238"/>
      <c r="AV517" s="238"/>
      <c r="AW517" s="238"/>
      <c r="AX517" s="238"/>
      <c r="AY517" s="238"/>
      <c r="AZ517" s="238"/>
      <c r="BA517" s="240"/>
      <c r="BB517" s="427"/>
      <c r="BC517" s="240"/>
      <c r="BD517" s="240"/>
      <c r="BE517" s="240"/>
      <c r="BF517" s="240"/>
      <c r="BG517" s="240"/>
      <c r="BH517" s="240"/>
      <c r="BI517" s="240"/>
      <c r="BJ517" s="240"/>
      <c r="BK517" s="240"/>
      <c r="BL517" s="240"/>
      <c r="BM517" s="240"/>
      <c r="BN517" s="240"/>
      <c r="BO517" s="240"/>
      <c r="BP517" s="240"/>
      <c r="BQ517" s="240"/>
      <c r="BR517" s="240"/>
      <c r="BS517" s="240"/>
      <c r="BT517" s="240"/>
      <c r="BU517" s="240"/>
      <c r="BV517" s="240"/>
      <c r="BW517" s="240"/>
      <c r="BX517" s="240"/>
      <c r="BY517" s="240"/>
      <c r="BZ517" s="241"/>
      <c r="CA517" s="241"/>
      <c r="CB517" s="241"/>
      <c r="CC517" s="241"/>
      <c r="CD517" s="241"/>
      <c r="CE517" s="241"/>
      <c r="CF517" s="241"/>
      <c r="CG517" s="241"/>
      <c r="CH517" s="241"/>
      <c r="CI517" s="241"/>
      <c r="CJ517" s="241"/>
      <c r="CK517" s="241"/>
      <c r="CL517" s="241"/>
      <c r="CM517" s="241"/>
      <c r="CN517" s="241"/>
      <c r="CO517" s="241"/>
      <c r="CP517" s="241"/>
      <c r="CQ517" s="241"/>
      <c r="CR517" s="241"/>
      <c r="CS517" s="241"/>
      <c r="CT517" s="241"/>
      <c r="CU517" s="241"/>
      <c r="CV517" s="241"/>
      <c r="CW517" s="241"/>
      <c r="CX517" s="241"/>
      <c r="CY517" s="241"/>
      <c r="CZ517" s="241"/>
    </row>
    <row r="518" s="245" customFormat="true" ht="25.15" customHeight="true" x14ac:dyDescent="0.2">
      <c r="C518" s="1817"/>
      <c r="D518" s="1818"/>
      <c r="E518" s="788"/>
      <c r="F518" s="788"/>
      <c r="G518" s="788"/>
      <c r="H518" s="1827" t="s">
        <v>230</v>
      </c>
      <c r="I518" s="1818"/>
      <c r="J518" s="810">
        <v>-7.6506795912274037E-2</v>
      </c>
      <c r="K518" s="788"/>
      <c r="L518" s="788"/>
      <c r="M518" s="1828" t="s">
        <v>230</v>
      </c>
      <c r="N518" s="1818"/>
      <c r="O518" s="811">
        <v>-4.1688965993330045E-2</v>
      </c>
      <c r="P518" s="788"/>
      <c r="Q518" s="788"/>
      <c r="AE518" s="238"/>
      <c r="AF518" s="238"/>
      <c r="AG518" s="238"/>
      <c r="AH518" s="238"/>
      <c r="AI518" s="238"/>
      <c r="AJ518" s="238"/>
      <c r="AK518" s="238"/>
      <c r="AL518" s="238"/>
      <c r="AM518" s="238"/>
      <c r="AN518" s="238"/>
      <c r="AO518" s="238"/>
      <c r="AP518" s="238"/>
      <c r="AQ518" s="238"/>
      <c r="AR518" s="238"/>
      <c r="AS518" s="238"/>
      <c r="AT518" s="238"/>
      <c r="AU518" s="238"/>
      <c r="AV518" s="238"/>
      <c r="AW518" s="238"/>
      <c r="AX518" s="238"/>
      <c r="AY518" s="238"/>
      <c r="AZ518" s="238"/>
      <c r="BA518" s="240"/>
      <c r="BB518" s="427"/>
      <c r="BC518" s="240"/>
      <c r="BD518" s="240"/>
      <c r="BE518" s="240"/>
      <c r="BF518" s="240"/>
      <c r="BG518" s="240"/>
      <c r="BH518" s="240"/>
      <c r="BI518" s="240"/>
      <c r="BJ518" s="240"/>
      <c r="BK518" s="240"/>
      <c r="BL518" s="240"/>
      <c r="BM518" s="240"/>
      <c r="BN518" s="240"/>
      <c r="BO518" s="240"/>
      <c r="BP518" s="240"/>
      <c r="BQ518" s="240"/>
      <c r="BR518" s="240"/>
      <c r="BS518" s="240"/>
      <c r="BT518" s="240"/>
      <c r="BU518" s="240"/>
      <c r="BV518" s="240"/>
      <c r="BW518" s="240"/>
      <c r="BX518" s="240"/>
      <c r="BY518" s="240"/>
      <c r="BZ518" s="241"/>
      <c r="CA518" s="241"/>
      <c r="CB518" s="241"/>
      <c r="CC518" s="241"/>
      <c r="CD518" s="241"/>
      <c r="CE518" s="241"/>
      <c r="CF518" s="241"/>
      <c r="CG518" s="241"/>
      <c r="CH518" s="241"/>
      <c r="CI518" s="241"/>
      <c r="CJ518" s="241"/>
      <c r="CK518" s="241"/>
      <c r="CL518" s="241"/>
      <c r="CM518" s="241"/>
      <c r="CN518" s="241"/>
      <c r="CO518" s="241"/>
      <c r="CP518" s="241"/>
      <c r="CQ518" s="241"/>
      <c r="CR518" s="241"/>
      <c r="CS518" s="241"/>
      <c r="CT518" s="241"/>
      <c r="CU518" s="241"/>
      <c r="CV518" s="241"/>
      <c r="CW518" s="241"/>
      <c r="CX518" s="241"/>
      <c r="CY518" s="241"/>
      <c r="CZ518" s="241"/>
    </row>
    <row r="519" s="245" customFormat="true" ht="25.15" customHeight="true" x14ac:dyDescent="0.2">
      <c r="C519" s="1817"/>
      <c r="D519" s="1818"/>
      <c r="E519" s="788"/>
      <c r="F519" s="788"/>
      <c r="G519" s="788"/>
      <c r="H519" s="1827" t="s">
        <v>252</v>
      </c>
      <c r="I519" s="1818"/>
      <c r="J519" s="810">
        <v>-2.6523608766624556E-3</v>
      </c>
      <c r="K519" s="788"/>
      <c r="L519" s="788"/>
      <c r="M519" s="1828" t="s">
        <v>252</v>
      </c>
      <c r="N519" s="1818"/>
      <c r="O519" s="811">
        <v>-1.4264512122856532E-2</v>
      </c>
      <c r="P519" s="788"/>
      <c r="Q519" s="788"/>
      <c r="AE519" s="238"/>
      <c r="AF519" s="238"/>
      <c r="AG519" s="238"/>
      <c r="AH519" s="238"/>
      <c r="AI519" s="238"/>
      <c r="AJ519" s="238"/>
      <c r="AK519" s="238"/>
      <c r="AL519" s="238"/>
      <c r="AM519" s="238"/>
      <c r="AN519" s="238"/>
      <c r="AO519" s="238"/>
      <c r="AP519" s="238"/>
      <c r="AQ519" s="238"/>
      <c r="AR519" s="238"/>
      <c r="AS519" s="238"/>
      <c r="AT519" s="238"/>
      <c r="AU519" s="238"/>
      <c r="AV519" s="238"/>
      <c r="AW519" s="238"/>
      <c r="AX519" s="238"/>
      <c r="AY519" s="238"/>
      <c r="AZ519" s="238"/>
      <c r="BA519" s="240"/>
      <c r="BB519" s="427"/>
      <c r="BC519" s="240"/>
      <c r="BD519" s="240"/>
      <c r="BE519" s="240"/>
      <c r="BF519" s="240"/>
      <c r="BG519" s="240"/>
      <c r="BH519" s="240"/>
      <c r="BI519" s="240"/>
      <c r="BJ519" s="240"/>
      <c r="BK519" s="240"/>
      <c r="BL519" s="240"/>
      <c r="BM519" s="240"/>
      <c r="BN519" s="240"/>
      <c r="BO519" s="240"/>
      <c r="BP519" s="240"/>
      <c r="BQ519" s="240"/>
      <c r="BR519" s="240"/>
      <c r="BS519" s="240"/>
      <c r="BT519" s="240"/>
      <c r="BU519" s="240"/>
      <c r="BV519" s="240"/>
      <c r="BW519" s="240"/>
      <c r="BX519" s="240"/>
      <c r="BY519" s="240"/>
      <c r="BZ519" s="241"/>
      <c r="CA519" s="241"/>
      <c r="CB519" s="241"/>
      <c r="CC519" s="241"/>
      <c r="CD519" s="241"/>
      <c r="CE519" s="241"/>
      <c r="CF519" s="241"/>
      <c r="CG519" s="241"/>
      <c r="CH519" s="241"/>
      <c r="CI519" s="241"/>
      <c r="CJ519" s="241"/>
      <c r="CK519" s="241"/>
      <c r="CL519" s="241"/>
      <c r="CM519" s="241"/>
      <c r="CN519" s="241"/>
      <c r="CO519" s="241"/>
      <c r="CP519" s="241"/>
      <c r="CQ519" s="241"/>
      <c r="CR519" s="241"/>
      <c r="CS519" s="241"/>
      <c r="CT519" s="241"/>
      <c r="CU519" s="241"/>
      <c r="CV519" s="241"/>
      <c r="CW519" s="241"/>
      <c r="CX519" s="241"/>
      <c r="CY519" s="241"/>
      <c r="CZ519" s="241"/>
    </row>
    <row r="520" s="245" customFormat="true" ht="25.15" customHeight="true" x14ac:dyDescent="0.2">
      <c r="C520" s="1817"/>
      <c r="D520" s="1818"/>
      <c r="E520" s="788"/>
      <c r="F520" s="788"/>
      <c r="G520" s="788"/>
      <c r="H520" s="1827" t="s">
        <v>238</v>
      </c>
      <c r="I520" s="1818"/>
      <c r="J520" s="810">
        <v>-4.8629717331716865E-2</v>
      </c>
      <c r="K520" s="788"/>
      <c r="L520" s="788"/>
      <c r="M520" s="1828" t="s">
        <v>238</v>
      </c>
      <c r="N520" s="1818"/>
      <c r="O520" s="811">
        <v>-7.4735400646829368E-3</v>
      </c>
      <c r="P520" s="788"/>
      <c r="Q520" s="788"/>
      <c r="AE520" s="238"/>
      <c r="AF520" s="238"/>
      <c r="AG520" s="238"/>
      <c r="AH520" s="238"/>
      <c r="AI520" s="238"/>
      <c r="AJ520" s="238"/>
      <c r="AK520" s="238"/>
      <c r="AL520" s="238"/>
      <c r="AM520" s="238"/>
      <c r="AN520" s="238"/>
      <c r="AO520" s="238"/>
      <c r="AP520" s="238"/>
      <c r="AQ520" s="238"/>
      <c r="AR520" s="238"/>
      <c r="AS520" s="238"/>
      <c r="AT520" s="238"/>
      <c r="AU520" s="238"/>
      <c r="AV520" s="238"/>
      <c r="AW520" s="238"/>
      <c r="AX520" s="238"/>
      <c r="AY520" s="238"/>
      <c r="AZ520" s="238"/>
      <c r="BA520" s="240"/>
      <c r="BB520" s="427"/>
      <c r="BC520" s="240"/>
      <c r="BD520" s="240"/>
      <c r="BE520" s="240"/>
      <c r="BF520" s="240"/>
      <c r="BG520" s="240"/>
      <c r="BH520" s="240"/>
      <c r="BI520" s="240"/>
      <c r="BJ520" s="240"/>
      <c r="BK520" s="240"/>
      <c r="BL520" s="240"/>
      <c r="BM520" s="240"/>
      <c r="BN520" s="240"/>
      <c r="BO520" s="240"/>
      <c r="BP520" s="240"/>
      <c r="BQ520" s="240"/>
      <c r="BR520" s="240"/>
      <c r="BS520" s="240"/>
      <c r="BT520" s="240"/>
      <c r="BU520" s="240"/>
      <c r="BV520" s="240"/>
      <c r="BW520" s="240"/>
      <c r="BX520" s="240"/>
      <c r="BY520" s="240"/>
      <c r="BZ520" s="241"/>
      <c r="CA520" s="241"/>
      <c r="CB520" s="241"/>
      <c r="CC520" s="241"/>
      <c r="CD520" s="241"/>
      <c r="CE520" s="241"/>
      <c r="CF520" s="241"/>
      <c r="CG520" s="241"/>
      <c r="CH520" s="241"/>
      <c r="CI520" s="241"/>
      <c r="CJ520" s="241"/>
      <c r="CK520" s="241"/>
      <c r="CL520" s="241"/>
      <c r="CM520" s="241"/>
      <c r="CN520" s="241"/>
      <c r="CO520" s="241"/>
      <c r="CP520" s="241"/>
      <c r="CQ520" s="241"/>
      <c r="CR520" s="241"/>
      <c r="CS520" s="241"/>
      <c r="CT520" s="241"/>
      <c r="CU520" s="241"/>
      <c r="CV520" s="241"/>
      <c r="CW520" s="241"/>
      <c r="CX520" s="241"/>
      <c r="CY520" s="241"/>
      <c r="CZ520" s="241"/>
    </row>
    <row r="521" s="245" customFormat="true" ht="25.15" customHeight="true" x14ac:dyDescent="0.2">
      <c r="C521" s="1817"/>
      <c r="D521" s="1818"/>
      <c r="E521" s="788"/>
      <c r="F521" s="788"/>
      <c r="G521" s="788"/>
      <c r="H521" s="1827" t="s">
        <v>246</v>
      </c>
      <c r="I521" s="1818"/>
      <c r="J521" s="810">
        <v>-3.8244050466395298E-3</v>
      </c>
      <c r="K521" s="788"/>
      <c r="L521" s="788"/>
      <c r="M521" s="1828" t="s">
        <v>246</v>
      </c>
      <c r="N521" s="1818"/>
      <c r="O521" s="811">
        <v>1.7252552512031345E-2</v>
      </c>
      <c r="P521" s="788"/>
      <c r="Q521" s="788"/>
      <c r="AE521" s="238"/>
      <c r="AF521" s="238"/>
      <c r="AG521" s="238"/>
      <c r="AH521" s="238"/>
      <c r="AI521" s="238"/>
      <c r="AJ521" s="238"/>
      <c r="AK521" s="238"/>
      <c r="AL521" s="238"/>
      <c r="AM521" s="238"/>
      <c r="AN521" s="238"/>
      <c r="AO521" s="238"/>
      <c r="AP521" s="238"/>
      <c r="AQ521" s="238"/>
      <c r="AR521" s="238"/>
      <c r="AS521" s="238"/>
      <c r="AT521" s="238"/>
      <c r="AU521" s="238"/>
      <c r="AV521" s="238"/>
      <c r="AW521" s="238"/>
      <c r="AX521" s="238"/>
      <c r="AY521" s="238"/>
      <c r="AZ521" s="238"/>
      <c r="BA521" s="240"/>
      <c r="BB521" s="427"/>
      <c r="BC521" s="240"/>
      <c r="BD521" s="240"/>
      <c r="BE521" s="240"/>
      <c r="BF521" s="240"/>
      <c r="BG521" s="240"/>
      <c r="BH521" s="240"/>
      <c r="BI521" s="240"/>
      <c r="BJ521" s="240"/>
      <c r="BK521" s="240"/>
      <c r="BL521" s="240"/>
      <c r="BM521" s="240"/>
      <c r="BN521" s="240"/>
      <c r="BO521" s="240"/>
      <c r="BP521" s="240"/>
      <c r="BQ521" s="240"/>
      <c r="BR521" s="240"/>
      <c r="BS521" s="240"/>
      <c r="BT521" s="240"/>
      <c r="BU521" s="240"/>
      <c r="BV521" s="240"/>
      <c r="BW521" s="240"/>
      <c r="BX521" s="240"/>
      <c r="BY521" s="240"/>
      <c r="BZ521" s="241"/>
      <c r="CA521" s="241"/>
      <c r="CB521" s="241"/>
      <c r="CC521" s="241"/>
      <c r="CD521" s="241"/>
      <c r="CE521" s="241"/>
      <c r="CF521" s="241"/>
      <c r="CG521" s="241"/>
      <c r="CH521" s="241"/>
      <c r="CI521" s="241"/>
      <c r="CJ521" s="241"/>
      <c r="CK521" s="241"/>
      <c r="CL521" s="241"/>
      <c r="CM521" s="241"/>
      <c r="CN521" s="241"/>
      <c r="CO521" s="241"/>
      <c r="CP521" s="241"/>
      <c r="CQ521" s="241"/>
      <c r="CR521" s="241"/>
      <c r="CS521" s="241"/>
      <c r="CT521" s="241"/>
      <c r="CU521" s="241"/>
      <c r="CV521" s="241"/>
      <c r="CW521" s="241"/>
      <c r="CX521" s="241"/>
      <c r="CY521" s="241"/>
      <c r="CZ521" s="241"/>
    </row>
    <row r="522" s="245" customFormat="true" ht="25.15" customHeight="true" x14ac:dyDescent="0.2">
      <c r="C522" s="1817"/>
      <c r="D522" s="1818"/>
      <c r="E522" s="788"/>
      <c r="F522" s="788"/>
      <c r="G522" s="788"/>
      <c r="H522" s="1827" t="s">
        <v>243</v>
      </c>
      <c r="I522" s="1818"/>
      <c r="J522" s="810">
        <v>-7.7865649812009687E-3</v>
      </c>
      <c r="K522" s="788"/>
      <c r="L522" s="788"/>
      <c r="M522" s="1828" t="s">
        <v>243</v>
      </c>
      <c r="N522" s="1818"/>
      <c r="O522" s="811">
        <v>2.4329282333012701E-2</v>
      </c>
      <c r="P522" s="788"/>
      <c r="Q522" s="788"/>
      <c r="AE522" s="238"/>
      <c r="AF522" s="238"/>
      <c r="AG522" s="238"/>
      <c r="AH522" s="238"/>
      <c r="AI522" s="238"/>
      <c r="AJ522" s="238"/>
      <c r="AK522" s="238"/>
      <c r="AL522" s="238"/>
      <c r="AM522" s="238"/>
      <c r="AN522" s="238"/>
      <c r="AO522" s="238"/>
      <c r="AP522" s="238"/>
      <c r="AQ522" s="238"/>
      <c r="AR522" s="238"/>
      <c r="AS522" s="238"/>
      <c r="AT522" s="238"/>
      <c r="AU522" s="238"/>
      <c r="AV522" s="238"/>
      <c r="AW522" s="238"/>
      <c r="AX522" s="238"/>
      <c r="AY522" s="238"/>
      <c r="AZ522" s="238"/>
      <c r="BA522" s="240"/>
      <c r="BB522" s="427"/>
      <c r="BC522" s="240"/>
      <c r="BD522" s="240"/>
      <c r="BE522" s="240"/>
      <c r="BF522" s="240"/>
      <c r="BG522" s="240"/>
      <c r="BH522" s="240"/>
      <c r="BI522" s="240"/>
      <c r="BJ522" s="240"/>
      <c r="BK522" s="240"/>
      <c r="BL522" s="240"/>
      <c r="BM522" s="240"/>
      <c r="BN522" s="240"/>
      <c r="BO522" s="240"/>
      <c r="BP522" s="240"/>
      <c r="BQ522" s="240"/>
      <c r="BR522" s="240"/>
      <c r="BS522" s="240"/>
      <c r="BT522" s="240"/>
      <c r="BU522" s="240"/>
      <c r="BV522" s="240"/>
      <c r="BW522" s="240"/>
      <c r="BX522" s="240"/>
      <c r="BY522" s="240"/>
      <c r="BZ522" s="241"/>
      <c r="CA522" s="241"/>
      <c r="CB522" s="241"/>
      <c r="CC522" s="241"/>
      <c r="CD522" s="241"/>
      <c r="CE522" s="241"/>
      <c r="CF522" s="241"/>
      <c r="CG522" s="241"/>
      <c r="CH522" s="241"/>
      <c r="CI522" s="241"/>
      <c r="CJ522" s="241"/>
      <c r="CK522" s="241"/>
      <c r="CL522" s="241"/>
      <c r="CM522" s="241"/>
      <c r="CN522" s="241"/>
      <c r="CO522" s="241"/>
      <c r="CP522" s="241"/>
      <c r="CQ522" s="241"/>
      <c r="CR522" s="241"/>
      <c r="CS522" s="241"/>
      <c r="CT522" s="241"/>
      <c r="CU522" s="241"/>
      <c r="CV522" s="241"/>
      <c r="CW522" s="241"/>
      <c r="CX522" s="241"/>
      <c r="CY522" s="241"/>
      <c r="CZ522" s="241"/>
    </row>
    <row r="523" s="245" customFormat="true" ht="25.15" customHeight="true" x14ac:dyDescent="0.2">
      <c r="C523" s="1817"/>
      <c r="D523" s="1818"/>
      <c r="E523" s="788"/>
      <c r="F523" s="788"/>
      <c r="G523" s="788"/>
      <c r="H523" s="1827" t="s">
        <v>250</v>
      </c>
      <c r="I523" s="1818"/>
      <c r="J523" s="810">
        <v>-3.8233277216254717E-3</v>
      </c>
      <c r="K523" s="788"/>
      <c r="L523" s="788"/>
      <c r="M523" s="1828" t="s">
        <v>250</v>
      </c>
      <c r="N523" s="1818"/>
      <c r="O523" s="811">
        <v>-1.5155188634899406E-2</v>
      </c>
      <c r="P523" s="788"/>
      <c r="Q523" s="788"/>
      <c r="AE523" s="238"/>
      <c r="AF523" s="238"/>
      <c r="AG523" s="238"/>
      <c r="AH523" s="238"/>
      <c r="AI523" s="238"/>
      <c r="AJ523" s="238"/>
      <c r="AK523" s="238"/>
      <c r="AL523" s="238"/>
      <c r="AM523" s="238"/>
      <c r="AN523" s="238"/>
      <c r="AO523" s="238"/>
      <c r="AP523" s="238"/>
      <c r="AQ523" s="238"/>
      <c r="AR523" s="238"/>
      <c r="AS523" s="238"/>
      <c r="AT523" s="238"/>
      <c r="AU523" s="238"/>
      <c r="AV523" s="238"/>
      <c r="AW523" s="238"/>
      <c r="AX523" s="238"/>
      <c r="AY523" s="238"/>
      <c r="AZ523" s="238"/>
      <c r="BA523" s="240"/>
      <c r="BB523" s="427"/>
      <c r="BC523" s="240"/>
      <c r="BD523" s="240"/>
      <c r="BE523" s="240"/>
      <c r="BF523" s="240"/>
      <c r="BG523" s="240"/>
      <c r="BH523" s="240"/>
      <c r="BI523" s="240"/>
      <c r="BJ523" s="240"/>
      <c r="BK523" s="240"/>
      <c r="BL523" s="240"/>
      <c r="BM523" s="240"/>
      <c r="BN523" s="240"/>
      <c r="BO523" s="240"/>
      <c r="BP523" s="240"/>
      <c r="BQ523" s="240"/>
      <c r="BR523" s="240"/>
      <c r="BS523" s="240"/>
      <c r="BT523" s="240"/>
      <c r="BU523" s="240"/>
      <c r="BV523" s="240"/>
      <c r="BW523" s="240"/>
      <c r="BX523" s="240"/>
      <c r="BY523" s="240"/>
      <c r="BZ523" s="241"/>
      <c r="CA523" s="241"/>
      <c r="CB523" s="241"/>
      <c r="CC523" s="241"/>
      <c r="CD523" s="241"/>
      <c r="CE523" s="241"/>
      <c r="CF523" s="241"/>
      <c r="CG523" s="241"/>
      <c r="CH523" s="241"/>
      <c r="CI523" s="241"/>
      <c r="CJ523" s="241"/>
      <c r="CK523" s="241"/>
      <c r="CL523" s="241"/>
      <c r="CM523" s="241"/>
      <c r="CN523" s="241"/>
      <c r="CO523" s="241"/>
      <c r="CP523" s="241"/>
      <c r="CQ523" s="241"/>
      <c r="CR523" s="241"/>
      <c r="CS523" s="241"/>
      <c r="CT523" s="241"/>
      <c r="CU523" s="241"/>
      <c r="CV523" s="241"/>
      <c r="CW523" s="241"/>
      <c r="CX523" s="241"/>
      <c r="CY523" s="241"/>
      <c r="CZ523" s="241"/>
    </row>
    <row r="524" s="245" customFormat="true" ht="25.15" customHeight="true" x14ac:dyDescent="0.2">
      <c r="C524" s="1817"/>
      <c r="D524" s="1818"/>
      <c r="E524" s="788"/>
      <c r="F524" s="788"/>
      <c r="G524" s="788"/>
      <c r="H524" s="1827" t="s">
        <v>247</v>
      </c>
      <c r="I524" s="1818"/>
      <c r="J524" s="810">
        <v>-1.2091327604620157E-2</v>
      </c>
      <c r="K524" s="788"/>
      <c r="L524" s="788"/>
      <c r="M524" s="1828" t="s">
        <v>247</v>
      </c>
      <c r="N524" s="1818"/>
      <c r="O524" s="811">
        <v>1.5427066373342142E-2</v>
      </c>
      <c r="P524" s="788"/>
      <c r="Q524" s="788"/>
      <c r="AE524" s="238"/>
      <c r="AF524" s="238"/>
      <c r="AG524" s="238"/>
      <c r="AH524" s="238"/>
      <c r="AI524" s="238"/>
      <c r="AJ524" s="238"/>
      <c r="AK524" s="238"/>
      <c r="AL524" s="238"/>
      <c r="AM524" s="238"/>
      <c r="AN524" s="238"/>
      <c r="AO524" s="238"/>
      <c r="AP524" s="238"/>
      <c r="AQ524" s="238"/>
      <c r="AR524" s="238"/>
      <c r="AS524" s="238"/>
      <c r="AT524" s="238"/>
      <c r="AU524" s="238"/>
      <c r="AV524" s="238"/>
      <c r="AW524" s="238"/>
      <c r="AX524" s="238"/>
      <c r="AY524" s="238"/>
      <c r="AZ524" s="238"/>
      <c r="BA524" s="240"/>
      <c r="BB524" s="427"/>
      <c r="BC524" s="240"/>
      <c r="BD524" s="240"/>
      <c r="BE524" s="240"/>
      <c r="BF524" s="240"/>
      <c r="BG524" s="240"/>
      <c r="BH524" s="240"/>
      <c r="BI524" s="240"/>
      <c r="BJ524" s="240"/>
      <c r="BK524" s="240"/>
      <c r="BL524" s="240"/>
      <c r="BM524" s="240"/>
      <c r="BN524" s="240"/>
      <c r="BO524" s="240"/>
      <c r="BP524" s="240"/>
      <c r="BQ524" s="240"/>
      <c r="BR524" s="240"/>
      <c r="BS524" s="240"/>
      <c r="BT524" s="240"/>
      <c r="BU524" s="240"/>
      <c r="BV524" s="240"/>
      <c r="BW524" s="240"/>
      <c r="BX524" s="240"/>
      <c r="BY524" s="240"/>
      <c r="BZ524" s="241"/>
      <c r="CA524" s="241"/>
      <c r="CB524" s="241"/>
      <c r="CC524" s="241"/>
      <c r="CD524" s="241"/>
      <c r="CE524" s="241"/>
      <c r="CF524" s="241"/>
      <c r="CG524" s="241"/>
      <c r="CH524" s="241"/>
      <c r="CI524" s="241"/>
      <c r="CJ524" s="241"/>
      <c r="CK524" s="241"/>
      <c r="CL524" s="241"/>
      <c r="CM524" s="241"/>
      <c r="CN524" s="241"/>
      <c r="CO524" s="241"/>
      <c r="CP524" s="241"/>
      <c r="CQ524" s="241"/>
      <c r="CR524" s="241"/>
      <c r="CS524" s="241"/>
      <c r="CT524" s="241"/>
      <c r="CU524" s="241"/>
      <c r="CV524" s="241"/>
      <c r="CW524" s="241"/>
      <c r="CX524" s="241"/>
      <c r="CY524" s="241"/>
      <c r="CZ524" s="241"/>
    </row>
    <row r="525" s="245" customFormat="true" ht="25.15" customHeight="true" x14ac:dyDescent="0.2">
      <c r="C525" s="1817"/>
      <c r="D525" s="1818"/>
      <c r="E525" s="788"/>
      <c r="F525" s="788"/>
      <c r="G525" s="788"/>
      <c r="H525" s="1827" t="s">
        <v>249</v>
      </c>
      <c r="I525" s="1818"/>
      <c r="J525" s="810">
        <v>-8.5848076881452334E-3</v>
      </c>
      <c r="K525" s="788"/>
      <c r="L525" s="788"/>
      <c r="M525" s="1828" t="s">
        <v>249</v>
      </c>
      <c r="N525" s="1818"/>
      <c r="O525" s="811">
        <v>1.3561332908044723E-2</v>
      </c>
      <c r="P525" s="788"/>
      <c r="Q525" s="788"/>
      <c r="AE525" s="238"/>
      <c r="AF525" s="238"/>
      <c r="AG525" s="238"/>
      <c r="AH525" s="238"/>
      <c r="AI525" s="238"/>
      <c r="AJ525" s="238"/>
      <c r="AK525" s="238"/>
      <c r="AL525" s="238"/>
      <c r="AM525" s="238"/>
      <c r="AN525" s="238"/>
      <c r="AO525" s="238"/>
      <c r="AP525" s="238"/>
      <c r="AQ525" s="238"/>
      <c r="AR525" s="238"/>
      <c r="AS525" s="238"/>
      <c r="AT525" s="238"/>
      <c r="AU525" s="238"/>
      <c r="AV525" s="238"/>
      <c r="AW525" s="238"/>
      <c r="AX525" s="238"/>
      <c r="AY525" s="238"/>
      <c r="AZ525" s="238"/>
      <c r="BA525" s="240"/>
      <c r="BB525" s="427"/>
      <c r="BC525" s="240"/>
      <c r="BD525" s="240"/>
      <c r="BE525" s="240"/>
      <c r="BF525" s="240"/>
      <c r="BG525" s="240"/>
      <c r="BH525" s="240"/>
      <c r="BI525" s="240"/>
      <c r="BJ525" s="240"/>
      <c r="BK525" s="240"/>
      <c r="BL525" s="240"/>
      <c r="BM525" s="240"/>
      <c r="BN525" s="240"/>
      <c r="BO525" s="240"/>
      <c r="BP525" s="240"/>
      <c r="BQ525" s="240"/>
      <c r="BR525" s="240"/>
      <c r="BS525" s="240"/>
      <c r="BT525" s="240"/>
      <c r="BU525" s="240"/>
      <c r="BV525" s="240"/>
      <c r="BW525" s="240"/>
      <c r="BX525" s="240"/>
      <c r="BY525" s="240"/>
      <c r="BZ525" s="241"/>
      <c r="CA525" s="241"/>
      <c r="CB525" s="241"/>
      <c r="CC525" s="241"/>
      <c r="CD525" s="241"/>
      <c r="CE525" s="241"/>
      <c r="CF525" s="241"/>
      <c r="CG525" s="241"/>
      <c r="CH525" s="241"/>
      <c r="CI525" s="241"/>
      <c r="CJ525" s="241"/>
      <c r="CK525" s="241"/>
      <c r="CL525" s="241"/>
      <c r="CM525" s="241"/>
      <c r="CN525" s="241"/>
      <c r="CO525" s="241"/>
      <c r="CP525" s="241"/>
      <c r="CQ525" s="241"/>
      <c r="CR525" s="241"/>
      <c r="CS525" s="241"/>
      <c r="CT525" s="241"/>
      <c r="CU525" s="241"/>
      <c r="CV525" s="241"/>
      <c r="CW525" s="241"/>
      <c r="CX525" s="241"/>
      <c r="CY525" s="241"/>
      <c r="CZ525" s="241"/>
    </row>
    <row r="526" s="245" customFormat="true" ht="25.15" customHeight="true" x14ac:dyDescent="0.2">
      <c r="C526" s="1817"/>
      <c r="D526" s="1818"/>
      <c r="E526" s="788"/>
      <c r="F526" s="788"/>
      <c r="G526" s="788"/>
      <c r="H526" s="1825" t="s">
        <v>245</v>
      </c>
      <c r="I526" s="1818"/>
      <c r="J526" s="814">
        <v>-1.3159609759973186E-2</v>
      </c>
      <c r="K526" s="788"/>
      <c r="L526" s="788"/>
      <c r="M526" s="1826" t="s">
        <v>245</v>
      </c>
      <c r="N526" s="1818"/>
      <c r="O526" s="815">
        <v>2.2708463391672713E-2</v>
      </c>
      <c r="P526" s="788"/>
      <c r="Q526" s="788"/>
      <c r="AE526" s="238"/>
      <c r="AF526" s="238"/>
      <c r="AG526" s="238"/>
      <c r="AH526" s="238"/>
      <c r="AI526" s="238"/>
      <c r="AJ526" s="238"/>
      <c r="AK526" s="238"/>
      <c r="AL526" s="238"/>
      <c r="AM526" s="238"/>
      <c r="AN526" s="238"/>
      <c r="AO526" s="238"/>
      <c r="AP526" s="238"/>
      <c r="AQ526" s="238"/>
      <c r="AR526" s="238"/>
      <c r="AS526" s="238"/>
      <c r="AT526" s="238"/>
      <c r="AU526" s="238"/>
      <c r="AV526" s="238"/>
      <c r="AW526" s="238"/>
      <c r="AX526" s="238"/>
      <c r="AY526" s="238"/>
      <c r="AZ526" s="238"/>
      <c r="BA526" s="240"/>
      <c r="BB526" s="427"/>
      <c r="BC526" s="240"/>
      <c r="BD526" s="240"/>
      <c r="BE526" s="240"/>
      <c r="BF526" s="240"/>
      <c r="BG526" s="240"/>
      <c r="BH526" s="240"/>
      <c r="BI526" s="240"/>
      <c r="BJ526" s="240"/>
      <c r="BK526" s="240"/>
      <c r="BL526" s="240"/>
      <c r="BM526" s="240"/>
      <c r="BN526" s="240"/>
      <c r="BO526" s="240"/>
      <c r="BP526" s="240"/>
      <c r="BQ526" s="240"/>
      <c r="BR526" s="240"/>
      <c r="BS526" s="240"/>
      <c r="BT526" s="240"/>
      <c r="BU526" s="240"/>
      <c r="BV526" s="240"/>
      <c r="BW526" s="240"/>
      <c r="BX526" s="240"/>
      <c r="BY526" s="240"/>
      <c r="BZ526" s="241"/>
      <c r="CA526" s="241"/>
      <c r="CB526" s="241"/>
      <c r="CC526" s="241"/>
      <c r="CD526" s="241"/>
      <c r="CE526" s="241"/>
      <c r="CF526" s="241"/>
      <c r="CG526" s="241"/>
      <c r="CH526" s="241"/>
      <c r="CI526" s="241"/>
      <c r="CJ526" s="241"/>
      <c r="CK526" s="241"/>
      <c r="CL526" s="241"/>
      <c r="CM526" s="241"/>
      <c r="CN526" s="241"/>
      <c r="CO526" s="241"/>
      <c r="CP526" s="241"/>
      <c r="CQ526" s="241"/>
      <c r="CR526" s="241"/>
      <c r="CS526" s="241"/>
      <c r="CT526" s="241"/>
      <c r="CU526" s="241"/>
      <c r="CV526" s="241"/>
      <c r="CW526" s="241"/>
      <c r="CX526" s="241"/>
      <c r="CY526" s="241"/>
      <c r="CZ526" s="241"/>
    </row>
    <row r="527" s="245" customFormat="true" ht="25.15" customHeight="true" x14ac:dyDescent="0.2">
      <c r="C527" s="1817"/>
      <c r="D527" s="1818"/>
      <c r="E527" s="788"/>
      <c r="F527" s="788"/>
      <c r="G527" s="788"/>
      <c r="H527" s="1817"/>
      <c r="I527" s="1818"/>
      <c r="J527" s="813"/>
      <c r="K527" s="788"/>
      <c r="L527" s="788"/>
      <c r="M527" s="1817"/>
      <c r="N527" s="1818"/>
      <c r="O527" s="813"/>
      <c r="P527" s="788"/>
      <c r="Q527" s="788"/>
      <c r="AE527" s="238"/>
      <c r="AF527" s="238"/>
      <c r="AG527" s="238"/>
      <c r="AH527" s="238"/>
      <c r="AI527" s="238"/>
      <c r="AJ527" s="238"/>
      <c r="AK527" s="238"/>
      <c r="AL527" s="238"/>
      <c r="AM527" s="238"/>
      <c r="AN527" s="238"/>
      <c r="AO527" s="238"/>
      <c r="AP527" s="238"/>
      <c r="AQ527" s="238"/>
      <c r="AR527" s="238"/>
      <c r="AS527" s="238"/>
      <c r="AT527" s="238"/>
      <c r="AU527" s="238"/>
      <c r="AV527" s="238"/>
      <c r="AW527" s="238"/>
      <c r="AX527" s="238"/>
      <c r="AY527" s="238"/>
      <c r="AZ527" s="238"/>
      <c r="BA527" s="240"/>
      <c r="BB527" s="427"/>
      <c r="BC527" s="240"/>
      <c r="BD527" s="240"/>
      <c r="BE527" s="240"/>
      <c r="BF527" s="240"/>
      <c r="BG527" s="240"/>
      <c r="BH527" s="240"/>
      <c r="BI527" s="240"/>
      <c r="BJ527" s="240"/>
      <c r="BK527" s="240"/>
      <c r="BL527" s="240"/>
      <c r="BM527" s="240"/>
      <c r="BN527" s="240"/>
      <c r="BO527" s="240"/>
      <c r="BP527" s="240"/>
      <c r="BQ527" s="240"/>
      <c r="BR527" s="240"/>
      <c r="BS527" s="240"/>
      <c r="BT527" s="240"/>
      <c r="BU527" s="240"/>
      <c r="BV527" s="240"/>
      <c r="BW527" s="240"/>
      <c r="BX527" s="240"/>
      <c r="BY527" s="240"/>
      <c r="BZ527" s="241"/>
      <c r="CA527" s="241"/>
      <c r="CB527" s="241"/>
      <c r="CC527" s="241"/>
      <c r="CD527" s="241"/>
      <c r="CE527" s="241"/>
      <c r="CF527" s="241"/>
      <c r="CG527" s="241"/>
      <c r="CH527" s="241"/>
      <c r="CI527" s="241"/>
      <c r="CJ527" s="241"/>
      <c r="CK527" s="241"/>
      <c r="CL527" s="241"/>
      <c r="CM527" s="241"/>
      <c r="CN527" s="241"/>
      <c r="CO527" s="241"/>
      <c r="CP527" s="241"/>
      <c r="CQ527" s="241"/>
      <c r="CR527" s="241"/>
      <c r="CS527" s="241"/>
      <c r="CT527" s="241"/>
      <c r="CU527" s="241"/>
      <c r="CV527" s="241"/>
      <c r="CW527" s="241"/>
      <c r="CX527" s="241"/>
      <c r="CY527" s="241"/>
      <c r="CZ527" s="241"/>
    </row>
    <row r="528" s="245" customFormat="true" ht="25.15" customHeight="true" x14ac:dyDescent="0.2">
      <c r="C528" s="1817"/>
      <c r="D528" s="1818"/>
      <c r="E528" s="788"/>
      <c r="F528" s="788"/>
      <c r="G528" s="788"/>
      <c r="H528" s="1817"/>
      <c r="I528" s="1818"/>
      <c r="J528" s="788"/>
      <c r="K528" s="788"/>
      <c r="L528" s="788"/>
      <c r="M528" s="1817"/>
      <c r="N528" s="1818"/>
      <c r="O528" s="788"/>
      <c r="P528" s="788"/>
      <c r="Q528" s="788"/>
      <c r="AE528" s="238"/>
      <c r="AF528" s="238"/>
      <c r="AG528" s="238"/>
      <c r="AH528" s="238"/>
      <c r="AI528" s="238"/>
      <c r="AJ528" s="238"/>
      <c r="AK528" s="238"/>
      <c r="AL528" s="238"/>
      <c r="AM528" s="238"/>
      <c r="AN528" s="238"/>
      <c r="AO528" s="238"/>
      <c r="AP528" s="238"/>
      <c r="AQ528" s="238"/>
      <c r="AR528" s="238"/>
      <c r="AS528" s="238"/>
      <c r="AT528" s="238"/>
      <c r="AU528" s="238"/>
      <c r="AV528" s="238"/>
      <c r="AW528" s="238"/>
      <c r="AX528" s="238"/>
      <c r="AY528" s="238"/>
      <c r="AZ528" s="238"/>
      <c r="BA528" s="240"/>
      <c r="BB528" s="427"/>
      <c r="BC528" s="240"/>
      <c r="BD528" s="240"/>
      <c r="BE528" s="240"/>
      <c r="BF528" s="240"/>
      <c r="BG528" s="240"/>
      <c r="BH528" s="240"/>
      <c r="BI528" s="240"/>
      <c r="BJ528" s="240"/>
      <c r="BK528" s="240"/>
      <c r="BL528" s="240"/>
      <c r="BM528" s="240"/>
      <c r="BN528" s="240"/>
      <c r="BO528" s="240"/>
      <c r="BP528" s="240"/>
      <c r="BQ528" s="240"/>
      <c r="BR528" s="240"/>
      <c r="BS528" s="240"/>
      <c r="BT528" s="240"/>
      <c r="BU528" s="240"/>
      <c r="BV528" s="240"/>
      <c r="BW528" s="240"/>
      <c r="BX528" s="240"/>
      <c r="BY528" s="240"/>
      <c r="BZ528" s="241"/>
      <c r="CA528" s="241"/>
      <c r="CB528" s="241"/>
      <c r="CC528" s="241"/>
      <c r="CD528" s="241"/>
      <c r="CE528" s="241"/>
      <c r="CF528" s="241"/>
      <c r="CG528" s="241"/>
      <c r="CH528" s="241"/>
      <c r="CI528" s="241"/>
      <c r="CJ528" s="241"/>
      <c r="CK528" s="241"/>
      <c r="CL528" s="241"/>
      <c r="CM528" s="241"/>
      <c r="CN528" s="241"/>
      <c r="CO528" s="241"/>
      <c r="CP528" s="241"/>
      <c r="CQ528" s="241"/>
      <c r="CR528" s="241"/>
      <c r="CS528" s="241"/>
      <c r="CT528" s="241"/>
      <c r="CU528" s="241"/>
      <c r="CV528" s="241"/>
      <c r="CW528" s="241"/>
      <c r="CX528" s="241"/>
      <c r="CY528" s="241"/>
      <c r="CZ528" s="241"/>
    </row>
    <row r="529" s="245" customFormat="true" ht="25.15" customHeight="true" x14ac:dyDescent="0.2">
      <c r="C529" s="1817"/>
      <c r="D529" s="1818"/>
      <c r="E529" s="788"/>
      <c r="F529" s="788"/>
      <c r="G529" s="788"/>
      <c r="H529" s="1823" t="s">
        <v>258</v>
      </c>
      <c r="I529" s="1818"/>
      <c r="J529" s="1818"/>
      <c r="K529" s="788"/>
      <c r="L529" s="788"/>
      <c r="M529" s="1824" t="s">
        <v>258</v>
      </c>
      <c r="N529" s="1818"/>
      <c r="O529" s="1818"/>
      <c r="P529" s="788"/>
      <c r="Q529" s="788"/>
      <c r="AE529" s="238"/>
      <c r="AF529" s="238"/>
      <c r="AG529" s="238"/>
      <c r="AH529" s="238"/>
      <c r="AI529" s="238"/>
      <c r="AJ529" s="238"/>
      <c r="AK529" s="238"/>
      <c r="AL529" s="238"/>
      <c r="AM529" s="238"/>
      <c r="AN529" s="238"/>
      <c r="AO529" s="238"/>
      <c r="AP529" s="238"/>
      <c r="AQ529" s="238"/>
      <c r="AR529" s="238"/>
      <c r="AS529" s="238"/>
      <c r="AT529" s="238"/>
      <c r="AU529" s="238"/>
      <c r="AV529" s="238"/>
      <c r="AW529" s="238"/>
      <c r="AX529" s="238"/>
      <c r="AY529" s="238"/>
      <c r="AZ529" s="238"/>
      <c r="BA529" s="240"/>
      <c r="BB529" s="427"/>
      <c r="BC529" s="240"/>
      <c r="BD529" s="240"/>
      <c r="BE529" s="240"/>
      <c r="BF529" s="240"/>
      <c r="BG529" s="240"/>
      <c r="BH529" s="240"/>
      <c r="BI529" s="240"/>
      <c r="BJ529" s="240"/>
      <c r="BK529" s="240"/>
      <c r="BL529" s="240"/>
      <c r="BM529" s="240"/>
      <c r="BN529" s="240"/>
      <c r="BO529" s="240"/>
      <c r="BP529" s="240"/>
      <c r="BQ529" s="240"/>
      <c r="BR529" s="240"/>
      <c r="BS529" s="240"/>
      <c r="BT529" s="240"/>
      <c r="BU529" s="240"/>
      <c r="BV529" s="240"/>
      <c r="BW529" s="240"/>
      <c r="BX529" s="240"/>
      <c r="BY529" s="240"/>
      <c r="BZ529" s="241"/>
      <c r="CA529" s="241"/>
      <c r="CB529" s="241"/>
      <c r="CC529" s="241"/>
      <c r="CD529" s="241"/>
      <c r="CE529" s="241"/>
      <c r="CF529" s="241"/>
      <c r="CG529" s="241"/>
      <c r="CH529" s="241"/>
      <c r="CI529" s="241"/>
      <c r="CJ529" s="241"/>
      <c r="CK529" s="241"/>
      <c r="CL529" s="241"/>
      <c r="CM529" s="241"/>
      <c r="CN529" s="241"/>
      <c r="CO529" s="241"/>
      <c r="CP529" s="241"/>
      <c r="CQ529" s="241"/>
      <c r="CR529" s="241"/>
      <c r="CS529" s="241"/>
      <c r="CT529" s="241"/>
      <c r="CU529" s="241"/>
      <c r="CV529" s="241"/>
      <c r="CW529" s="241"/>
      <c r="CX529" s="241"/>
      <c r="CY529" s="241"/>
      <c r="CZ529" s="241"/>
    </row>
    <row r="530" s="245" customFormat="true" ht="25.15" customHeight="true" x14ac:dyDescent="0.2">
      <c r="C530" s="1817"/>
      <c r="D530" s="1818"/>
      <c r="E530" s="788"/>
      <c r="F530" s="788"/>
      <c r="G530" s="788"/>
      <c r="H530" s="1819" t="s">
        <v>213</v>
      </c>
      <c r="I530" s="1818"/>
      <c r="J530" s="830" t="s">
        <v>214</v>
      </c>
      <c r="K530" s="788"/>
      <c r="L530" s="788"/>
      <c r="M530" s="1820" t="s">
        <v>213</v>
      </c>
      <c r="N530" s="1818"/>
      <c r="O530" s="831" t="s">
        <v>214</v>
      </c>
      <c r="P530" s="788"/>
      <c r="Q530" s="788"/>
      <c r="AE530" s="238"/>
      <c r="AF530" s="238"/>
      <c r="AG530" s="238"/>
      <c r="AH530" s="238"/>
      <c r="AI530" s="238"/>
      <c r="AJ530" s="238"/>
      <c r="AK530" s="238"/>
      <c r="AL530" s="238"/>
      <c r="AM530" s="238"/>
      <c r="AN530" s="238"/>
      <c r="AO530" s="238"/>
      <c r="AP530" s="238"/>
      <c r="AQ530" s="238"/>
      <c r="AR530" s="238"/>
      <c r="AS530" s="238"/>
      <c r="AT530" s="238"/>
      <c r="AU530" s="238"/>
      <c r="AV530" s="238"/>
      <c r="AW530" s="238"/>
      <c r="AX530" s="238"/>
      <c r="AY530" s="238"/>
      <c r="AZ530" s="238"/>
      <c r="BA530" s="240"/>
      <c r="BB530" s="427"/>
      <c r="BC530" s="240"/>
      <c r="BD530" s="240"/>
      <c r="BE530" s="240"/>
      <c r="BF530" s="240"/>
      <c r="BG530" s="240"/>
      <c r="BH530" s="240"/>
      <c r="BI530" s="240"/>
      <c r="BJ530" s="240"/>
      <c r="BK530" s="240"/>
      <c r="BL530" s="240"/>
      <c r="BM530" s="240"/>
      <c r="BN530" s="240"/>
      <c r="BO530" s="240"/>
      <c r="BP530" s="240"/>
      <c r="BQ530" s="240"/>
      <c r="BR530" s="240"/>
      <c r="BS530" s="240"/>
      <c r="BT530" s="240"/>
      <c r="BU530" s="240"/>
      <c r="BV530" s="240"/>
      <c r="BW530" s="240"/>
      <c r="BX530" s="240"/>
      <c r="BY530" s="240"/>
      <c r="BZ530" s="241"/>
      <c r="CA530" s="241"/>
      <c r="CB530" s="241"/>
      <c r="CC530" s="241"/>
      <c r="CD530" s="241"/>
      <c r="CE530" s="241"/>
      <c r="CF530" s="241"/>
      <c r="CG530" s="241"/>
      <c r="CH530" s="241"/>
      <c r="CI530" s="241"/>
      <c r="CJ530" s="241"/>
      <c r="CK530" s="241"/>
      <c r="CL530" s="241"/>
      <c r="CM530" s="241"/>
      <c r="CN530" s="241"/>
      <c r="CO530" s="241"/>
      <c r="CP530" s="241"/>
      <c r="CQ530" s="241"/>
      <c r="CR530" s="241"/>
      <c r="CS530" s="241"/>
      <c r="CT530" s="241"/>
      <c r="CU530" s="241"/>
      <c r="CV530" s="241"/>
      <c r="CW530" s="241"/>
      <c r="CX530" s="241"/>
      <c r="CY530" s="241"/>
      <c r="CZ530" s="241"/>
    </row>
    <row r="531" s="245" customFormat="true" ht="25.15" customHeight="true" x14ac:dyDescent="0.2">
      <c r="C531" s="1817"/>
      <c r="D531" s="1818"/>
      <c r="E531" s="788"/>
      <c r="F531" s="788"/>
      <c r="G531" s="788"/>
      <c r="H531" s="1821" t="s">
        <v>214</v>
      </c>
      <c r="I531" s="1818"/>
      <c r="J531" s="832">
        <v>0.99999999999999967</v>
      </c>
      <c r="K531" s="788"/>
      <c r="L531" s="788"/>
      <c r="M531" s="1822" t="s">
        <v>214</v>
      </c>
      <c r="N531" s="1818"/>
      <c r="O531" s="833">
        <v>0.99999999999999989</v>
      </c>
      <c r="P531" s="788"/>
      <c r="Q531" s="788"/>
      <c r="AE531" s="238"/>
      <c r="AF531" s="238"/>
      <c r="AG531" s="238"/>
      <c r="AH531" s="238"/>
      <c r="AI531" s="238"/>
      <c r="AJ531" s="238"/>
      <c r="AK531" s="238"/>
      <c r="AL531" s="238"/>
      <c r="AM531" s="238"/>
      <c r="AN531" s="238"/>
      <c r="AO531" s="238"/>
      <c r="AP531" s="238"/>
      <c r="AQ531" s="238"/>
      <c r="AR531" s="238"/>
      <c r="AS531" s="238"/>
      <c r="AT531" s="238"/>
      <c r="AU531" s="238"/>
      <c r="AV531" s="238"/>
      <c r="AW531" s="238"/>
      <c r="AX531" s="238"/>
      <c r="AY531" s="238"/>
      <c r="AZ531" s="238"/>
      <c r="BA531" s="240"/>
      <c r="BB531" s="427"/>
      <c r="BC531" s="240"/>
      <c r="BD531" s="240"/>
      <c r="BE531" s="240"/>
      <c r="BF531" s="240"/>
      <c r="BG531" s="240"/>
      <c r="BH531" s="240"/>
      <c r="BI531" s="240"/>
      <c r="BJ531" s="240"/>
      <c r="BK531" s="240"/>
      <c r="BL531" s="240"/>
      <c r="BM531" s="240"/>
      <c r="BN531" s="240"/>
      <c r="BO531" s="240"/>
      <c r="BP531" s="240"/>
      <c r="BQ531" s="240"/>
      <c r="BR531" s="240"/>
      <c r="BS531" s="240"/>
      <c r="BT531" s="240"/>
      <c r="BU531" s="240"/>
      <c r="BV531" s="240"/>
      <c r="BW531" s="240"/>
      <c r="BX531" s="240"/>
      <c r="BY531" s="240"/>
      <c r="BZ531" s="241"/>
      <c r="CA531" s="241"/>
      <c r="CB531" s="241"/>
      <c r="CC531" s="241"/>
      <c r="CD531" s="241"/>
      <c r="CE531" s="241"/>
      <c r="CF531" s="241"/>
      <c r="CG531" s="241"/>
      <c r="CH531" s="241"/>
      <c r="CI531" s="241"/>
      <c r="CJ531" s="241"/>
      <c r="CK531" s="241"/>
      <c r="CL531" s="241"/>
      <c r="CM531" s="241"/>
      <c r="CN531" s="241"/>
      <c r="CO531" s="241"/>
      <c r="CP531" s="241"/>
      <c r="CQ531" s="241"/>
      <c r="CR531" s="241"/>
      <c r="CS531" s="241"/>
      <c r="CT531" s="241"/>
      <c r="CU531" s="241"/>
      <c r="CV531" s="241"/>
      <c r="CW531" s="241"/>
      <c r="CX531" s="241"/>
      <c r="CY531" s="241"/>
      <c r="CZ531" s="241"/>
    </row>
    <row r="532" s="245" customFormat="true" ht="25.15" customHeight="true" x14ac:dyDescent="0.2">
      <c r="C532" s="1817"/>
      <c r="D532" s="1818"/>
      <c r="E532" s="788"/>
      <c r="F532" s="788"/>
      <c r="G532" s="788"/>
      <c r="H532" s="1817"/>
      <c r="I532" s="1818"/>
      <c r="J532" s="813"/>
      <c r="K532" s="788"/>
      <c r="L532" s="788"/>
      <c r="M532" s="1817"/>
      <c r="N532" s="1818"/>
      <c r="O532" s="813"/>
      <c r="P532" s="788"/>
      <c r="Q532" s="788"/>
      <c r="AE532" s="238"/>
      <c r="AF532" s="238"/>
      <c r="AG532" s="238"/>
      <c r="AH532" s="238"/>
      <c r="AI532" s="238"/>
      <c r="AJ532" s="238"/>
      <c r="AK532" s="238"/>
      <c r="AL532" s="238"/>
      <c r="AM532" s="238"/>
      <c r="AN532" s="238"/>
      <c r="AO532" s="238"/>
      <c r="AP532" s="238"/>
      <c r="AQ532" s="238"/>
      <c r="AR532" s="238"/>
      <c r="AS532" s="238"/>
      <c r="AT532" s="238"/>
      <c r="AU532" s="238"/>
      <c r="AV532" s="238"/>
      <c r="AW532" s="238"/>
      <c r="AX532" s="238"/>
      <c r="AY532" s="238"/>
      <c r="AZ532" s="238"/>
      <c r="BA532" s="240"/>
      <c r="BB532" s="427"/>
      <c r="BC532" s="240"/>
      <c r="BD532" s="240"/>
      <c r="BE532" s="240"/>
      <c r="BF532" s="240"/>
      <c r="BG532" s="240"/>
      <c r="BH532" s="240"/>
      <c r="BI532" s="240"/>
      <c r="BJ532" s="240"/>
      <c r="BK532" s="240"/>
      <c r="BL532" s="240"/>
      <c r="BM532" s="240"/>
      <c r="BN532" s="240"/>
      <c r="BO532" s="240"/>
      <c r="BP532" s="240"/>
      <c r="BQ532" s="240"/>
      <c r="BR532" s="240"/>
      <c r="BS532" s="240"/>
      <c r="BT532" s="240"/>
      <c r="BU532" s="240"/>
      <c r="BV532" s="240"/>
      <c r="BW532" s="240"/>
      <c r="BX532" s="240"/>
      <c r="BY532" s="240"/>
      <c r="BZ532" s="241"/>
      <c r="CA532" s="241"/>
      <c r="CB532" s="241"/>
      <c r="CC532" s="241"/>
      <c r="CD532" s="241"/>
      <c r="CE532" s="241"/>
      <c r="CF532" s="241"/>
      <c r="CG532" s="241"/>
      <c r="CH532" s="241"/>
      <c r="CI532" s="241"/>
      <c r="CJ532" s="241"/>
      <c r="CK532" s="241"/>
      <c r="CL532" s="241"/>
      <c r="CM532" s="241"/>
      <c r="CN532" s="241"/>
      <c r="CO532" s="241"/>
      <c r="CP532" s="241"/>
      <c r="CQ532" s="241"/>
      <c r="CR532" s="241"/>
      <c r="CS532" s="241"/>
      <c r="CT532" s="241"/>
      <c r="CU532" s="241"/>
      <c r="CV532" s="241"/>
      <c r="CW532" s="241"/>
      <c r="CX532" s="241"/>
      <c r="CY532" s="241"/>
      <c r="CZ532" s="241"/>
    </row>
    <row r="533" s="245" customFormat="true" ht="25.15" customHeight="true" x14ac:dyDescent="0.2">
      <c r="C533" s="1817"/>
      <c r="D533" s="1818"/>
      <c r="E533" s="788"/>
      <c r="F533" s="788"/>
      <c r="G533" s="788"/>
      <c r="H533" s="1817"/>
      <c r="I533" s="1818"/>
      <c r="J533" s="788"/>
      <c r="K533" s="788"/>
      <c r="L533" s="788"/>
      <c r="M533" s="1817"/>
      <c r="N533" s="1818"/>
      <c r="O533" s="788"/>
      <c r="P533" s="788"/>
      <c r="Q533" s="788"/>
      <c r="AE533" s="238"/>
      <c r="AF533" s="238"/>
      <c r="AG533" s="238"/>
      <c r="AH533" s="238"/>
      <c r="AI533" s="238"/>
      <c r="AJ533" s="238"/>
      <c r="AK533" s="238"/>
      <c r="AL533" s="238"/>
      <c r="AM533" s="238"/>
      <c r="AN533" s="238"/>
      <c r="AO533" s="238"/>
      <c r="AP533" s="238"/>
      <c r="AQ533" s="238"/>
      <c r="AR533" s="238"/>
      <c r="AS533" s="238"/>
      <c r="AT533" s="238"/>
      <c r="AU533" s="238"/>
      <c r="AV533" s="238"/>
      <c r="AW533" s="238"/>
      <c r="AX533" s="238"/>
      <c r="AY533" s="238"/>
      <c r="AZ533" s="238"/>
      <c r="BA533" s="240"/>
      <c r="BB533" s="427"/>
      <c r="BC533" s="240"/>
      <c r="BD533" s="240"/>
      <c r="BE533" s="240"/>
      <c r="BF533" s="240"/>
      <c r="BG533" s="240"/>
      <c r="BH533" s="240"/>
      <c r="BI533" s="240"/>
      <c r="BJ533" s="240"/>
      <c r="BK533" s="240"/>
      <c r="BL533" s="240"/>
      <c r="BM533" s="240"/>
      <c r="BN533" s="240"/>
      <c r="BO533" s="240"/>
      <c r="BP533" s="240"/>
      <c r="BQ533" s="240"/>
      <c r="BR533" s="240"/>
      <c r="BS533" s="240"/>
      <c r="BT533" s="240"/>
      <c r="BU533" s="240"/>
      <c r="BV533" s="240"/>
      <c r="BW533" s="240"/>
      <c r="BX533" s="240"/>
      <c r="BY533" s="240"/>
      <c r="BZ533" s="241"/>
      <c r="CA533" s="241"/>
      <c r="CB533" s="241"/>
      <c r="CC533" s="241"/>
      <c r="CD533" s="241"/>
      <c r="CE533" s="241"/>
      <c r="CF533" s="241"/>
      <c r="CG533" s="241"/>
      <c r="CH533" s="241"/>
      <c r="CI533" s="241"/>
      <c r="CJ533" s="241"/>
      <c r="CK533" s="241"/>
      <c r="CL533" s="241"/>
      <c r="CM533" s="241"/>
      <c r="CN533" s="241"/>
      <c r="CO533" s="241"/>
      <c r="CP533" s="241"/>
      <c r="CQ533" s="241"/>
      <c r="CR533" s="241"/>
      <c r="CS533" s="241"/>
      <c r="CT533" s="241"/>
      <c r="CU533" s="241"/>
      <c r="CV533" s="241"/>
      <c r="CW533" s="241"/>
      <c r="CX533" s="241"/>
      <c r="CY533" s="241"/>
      <c r="CZ533" s="241"/>
    </row>
    <row r="534" s="245" customFormat="true" ht="25.15" customHeight="true" x14ac:dyDescent="0.2">
      <c r="C534" s="1817"/>
      <c r="D534" s="1818"/>
      <c r="E534" s="788"/>
      <c r="F534" s="788"/>
      <c r="G534" s="788"/>
      <c r="H534" s="1817"/>
      <c r="I534" s="1818"/>
      <c r="J534" s="788"/>
      <c r="K534" s="788"/>
      <c r="L534" s="788"/>
      <c r="M534" s="1817"/>
      <c r="N534" s="1818"/>
      <c r="O534" s="788"/>
      <c r="P534" s="788"/>
      <c r="Q534" s="788"/>
      <c r="AE534" s="238"/>
      <c r="AF534" s="238"/>
      <c r="AG534" s="238"/>
      <c r="AH534" s="238"/>
      <c r="AI534" s="238"/>
      <c r="AJ534" s="238"/>
      <c r="AK534" s="238"/>
      <c r="AL534" s="238"/>
      <c r="AM534" s="238"/>
      <c r="AN534" s="238"/>
      <c r="AO534" s="238"/>
      <c r="AP534" s="238"/>
      <c r="AQ534" s="238"/>
      <c r="AR534" s="238"/>
      <c r="AS534" s="238"/>
      <c r="AT534" s="238"/>
      <c r="AU534" s="238"/>
      <c r="AV534" s="238"/>
      <c r="AW534" s="238"/>
      <c r="AX534" s="238"/>
      <c r="AY534" s="238"/>
      <c r="AZ534" s="238"/>
      <c r="BA534" s="240"/>
      <c r="BB534" s="427"/>
      <c r="BC534" s="240"/>
      <c r="BD534" s="240"/>
      <c r="BE534" s="240"/>
      <c r="BF534" s="240"/>
      <c r="BG534" s="240"/>
      <c r="BH534" s="240"/>
      <c r="BI534" s="240"/>
      <c r="BJ534" s="240"/>
      <c r="BK534" s="240"/>
      <c r="BL534" s="240"/>
      <c r="BM534" s="240"/>
      <c r="BN534" s="240"/>
      <c r="BO534" s="240"/>
      <c r="BP534" s="240"/>
      <c r="BQ534" s="240"/>
      <c r="BR534" s="240"/>
      <c r="BS534" s="240"/>
      <c r="BT534" s="240"/>
      <c r="BU534" s="240"/>
      <c r="BV534" s="240"/>
      <c r="BW534" s="240"/>
      <c r="BX534" s="240"/>
      <c r="BY534" s="240"/>
      <c r="BZ534" s="241"/>
      <c r="CA534" s="241"/>
      <c r="CB534" s="241"/>
      <c r="CC534" s="241"/>
      <c r="CD534" s="241"/>
      <c r="CE534" s="241"/>
      <c r="CF534" s="241"/>
      <c r="CG534" s="241"/>
      <c r="CH534" s="241"/>
      <c r="CI534" s="241"/>
      <c r="CJ534" s="241"/>
      <c r="CK534" s="241"/>
      <c r="CL534" s="241"/>
      <c r="CM534" s="241"/>
      <c r="CN534" s="241"/>
      <c r="CO534" s="241"/>
      <c r="CP534" s="241"/>
      <c r="CQ534" s="241"/>
      <c r="CR534" s="241"/>
      <c r="CS534" s="241"/>
      <c r="CT534" s="241"/>
      <c r="CU534" s="241"/>
      <c r="CV534" s="241"/>
      <c r="CW534" s="241"/>
      <c r="CX534" s="241"/>
      <c r="CY534" s="241"/>
      <c r="CZ534" s="241"/>
    </row>
    <row r="535" s="245" customFormat="true" ht="25.15" customHeight="true" x14ac:dyDescent="0.2">
      <c r="C535" s="1817"/>
      <c r="D535" s="1818"/>
      <c r="E535" s="788"/>
      <c r="F535" s="788"/>
      <c r="G535" s="788"/>
      <c r="H535" s="1817"/>
      <c r="I535" s="1818"/>
      <c r="J535" s="788"/>
      <c r="K535" s="788"/>
      <c r="L535" s="788"/>
      <c r="M535" s="1817"/>
      <c r="N535" s="1818"/>
      <c r="O535" s="788"/>
      <c r="P535" s="788"/>
      <c r="Q535" s="788"/>
      <c r="AE535" s="238"/>
      <c r="AF535" s="238"/>
      <c r="AG535" s="238"/>
      <c r="AH535" s="238"/>
      <c r="AI535" s="238"/>
      <c r="AJ535" s="238"/>
      <c r="AK535" s="238"/>
      <c r="AL535" s="238"/>
      <c r="AM535" s="238"/>
      <c r="AN535" s="238"/>
      <c r="AO535" s="238"/>
      <c r="AP535" s="238"/>
      <c r="AQ535" s="238"/>
      <c r="AR535" s="238"/>
      <c r="AS535" s="238"/>
      <c r="AT535" s="238"/>
      <c r="AU535" s="238"/>
      <c r="AV535" s="238"/>
      <c r="AW535" s="238"/>
      <c r="AX535" s="238"/>
      <c r="AY535" s="238"/>
      <c r="AZ535" s="238"/>
      <c r="BA535" s="240"/>
      <c r="BB535" s="427"/>
      <c r="BC535" s="240"/>
      <c r="BD535" s="240"/>
      <c r="BE535" s="240"/>
      <c r="BF535" s="240"/>
      <c r="BG535" s="240"/>
      <c r="BH535" s="240"/>
      <c r="BI535" s="240"/>
      <c r="BJ535" s="240"/>
      <c r="BK535" s="240"/>
      <c r="BL535" s="240"/>
      <c r="BM535" s="240"/>
      <c r="BN535" s="240"/>
      <c r="BO535" s="240"/>
      <c r="BP535" s="240"/>
      <c r="BQ535" s="240"/>
      <c r="BR535" s="240"/>
      <c r="BS535" s="240"/>
      <c r="BT535" s="240"/>
      <c r="BU535" s="240"/>
      <c r="BV535" s="240"/>
      <c r="BW535" s="240"/>
      <c r="BX535" s="240"/>
      <c r="BY535" s="240"/>
      <c r="BZ535" s="241"/>
      <c r="CA535" s="241"/>
      <c r="CB535" s="241"/>
      <c r="CC535" s="241"/>
      <c r="CD535" s="241"/>
      <c r="CE535" s="241"/>
      <c r="CF535" s="241"/>
      <c r="CG535" s="241"/>
      <c r="CH535" s="241"/>
      <c r="CI535" s="241"/>
      <c r="CJ535" s="241"/>
      <c r="CK535" s="241"/>
      <c r="CL535" s="241"/>
      <c r="CM535" s="241"/>
      <c r="CN535" s="241"/>
      <c r="CO535" s="241"/>
      <c r="CP535" s="241"/>
      <c r="CQ535" s="241"/>
      <c r="CR535" s="241"/>
      <c r="CS535" s="241"/>
      <c r="CT535" s="241"/>
      <c r="CU535" s="241"/>
      <c r="CV535" s="241"/>
      <c r="CW535" s="241"/>
      <c r="CX535" s="241"/>
      <c r="CY535" s="241"/>
      <c r="CZ535" s="241"/>
    </row>
    <row r="536" s="245" customFormat="true" ht="25.15" customHeight="true" x14ac:dyDescent="0.2">
      <c r="C536" s="1817"/>
      <c r="D536" s="1818"/>
      <c r="E536" s="788"/>
      <c r="F536" s="788"/>
      <c r="G536" s="788"/>
      <c r="H536" s="1817"/>
      <c r="I536" s="1818"/>
      <c r="J536" s="788"/>
      <c r="K536" s="788"/>
      <c r="L536" s="788"/>
      <c r="M536" s="1817"/>
      <c r="N536" s="1818"/>
      <c r="O536" s="788"/>
      <c r="P536" s="788"/>
      <c r="Q536" s="788"/>
      <c r="AE536" s="238"/>
      <c r="AF536" s="238"/>
      <c r="AG536" s="238"/>
      <c r="AH536" s="238"/>
      <c r="AI536" s="238"/>
      <c r="AJ536" s="238"/>
      <c r="AK536" s="238"/>
      <c r="AL536" s="238"/>
      <c r="AM536" s="238"/>
      <c r="AN536" s="238"/>
      <c r="AO536" s="238"/>
      <c r="AP536" s="238"/>
      <c r="AQ536" s="238"/>
      <c r="AR536" s="238"/>
      <c r="AS536" s="238"/>
      <c r="AT536" s="238"/>
      <c r="AU536" s="238"/>
      <c r="AV536" s="238"/>
      <c r="AW536" s="238"/>
      <c r="AX536" s="238"/>
      <c r="AY536" s="238"/>
      <c r="AZ536" s="238"/>
      <c r="BA536" s="240"/>
      <c r="BB536" s="427"/>
      <c r="BC536" s="240"/>
      <c r="BD536" s="240"/>
      <c r="BE536" s="240"/>
      <c r="BF536" s="240"/>
      <c r="BG536" s="240"/>
      <c r="BH536" s="240"/>
      <c r="BI536" s="240"/>
      <c r="BJ536" s="240"/>
      <c r="BK536" s="240"/>
      <c r="BL536" s="240"/>
      <c r="BM536" s="240"/>
      <c r="BN536" s="240"/>
      <c r="BO536" s="240"/>
      <c r="BP536" s="240"/>
      <c r="BQ536" s="240"/>
      <c r="BR536" s="240"/>
      <c r="BS536" s="240"/>
      <c r="BT536" s="240"/>
      <c r="BU536" s="240"/>
      <c r="BV536" s="240"/>
      <c r="BW536" s="240"/>
      <c r="BX536" s="240"/>
      <c r="BY536" s="240"/>
      <c r="BZ536" s="241"/>
      <c r="CA536" s="241"/>
      <c r="CB536" s="241"/>
      <c r="CC536" s="241"/>
      <c r="CD536" s="241"/>
      <c r="CE536" s="241"/>
      <c r="CF536" s="241"/>
      <c r="CG536" s="241"/>
      <c r="CH536" s="241"/>
      <c r="CI536" s="241"/>
      <c r="CJ536" s="241"/>
      <c r="CK536" s="241"/>
      <c r="CL536" s="241"/>
      <c r="CM536" s="241"/>
      <c r="CN536" s="241"/>
      <c r="CO536" s="241"/>
      <c r="CP536" s="241"/>
      <c r="CQ536" s="241"/>
      <c r="CR536" s="241"/>
      <c r="CS536" s="241"/>
      <c r="CT536" s="241"/>
      <c r="CU536" s="241"/>
      <c r="CV536" s="241"/>
      <c r="CW536" s="241"/>
      <c r="CX536" s="241"/>
      <c r="CY536" s="241"/>
      <c r="CZ536" s="241"/>
    </row>
    <row r="537" s="245" customFormat="true" ht="25.15" customHeight="true" x14ac:dyDescent="0.2">
      <c r="C537" s="1817"/>
      <c r="D537" s="1818"/>
      <c r="E537" s="788"/>
      <c r="F537" s="788"/>
      <c r="G537" s="788"/>
      <c r="H537" s="1817"/>
      <c r="I537" s="1818"/>
      <c r="J537" s="788"/>
      <c r="K537" s="788"/>
      <c r="L537" s="788"/>
      <c r="M537" s="1817"/>
      <c r="N537" s="1818"/>
      <c r="O537" s="788"/>
      <c r="P537" s="788"/>
      <c r="Q537" s="788"/>
      <c r="AE537" s="238"/>
      <c r="AF537" s="238"/>
      <c r="AG537" s="238"/>
      <c r="AH537" s="238"/>
      <c r="AI537" s="238"/>
      <c r="AJ537" s="238"/>
      <c r="AK537" s="238"/>
      <c r="AL537" s="238"/>
      <c r="AM537" s="238"/>
      <c r="AN537" s="238"/>
      <c r="AO537" s="238"/>
      <c r="AP537" s="238"/>
      <c r="AQ537" s="238"/>
      <c r="AR537" s="238"/>
      <c r="AS537" s="238"/>
      <c r="AT537" s="238"/>
      <c r="AU537" s="238"/>
      <c r="AV537" s="238"/>
      <c r="AW537" s="238"/>
      <c r="AX537" s="238"/>
      <c r="AY537" s="238"/>
      <c r="AZ537" s="238"/>
      <c r="BA537" s="240"/>
      <c r="BB537" s="427"/>
      <c r="BC537" s="240"/>
      <c r="BD537" s="240"/>
      <c r="BE537" s="240"/>
      <c r="BF537" s="240"/>
      <c r="BG537" s="240"/>
      <c r="BH537" s="240"/>
      <c r="BI537" s="240"/>
      <c r="BJ537" s="240"/>
      <c r="BK537" s="240"/>
      <c r="BL537" s="240"/>
      <c r="BM537" s="240"/>
      <c r="BN537" s="240"/>
      <c r="BO537" s="240"/>
      <c r="BP537" s="240"/>
      <c r="BQ537" s="240"/>
      <c r="BR537" s="240"/>
      <c r="BS537" s="240"/>
      <c r="BT537" s="240"/>
      <c r="BU537" s="240"/>
      <c r="BV537" s="240"/>
      <c r="BW537" s="240"/>
      <c r="BX537" s="240"/>
      <c r="BY537" s="240"/>
      <c r="BZ537" s="241"/>
      <c r="CA537" s="241"/>
      <c r="CB537" s="241"/>
      <c r="CC537" s="241"/>
      <c r="CD537" s="241"/>
      <c r="CE537" s="241"/>
      <c r="CF537" s="241"/>
      <c r="CG537" s="241"/>
      <c r="CH537" s="241"/>
      <c r="CI537" s="241"/>
      <c r="CJ537" s="241"/>
      <c r="CK537" s="241"/>
      <c r="CL537" s="241"/>
      <c r="CM537" s="241"/>
      <c r="CN537" s="241"/>
      <c r="CO537" s="241"/>
      <c r="CP537" s="241"/>
      <c r="CQ537" s="241"/>
      <c r="CR537" s="241"/>
      <c r="CS537" s="241"/>
      <c r="CT537" s="241"/>
      <c r="CU537" s="241"/>
      <c r="CV537" s="241"/>
      <c r="CW537" s="241"/>
      <c r="CX537" s="241"/>
      <c r="CY537" s="241"/>
      <c r="CZ537" s="241"/>
    </row>
    <row r="538" s="245" customFormat="true" ht="25.15" customHeight="true" x14ac:dyDescent="0.2">
      <c r="C538" s="1817"/>
      <c r="D538" s="1818"/>
      <c r="E538" s="788"/>
      <c r="F538" s="788"/>
      <c r="G538" s="788"/>
      <c r="H538" s="1817"/>
      <c r="I538" s="1818"/>
      <c r="J538" s="788"/>
      <c r="K538" s="788"/>
      <c r="L538" s="788"/>
      <c r="M538" s="1817"/>
      <c r="N538" s="1818"/>
      <c r="O538" s="788"/>
      <c r="P538" s="788"/>
      <c r="Q538" s="788"/>
      <c r="AE538" s="238"/>
      <c r="AF538" s="238"/>
      <c r="AG538" s="238"/>
      <c r="AH538" s="238"/>
      <c r="AI538" s="238"/>
      <c r="AJ538" s="238"/>
      <c r="AK538" s="238"/>
      <c r="AL538" s="238"/>
      <c r="AM538" s="238"/>
      <c r="AN538" s="238"/>
      <c r="AO538" s="238"/>
      <c r="AP538" s="238"/>
      <c r="AQ538" s="238"/>
      <c r="AR538" s="238"/>
      <c r="AS538" s="238"/>
      <c r="AT538" s="238"/>
      <c r="AU538" s="238"/>
      <c r="AV538" s="238"/>
      <c r="AW538" s="238"/>
      <c r="AX538" s="238"/>
      <c r="AY538" s="238"/>
      <c r="AZ538" s="238"/>
      <c r="BA538" s="240"/>
      <c r="BB538" s="427"/>
      <c r="BC538" s="240"/>
      <c r="BD538" s="240"/>
      <c r="BE538" s="240"/>
      <c r="BF538" s="240"/>
      <c r="BG538" s="240"/>
      <c r="BH538" s="240"/>
      <c r="BI538" s="240"/>
      <c r="BJ538" s="240"/>
      <c r="BK538" s="240"/>
      <c r="BL538" s="240"/>
      <c r="BM538" s="240"/>
      <c r="BN538" s="240"/>
      <c r="BO538" s="240"/>
      <c r="BP538" s="240"/>
      <c r="BQ538" s="240"/>
      <c r="BR538" s="240"/>
      <c r="BS538" s="240"/>
      <c r="BT538" s="240"/>
      <c r="BU538" s="240"/>
      <c r="BV538" s="240"/>
      <c r="BW538" s="240"/>
      <c r="BX538" s="240"/>
      <c r="BY538" s="240"/>
      <c r="BZ538" s="241"/>
      <c r="CA538" s="241"/>
      <c r="CB538" s="241"/>
      <c r="CC538" s="241"/>
      <c r="CD538" s="241"/>
      <c r="CE538" s="241"/>
      <c r="CF538" s="241"/>
      <c r="CG538" s="241"/>
      <c r="CH538" s="241"/>
      <c r="CI538" s="241"/>
      <c r="CJ538" s="241"/>
      <c r="CK538" s="241"/>
      <c r="CL538" s="241"/>
      <c r="CM538" s="241"/>
      <c r="CN538" s="241"/>
      <c r="CO538" s="241"/>
      <c r="CP538" s="241"/>
      <c r="CQ538" s="241"/>
      <c r="CR538" s="241"/>
      <c r="CS538" s="241"/>
      <c r="CT538" s="241"/>
      <c r="CU538" s="241"/>
      <c r="CV538" s="241"/>
      <c r="CW538" s="241"/>
      <c r="CX538" s="241"/>
      <c r="CY538" s="241"/>
      <c r="CZ538" s="241"/>
    </row>
    <row r="539" s="245" customFormat="true" ht="25.15" customHeight="true" x14ac:dyDescent="0.2">
      <c r="C539" s="1817"/>
      <c r="D539" s="1818"/>
      <c r="E539" s="788"/>
      <c r="F539" s="788"/>
      <c r="G539" s="788"/>
      <c r="H539" s="1817"/>
      <c r="I539" s="1818"/>
      <c r="J539" s="788"/>
      <c r="K539" s="788"/>
      <c r="L539" s="788"/>
      <c r="M539" s="1817"/>
      <c r="N539" s="1818"/>
      <c r="O539" s="788"/>
      <c r="P539" s="788"/>
      <c r="Q539" s="788"/>
      <c r="AE539" s="238"/>
      <c r="AF539" s="238"/>
      <c r="AG539" s="238"/>
      <c r="AH539" s="238"/>
      <c r="AI539" s="238"/>
      <c r="AJ539" s="238"/>
      <c r="AK539" s="238"/>
      <c r="AL539" s="238"/>
      <c r="AM539" s="238"/>
      <c r="AN539" s="238"/>
      <c r="AO539" s="238"/>
      <c r="AP539" s="238"/>
      <c r="AQ539" s="238"/>
      <c r="AR539" s="238"/>
      <c r="AS539" s="238"/>
      <c r="AT539" s="238"/>
      <c r="AU539" s="238"/>
      <c r="AV539" s="238"/>
      <c r="AW539" s="238"/>
      <c r="AX539" s="238"/>
      <c r="AY539" s="238"/>
      <c r="AZ539" s="238"/>
      <c r="BA539" s="240"/>
      <c r="BB539" s="427"/>
      <c r="BC539" s="240"/>
      <c r="BD539" s="240"/>
      <c r="BE539" s="240"/>
      <c r="BF539" s="240"/>
      <c r="BG539" s="240"/>
      <c r="BH539" s="240"/>
      <c r="BI539" s="240"/>
      <c r="BJ539" s="240"/>
      <c r="BK539" s="240"/>
      <c r="BL539" s="240"/>
      <c r="BM539" s="240"/>
      <c r="BN539" s="240"/>
      <c r="BO539" s="240"/>
      <c r="BP539" s="240"/>
      <c r="BQ539" s="240"/>
      <c r="BR539" s="240"/>
      <c r="BS539" s="240"/>
      <c r="BT539" s="240"/>
      <c r="BU539" s="240"/>
      <c r="BV539" s="240"/>
      <c r="BW539" s="240"/>
      <c r="BX539" s="240"/>
      <c r="BY539" s="240"/>
      <c r="BZ539" s="241"/>
      <c r="CA539" s="241"/>
      <c r="CB539" s="241"/>
      <c r="CC539" s="241"/>
      <c r="CD539" s="241"/>
      <c r="CE539" s="241"/>
      <c r="CF539" s="241"/>
      <c r="CG539" s="241"/>
      <c r="CH539" s="241"/>
      <c r="CI539" s="241"/>
      <c r="CJ539" s="241"/>
      <c r="CK539" s="241"/>
      <c r="CL539" s="241"/>
      <c r="CM539" s="241"/>
      <c r="CN539" s="241"/>
      <c r="CO539" s="241"/>
      <c r="CP539" s="241"/>
      <c r="CQ539" s="241"/>
      <c r="CR539" s="241"/>
      <c r="CS539" s="241"/>
      <c r="CT539" s="241"/>
      <c r="CU539" s="241"/>
      <c r="CV539" s="241"/>
      <c r="CW539" s="241"/>
      <c r="CX539" s="241"/>
      <c r="CY539" s="241"/>
      <c r="CZ539" s="241"/>
    </row>
    <row r="540" s="245" customFormat="true" ht="25.15" customHeight="true" x14ac:dyDescent="0.2">
      <c r="C540" s="1817"/>
      <c r="D540" s="1818"/>
      <c r="E540" s="788"/>
      <c r="F540" s="788"/>
      <c r="G540" s="788"/>
      <c r="H540" s="1817"/>
      <c r="I540" s="1818"/>
      <c r="J540" s="788"/>
      <c r="K540" s="788"/>
      <c r="L540" s="788"/>
      <c r="M540" s="1817"/>
      <c r="N540" s="1818"/>
      <c r="O540" s="788"/>
      <c r="P540" s="788"/>
      <c r="Q540" s="788"/>
      <c r="AE540" s="238"/>
      <c r="AF540" s="238"/>
      <c r="AG540" s="238"/>
      <c r="AH540" s="238"/>
      <c r="AI540" s="238"/>
      <c r="AJ540" s="238"/>
      <c r="AK540" s="238"/>
      <c r="AL540" s="238"/>
      <c r="AM540" s="238"/>
      <c r="AN540" s="238"/>
      <c r="AO540" s="238"/>
      <c r="AP540" s="238"/>
      <c r="AQ540" s="238"/>
      <c r="AR540" s="238"/>
      <c r="AS540" s="238"/>
      <c r="AT540" s="238"/>
      <c r="AU540" s="238"/>
      <c r="AV540" s="238"/>
      <c r="AW540" s="238"/>
      <c r="AX540" s="238"/>
      <c r="AY540" s="238"/>
      <c r="AZ540" s="238"/>
      <c r="BA540" s="240"/>
      <c r="BB540" s="427"/>
      <c r="BC540" s="240"/>
      <c r="BD540" s="240"/>
      <c r="BE540" s="240"/>
      <c r="BF540" s="240"/>
      <c r="BG540" s="240"/>
      <c r="BH540" s="240"/>
      <c r="BI540" s="240"/>
      <c r="BJ540" s="240"/>
      <c r="BK540" s="240"/>
      <c r="BL540" s="240"/>
      <c r="BM540" s="240"/>
      <c r="BN540" s="240"/>
      <c r="BO540" s="240"/>
      <c r="BP540" s="240"/>
      <c r="BQ540" s="240"/>
      <c r="BR540" s="240"/>
      <c r="BS540" s="240"/>
      <c r="BT540" s="240"/>
      <c r="BU540" s="240"/>
      <c r="BV540" s="240"/>
      <c r="BW540" s="240"/>
      <c r="BX540" s="240"/>
      <c r="BY540" s="240"/>
      <c r="BZ540" s="241"/>
      <c r="CA540" s="241"/>
      <c r="CB540" s="241"/>
      <c r="CC540" s="241"/>
      <c r="CD540" s="241"/>
      <c r="CE540" s="241"/>
      <c r="CF540" s="241"/>
      <c r="CG540" s="241"/>
      <c r="CH540" s="241"/>
      <c r="CI540" s="241"/>
      <c r="CJ540" s="241"/>
      <c r="CK540" s="241"/>
      <c r="CL540" s="241"/>
      <c r="CM540" s="241"/>
      <c r="CN540" s="241"/>
      <c r="CO540" s="241"/>
      <c r="CP540" s="241"/>
      <c r="CQ540" s="241"/>
      <c r="CR540" s="241"/>
      <c r="CS540" s="241"/>
      <c r="CT540" s="241"/>
      <c r="CU540" s="241"/>
      <c r="CV540" s="241"/>
      <c r="CW540" s="241"/>
      <c r="CX540" s="241"/>
      <c r="CY540" s="241"/>
      <c r="CZ540" s="241"/>
    </row>
    <row r="541" s="245" customFormat="true" ht="25.15" customHeight="true" x14ac:dyDescent="0.2">
      <c r="C541" s="1817"/>
      <c r="D541" s="1818"/>
      <c r="E541" s="788"/>
      <c r="F541" s="788"/>
      <c r="G541" s="788"/>
      <c r="H541" s="1817"/>
      <c r="I541" s="1818"/>
      <c r="J541" s="788"/>
      <c r="K541" s="788"/>
      <c r="L541" s="788"/>
      <c r="M541" s="1817"/>
      <c r="N541" s="1818"/>
      <c r="O541" s="788"/>
      <c r="P541" s="788"/>
      <c r="Q541" s="788"/>
      <c r="AE541" s="238"/>
      <c r="AF541" s="238"/>
      <c r="AG541" s="238"/>
      <c r="AH541" s="238"/>
      <c r="AI541" s="238"/>
      <c r="AJ541" s="238"/>
      <c r="AK541" s="238"/>
      <c r="AL541" s="238"/>
      <c r="AM541" s="238"/>
      <c r="AN541" s="238"/>
      <c r="AO541" s="238"/>
      <c r="AP541" s="238"/>
      <c r="AQ541" s="238"/>
      <c r="AR541" s="238"/>
      <c r="AS541" s="238"/>
      <c r="AT541" s="238"/>
      <c r="AU541" s="238"/>
      <c r="AV541" s="238"/>
      <c r="AW541" s="238"/>
      <c r="AX541" s="238"/>
      <c r="AY541" s="238"/>
      <c r="AZ541" s="238"/>
      <c r="BA541" s="240"/>
      <c r="BB541" s="427"/>
      <c r="BC541" s="240"/>
      <c r="BD541" s="240"/>
      <c r="BE541" s="240"/>
      <c r="BF541" s="240"/>
      <c r="BG541" s="240"/>
      <c r="BH541" s="240"/>
      <c r="BI541" s="240"/>
      <c r="BJ541" s="240"/>
      <c r="BK541" s="240"/>
      <c r="BL541" s="240"/>
      <c r="BM541" s="240"/>
      <c r="BN541" s="240"/>
      <c r="BO541" s="240"/>
      <c r="BP541" s="240"/>
      <c r="BQ541" s="240"/>
      <c r="BR541" s="240"/>
      <c r="BS541" s="240"/>
      <c r="BT541" s="240"/>
      <c r="BU541" s="240"/>
      <c r="BV541" s="240"/>
      <c r="BW541" s="240"/>
      <c r="BX541" s="240"/>
      <c r="BY541" s="240"/>
      <c r="BZ541" s="241"/>
      <c r="CA541" s="241"/>
      <c r="CB541" s="241"/>
      <c r="CC541" s="241"/>
      <c r="CD541" s="241"/>
      <c r="CE541" s="241"/>
      <c r="CF541" s="241"/>
      <c r="CG541" s="241"/>
      <c r="CH541" s="241"/>
      <c r="CI541" s="241"/>
      <c r="CJ541" s="241"/>
      <c r="CK541" s="241"/>
      <c r="CL541" s="241"/>
      <c r="CM541" s="241"/>
      <c r="CN541" s="241"/>
      <c r="CO541" s="241"/>
      <c r="CP541" s="241"/>
      <c r="CQ541" s="241"/>
      <c r="CR541" s="241"/>
      <c r="CS541" s="241"/>
      <c r="CT541" s="241"/>
      <c r="CU541" s="241"/>
      <c r="CV541" s="241"/>
      <c r="CW541" s="241"/>
      <c r="CX541" s="241"/>
      <c r="CY541" s="241"/>
      <c r="CZ541" s="241"/>
    </row>
    <row r="542" s="245" customFormat="true" ht="25.15" customHeight="true" x14ac:dyDescent="0.2">
      <c r="C542" s="1817"/>
      <c r="D542" s="1818"/>
      <c r="E542" s="788"/>
      <c r="F542" s="788"/>
      <c r="G542" s="788"/>
      <c r="H542" s="1817"/>
      <c r="I542" s="1818"/>
      <c r="J542" s="788"/>
      <c r="K542" s="788"/>
      <c r="L542" s="788"/>
      <c r="M542" s="1817"/>
      <c r="N542" s="1818"/>
      <c r="O542" s="788"/>
      <c r="P542" s="788"/>
      <c r="Q542" s="788"/>
      <c r="AE542" s="238"/>
      <c r="AF542" s="238"/>
      <c r="AG542" s="238"/>
      <c r="AH542" s="238"/>
      <c r="AI542" s="238"/>
      <c r="AJ542" s="238"/>
      <c r="AK542" s="238"/>
      <c r="AL542" s="238"/>
      <c r="AM542" s="238"/>
      <c r="AN542" s="238"/>
      <c r="AO542" s="238"/>
      <c r="AP542" s="238"/>
      <c r="AQ542" s="238"/>
      <c r="AR542" s="238"/>
      <c r="AS542" s="238"/>
      <c r="AT542" s="238"/>
      <c r="AU542" s="238"/>
      <c r="AV542" s="238"/>
      <c r="AW542" s="238"/>
      <c r="AX542" s="238"/>
      <c r="AY542" s="238"/>
      <c r="AZ542" s="238"/>
      <c r="BA542" s="240"/>
      <c r="BB542" s="427"/>
      <c r="BC542" s="240"/>
      <c r="BD542" s="240"/>
      <c r="BE542" s="240"/>
      <c r="BF542" s="240"/>
      <c r="BG542" s="240"/>
      <c r="BH542" s="240"/>
      <c r="BI542" s="240"/>
      <c r="BJ542" s="240"/>
      <c r="BK542" s="240"/>
      <c r="BL542" s="240"/>
      <c r="BM542" s="240"/>
      <c r="BN542" s="240"/>
      <c r="BO542" s="240"/>
      <c r="BP542" s="240"/>
      <c r="BQ542" s="240"/>
      <c r="BR542" s="240"/>
      <c r="BS542" s="240"/>
      <c r="BT542" s="240"/>
      <c r="BU542" s="240"/>
      <c r="BV542" s="240"/>
      <c r="BW542" s="240"/>
      <c r="BX542" s="240"/>
      <c r="BY542" s="240"/>
      <c r="BZ542" s="241"/>
      <c r="CA542" s="241"/>
      <c r="CB542" s="241"/>
      <c r="CC542" s="241"/>
      <c r="CD542" s="241"/>
      <c r="CE542" s="241"/>
      <c r="CF542" s="241"/>
      <c r="CG542" s="241"/>
      <c r="CH542" s="241"/>
      <c r="CI542" s="241"/>
      <c r="CJ542" s="241"/>
      <c r="CK542" s="241"/>
      <c r="CL542" s="241"/>
      <c r="CM542" s="241"/>
      <c r="CN542" s="241"/>
      <c r="CO542" s="241"/>
      <c r="CP542" s="241"/>
      <c r="CQ542" s="241"/>
      <c r="CR542" s="241"/>
      <c r="CS542" s="241"/>
      <c r="CT542" s="241"/>
      <c r="CU542" s="241"/>
      <c r="CV542" s="241"/>
      <c r="CW542" s="241"/>
      <c r="CX542" s="241"/>
      <c r="CY542" s="241"/>
      <c r="CZ542" s="241"/>
    </row>
    <row r="543" s="245" customFormat="true" ht="25.15" customHeight="true" x14ac:dyDescent="0.2">
      <c r="C543" s="1817"/>
      <c r="D543" s="1818"/>
      <c r="E543" s="788"/>
      <c r="F543" s="788"/>
      <c r="G543" s="788"/>
      <c r="H543" s="1817"/>
      <c r="I543" s="1818"/>
      <c r="J543" s="788"/>
      <c r="K543" s="788"/>
      <c r="L543" s="788"/>
      <c r="M543" s="1817"/>
      <c r="N543" s="1818"/>
      <c r="O543" s="788"/>
      <c r="P543" s="788"/>
      <c r="Q543" s="788"/>
      <c r="AE543" s="238"/>
      <c r="AF543" s="238"/>
      <c r="AG543" s="238"/>
      <c r="AH543" s="238"/>
      <c r="AI543" s="238"/>
      <c r="AJ543" s="238"/>
      <c r="AK543" s="238"/>
      <c r="AL543" s="238"/>
      <c r="AM543" s="238"/>
      <c r="AN543" s="238"/>
      <c r="AO543" s="238"/>
      <c r="AP543" s="238"/>
      <c r="AQ543" s="238"/>
      <c r="AR543" s="238"/>
      <c r="AS543" s="238"/>
      <c r="AT543" s="238"/>
      <c r="AU543" s="238"/>
      <c r="AV543" s="238"/>
      <c r="AW543" s="238"/>
      <c r="AX543" s="238"/>
      <c r="AY543" s="238"/>
      <c r="AZ543" s="238"/>
      <c r="BA543" s="240"/>
      <c r="BB543" s="427"/>
      <c r="BC543" s="240"/>
      <c r="BD543" s="240"/>
      <c r="BE543" s="240"/>
      <c r="BF543" s="240"/>
      <c r="BG543" s="240"/>
      <c r="BH543" s="240"/>
      <c r="BI543" s="240"/>
      <c r="BJ543" s="240"/>
      <c r="BK543" s="240"/>
      <c r="BL543" s="240"/>
      <c r="BM543" s="240"/>
      <c r="BN543" s="240"/>
      <c r="BO543" s="240"/>
      <c r="BP543" s="240"/>
      <c r="BQ543" s="240"/>
      <c r="BR543" s="240"/>
      <c r="BS543" s="240"/>
      <c r="BT543" s="240"/>
      <c r="BU543" s="240"/>
      <c r="BV543" s="240"/>
      <c r="BW543" s="240"/>
      <c r="BX543" s="240"/>
      <c r="BY543" s="240"/>
      <c r="BZ543" s="241"/>
      <c r="CA543" s="241"/>
      <c r="CB543" s="241"/>
      <c r="CC543" s="241"/>
      <c r="CD543" s="241"/>
      <c r="CE543" s="241"/>
      <c r="CF543" s="241"/>
      <c r="CG543" s="241"/>
      <c r="CH543" s="241"/>
      <c r="CI543" s="241"/>
      <c r="CJ543" s="241"/>
      <c r="CK543" s="241"/>
      <c r="CL543" s="241"/>
      <c r="CM543" s="241"/>
      <c r="CN543" s="241"/>
      <c r="CO543" s="241"/>
      <c r="CP543" s="241"/>
      <c r="CQ543" s="241"/>
      <c r="CR543" s="241"/>
      <c r="CS543" s="241"/>
      <c r="CT543" s="241"/>
      <c r="CU543" s="241"/>
      <c r="CV543" s="241"/>
      <c r="CW543" s="241"/>
      <c r="CX543" s="241"/>
      <c r="CY543" s="241"/>
      <c r="CZ543" s="241"/>
    </row>
    <row r="544" s="245" customFormat="true" ht="25.15" customHeight="true" x14ac:dyDescent="0.2">
      <c r="C544" s="1817"/>
      <c r="D544" s="1818"/>
      <c r="E544" s="788"/>
      <c r="F544" s="788"/>
      <c r="G544" s="788"/>
      <c r="H544" s="1817"/>
      <c r="I544" s="1818"/>
      <c r="J544" s="788"/>
      <c r="K544" s="788"/>
      <c r="L544" s="788"/>
      <c r="M544" s="1817"/>
      <c r="N544" s="1818"/>
      <c r="O544" s="788"/>
      <c r="P544" s="788"/>
      <c r="Q544" s="788"/>
      <c r="AE544" s="238"/>
      <c r="AF544" s="238"/>
      <c r="AG544" s="238"/>
      <c r="AH544" s="238"/>
      <c r="AI544" s="238"/>
      <c r="AJ544" s="238"/>
      <c r="AK544" s="238"/>
      <c r="AL544" s="238"/>
      <c r="AM544" s="238"/>
      <c r="AN544" s="238"/>
      <c r="AO544" s="238"/>
      <c r="AP544" s="238"/>
      <c r="AQ544" s="238"/>
      <c r="AR544" s="238"/>
      <c r="AS544" s="238"/>
      <c r="AT544" s="238"/>
      <c r="AU544" s="238"/>
      <c r="AV544" s="238"/>
      <c r="AW544" s="238"/>
      <c r="AX544" s="238"/>
      <c r="AY544" s="238"/>
      <c r="AZ544" s="238"/>
      <c r="BA544" s="240"/>
      <c r="BB544" s="427"/>
      <c r="BC544" s="240"/>
      <c r="BD544" s="240"/>
      <c r="BE544" s="240"/>
      <c r="BF544" s="240"/>
      <c r="BG544" s="240"/>
      <c r="BH544" s="240"/>
      <c r="BI544" s="240"/>
      <c r="BJ544" s="240"/>
      <c r="BK544" s="240"/>
      <c r="BL544" s="240"/>
      <c r="BM544" s="240"/>
      <c r="BN544" s="240"/>
      <c r="BO544" s="240"/>
      <c r="BP544" s="240"/>
      <c r="BQ544" s="240"/>
      <c r="BR544" s="240"/>
      <c r="BS544" s="240"/>
      <c r="BT544" s="240"/>
      <c r="BU544" s="240"/>
      <c r="BV544" s="240"/>
      <c r="BW544" s="240"/>
      <c r="BX544" s="240"/>
      <c r="BY544" s="240"/>
      <c r="BZ544" s="241"/>
      <c r="CA544" s="241"/>
      <c r="CB544" s="241"/>
      <c r="CC544" s="241"/>
      <c r="CD544" s="241"/>
      <c r="CE544" s="241"/>
      <c r="CF544" s="241"/>
      <c r="CG544" s="241"/>
      <c r="CH544" s="241"/>
      <c r="CI544" s="241"/>
      <c r="CJ544" s="241"/>
      <c r="CK544" s="241"/>
      <c r="CL544" s="241"/>
      <c r="CM544" s="241"/>
      <c r="CN544" s="241"/>
      <c r="CO544" s="241"/>
      <c r="CP544" s="241"/>
      <c r="CQ544" s="241"/>
      <c r="CR544" s="241"/>
      <c r="CS544" s="241"/>
      <c r="CT544" s="241"/>
      <c r="CU544" s="241"/>
      <c r="CV544" s="241"/>
      <c r="CW544" s="241"/>
      <c r="CX544" s="241"/>
      <c r="CY544" s="241"/>
      <c r="CZ544" s="241"/>
    </row>
    <row r="545" s="245" customFormat="true" ht="25.15" customHeight="true" x14ac:dyDescent="0.2">
      <c r="C545" s="1817"/>
      <c r="D545" s="1818"/>
      <c r="E545" s="788"/>
      <c r="F545" s="788"/>
      <c r="G545" s="788"/>
      <c r="H545" s="1817"/>
      <c r="I545" s="1818"/>
      <c r="J545" s="788"/>
      <c r="K545" s="788"/>
      <c r="L545" s="788"/>
      <c r="M545" s="1817"/>
      <c r="N545" s="1818"/>
      <c r="O545" s="788"/>
      <c r="P545" s="788"/>
      <c r="Q545" s="788"/>
      <c r="AE545" s="238"/>
      <c r="AF545" s="238"/>
      <c r="AG545" s="238"/>
      <c r="AH545" s="238"/>
      <c r="AI545" s="238"/>
      <c r="AJ545" s="238"/>
      <c r="AK545" s="238"/>
      <c r="AL545" s="238"/>
      <c r="AM545" s="238"/>
      <c r="AN545" s="238"/>
      <c r="AO545" s="238"/>
      <c r="AP545" s="238"/>
      <c r="AQ545" s="238"/>
      <c r="AR545" s="238"/>
      <c r="AS545" s="238"/>
      <c r="AT545" s="238"/>
      <c r="AU545" s="238"/>
      <c r="AV545" s="238"/>
      <c r="AW545" s="238"/>
      <c r="AX545" s="238"/>
      <c r="AY545" s="238"/>
      <c r="AZ545" s="238"/>
      <c r="BA545" s="240"/>
      <c r="BB545" s="427"/>
      <c r="BC545" s="240"/>
      <c r="BD545" s="240"/>
      <c r="BE545" s="240"/>
      <c r="BF545" s="240"/>
      <c r="BG545" s="240"/>
      <c r="BH545" s="240"/>
      <c r="BI545" s="240"/>
      <c r="BJ545" s="240"/>
      <c r="BK545" s="240"/>
      <c r="BL545" s="240"/>
      <c r="BM545" s="240"/>
      <c r="BN545" s="240"/>
      <c r="BO545" s="240"/>
      <c r="BP545" s="240"/>
      <c r="BQ545" s="240"/>
      <c r="BR545" s="240"/>
      <c r="BS545" s="240"/>
      <c r="BT545" s="240"/>
      <c r="BU545" s="240"/>
      <c r="BV545" s="240"/>
      <c r="BW545" s="240"/>
      <c r="BX545" s="240"/>
      <c r="BY545" s="240"/>
      <c r="BZ545" s="241"/>
      <c r="CA545" s="241"/>
      <c r="CB545" s="241"/>
      <c r="CC545" s="241"/>
      <c r="CD545" s="241"/>
      <c r="CE545" s="241"/>
      <c r="CF545" s="241"/>
      <c r="CG545" s="241"/>
      <c r="CH545" s="241"/>
      <c r="CI545" s="241"/>
      <c r="CJ545" s="241"/>
      <c r="CK545" s="241"/>
      <c r="CL545" s="241"/>
      <c r="CM545" s="241"/>
      <c r="CN545" s="241"/>
      <c r="CO545" s="241"/>
      <c r="CP545" s="241"/>
      <c r="CQ545" s="241"/>
      <c r="CR545" s="241"/>
      <c r="CS545" s="241"/>
      <c r="CT545" s="241"/>
      <c r="CU545" s="241"/>
      <c r="CV545" s="241"/>
      <c r="CW545" s="241"/>
      <c r="CX545" s="241"/>
      <c r="CY545" s="241"/>
      <c r="CZ545" s="241"/>
    </row>
    <row r="546" s="245" customFormat="true" ht="25.15" customHeight="true" x14ac:dyDescent="0.2">
      <c r="C546" s="1817"/>
      <c r="D546" s="1818"/>
      <c r="E546" s="788"/>
      <c r="F546" s="788"/>
      <c r="G546" s="788"/>
      <c r="H546" s="1817"/>
      <c r="I546" s="1818"/>
      <c r="J546" s="788"/>
      <c r="K546" s="788"/>
      <c r="L546" s="788"/>
      <c r="M546" s="1817"/>
      <c r="N546" s="1818"/>
      <c r="O546" s="788"/>
      <c r="P546" s="788"/>
      <c r="Q546" s="788"/>
      <c r="AE546" s="238"/>
      <c r="AF546" s="238"/>
      <c r="AG546" s="238"/>
      <c r="AH546" s="238"/>
      <c r="AI546" s="238"/>
      <c r="AJ546" s="238"/>
      <c r="AK546" s="238"/>
      <c r="AL546" s="238"/>
      <c r="AM546" s="238"/>
      <c r="AN546" s="238"/>
      <c r="AO546" s="238"/>
      <c r="AP546" s="238"/>
      <c r="AQ546" s="238"/>
      <c r="AR546" s="238"/>
      <c r="AS546" s="238"/>
      <c r="AT546" s="238"/>
      <c r="AU546" s="238"/>
      <c r="AV546" s="238"/>
      <c r="AW546" s="238"/>
      <c r="AX546" s="238"/>
      <c r="AY546" s="238"/>
      <c r="AZ546" s="238"/>
      <c r="BA546" s="240"/>
      <c r="BB546" s="427"/>
      <c r="BC546" s="240"/>
      <c r="BD546" s="240"/>
      <c r="BE546" s="240"/>
      <c r="BF546" s="240"/>
      <c r="BG546" s="240"/>
      <c r="BH546" s="240"/>
      <c r="BI546" s="240"/>
      <c r="BJ546" s="240"/>
      <c r="BK546" s="240"/>
      <c r="BL546" s="240"/>
      <c r="BM546" s="240"/>
      <c r="BN546" s="240"/>
      <c r="BO546" s="240"/>
      <c r="BP546" s="240"/>
      <c r="BQ546" s="240"/>
      <c r="BR546" s="240"/>
      <c r="BS546" s="240"/>
      <c r="BT546" s="240"/>
      <c r="BU546" s="240"/>
      <c r="BV546" s="240"/>
      <c r="BW546" s="240"/>
      <c r="BX546" s="240"/>
      <c r="BY546" s="240"/>
      <c r="BZ546" s="241"/>
      <c r="CA546" s="241"/>
      <c r="CB546" s="241"/>
      <c r="CC546" s="241"/>
      <c r="CD546" s="241"/>
      <c r="CE546" s="241"/>
      <c r="CF546" s="241"/>
      <c r="CG546" s="241"/>
      <c r="CH546" s="241"/>
      <c r="CI546" s="241"/>
      <c r="CJ546" s="241"/>
      <c r="CK546" s="241"/>
      <c r="CL546" s="241"/>
      <c r="CM546" s="241"/>
      <c r="CN546" s="241"/>
      <c r="CO546" s="241"/>
      <c r="CP546" s="241"/>
      <c r="CQ546" s="241"/>
      <c r="CR546" s="241"/>
      <c r="CS546" s="241"/>
      <c r="CT546" s="241"/>
      <c r="CU546" s="241"/>
      <c r="CV546" s="241"/>
      <c r="CW546" s="241"/>
      <c r="CX546" s="241"/>
      <c r="CY546" s="241"/>
      <c r="CZ546" s="241"/>
    </row>
    <row r="547" s="245" customFormat="true" ht="25.15" customHeight="true" x14ac:dyDescent="0.2">
      <c r="C547" s="1817"/>
      <c r="D547" s="1818"/>
      <c r="E547" s="788"/>
      <c r="F547" s="788"/>
      <c r="G547" s="788"/>
      <c r="H547" s="1817"/>
      <c r="I547" s="1818"/>
      <c r="J547" s="788"/>
      <c r="K547" s="788"/>
      <c r="L547" s="788"/>
      <c r="M547" s="1817"/>
      <c r="N547" s="1818"/>
      <c r="O547" s="788"/>
      <c r="P547" s="788"/>
      <c r="Q547" s="788"/>
      <c r="AE547" s="238"/>
      <c r="AF547" s="238"/>
      <c r="AG547" s="238"/>
      <c r="AH547" s="238"/>
      <c r="AI547" s="238"/>
      <c r="AJ547" s="238"/>
      <c r="AK547" s="238"/>
      <c r="AL547" s="238"/>
      <c r="AM547" s="238"/>
      <c r="AN547" s="238"/>
      <c r="AO547" s="238"/>
      <c r="AP547" s="238"/>
      <c r="AQ547" s="238"/>
      <c r="AR547" s="238"/>
      <c r="AS547" s="238"/>
      <c r="AT547" s="238"/>
      <c r="AU547" s="238"/>
      <c r="AV547" s="238"/>
      <c r="AW547" s="238"/>
      <c r="AX547" s="238"/>
      <c r="AY547" s="238"/>
      <c r="AZ547" s="238"/>
      <c r="BA547" s="240"/>
      <c r="BB547" s="427"/>
      <c r="BC547" s="240"/>
      <c r="BD547" s="240"/>
      <c r="BE547" s="240"/>
      <c r="BF547" s="240"/>
      <c r="BG547" s="240"/>
      <c r="BH547" s="240"/>
      <c r="BI547" s="240"/>
      <c r="BJ547" s="240"/>
      <c r="BK547" s="240"/>
      <c r="BL547" s="240"/>
      <c r="BM547" s="240"/>
      <c r="BN547" s="240"/>
      <c r="BO547" s="240"/>
      <c r="BP547" s="240"/>
      <c r="BQ547" s="240"/>
      <c r="BR547" s="240"/>
      <c r="BS547" s="240"/>
      <c r="BT547" s="240"/>
      <c r="BU547" s="240"/>
      <c r="BV547" s="240"/>
      <c r="BW547" s="240"/>
      <c r="BX547" s="240"/>
      <c r="BY547" s="240"/>
      <c r="BZ547" s="241"/>
      <c r="CA547" s="241"/>
      <c r="CB547" s="241"/>
      <c r="CC547" s="241"/>
      <c r="CD547" s="241"/>
      <c r="CE547" s="241"/>
      <c r="CF547" s="241"/>
      <c r="CG547" s="241"/>
      <c r="CH547" s="241"/>
      <c r="CI547" s="241"/>
      <c r="CJ547" s="241"/>
      <c r="CK547" s="241"/>
      <c r="CL547" s="241"/>
      <c r="CM547" s="241"/>
      <c r="CN547" s="241"/>
      <c r="CO547" s="241"/>
      <c r="CP547" s="241"/>
      <c r="CQ547" s="241"/>
      <c r="CR547" s="241"/>
      <c r="CS547" s="241"/>
      <c r="CT547" s="241"/>
      <c r="CU547" s="241"/>
      <c r="CV547" s="241"/>
      <c r="CW547" s="241"/>
      <c r="CX547" s="241"/>
      <c r="CY547" s="241"/>
      <c r="CZ547" s="241"/>
    </row>
    <row r="548" s="245" customFormat="true" ht="25.15" customHeight="true" x14ac:dyDescent="0.2">
      <c r="C548" s="1817"/>
      <c r="D548" s="1818"/>
      <c r="E548" s="788"/>
      <c r="F548" s="788"/>
      <c r="G548" s="788"/>
      <c r="H548" s="1817"/>
      <c r="I548" s="1818"/>
      <c r="J548" s="788"/>
      <c r="K548" s="788"/>
      <c r="L548" s="788"/>
      <c r="M548" s="1817"/>
      <c r="N548" s="1818"/>
      <c r="O548" s="788"/>
      <c r="P548" s="788"/>
      <c r="Q548" s="788"/>
      <c r="AE548" s="238"/>
      <c r="AF548" s="238"/>
      <c r="AG548" s="238"/>
      <c r="AH548" s="238"/>
      <c r="AI548" s="238"/>
      <c r="AJ548" s="238"/>
      <c r="AK548" s="238"/>
      <c r="AL548" s="238"/>
      <c r="AM548" s="238"/>
      <c r="AN548" s="238"/>
      <c r="AO548" s="238"/>
      <c r="AP548" s="238"/>
      <c r="AQ548" s="238"/>
      <c r="AR548" s="238"/>
      <c r="AS548" s="238"/>
      <c r="AT548" s="238"/>
      <c r="AU548" s="238"/>
      <c r="AV548" s="238"/>
      <c r="AW548" s="238"/>
      <c r="AX548" s="238"/>
      <c r="AY548" s="238"/>
      <c r="AZ548" s="238"/>
      <c r="BA548" s="240"/>
      <c r="BB548" s="427"/>
      <c r="BC548" s="240"/>
      <c r="BD548" s="240"/>
      <c r="BE548" s="240"/>
      <c r="BF548" s="240"/>
      <c r="BG548" s="240"/>
      <c r="BH548" s="240"/>
      <c r="BI548" s="240"/>
      <c r="BJ548" s="240"/>
      <c r="BK548" s="240"/>
      <c r="BL548" s="240"/>
      <c r="BM548" s="240"/>
      <c r="BN548" s="240"/>
      <c r="BO548" s="240"/>
      <c r="BP548" s="240"/>
      <c r="BQ548" s="240"/>
      <c r="BR548" s="240"/>
      <c r="BS548" s="240"/>
      <c r="BT548" s="240"/>
      <c r="BU548" s="240"/>
      <c r="BV548" s="240"/>
      <c r="BW548" s="240"/>
      <c r="BX548" s="240"/>
      <c r="BY548" s="240"/>
      <c r="BZ548" s="241"/>
      <c r="CA548" s="241"/>
      <c r="CB548" s="241"/>
      <c r="CC548" s="241"/>
      <c r="CD548" s="241"/>
      <c r="CE548" s="241"/>
      <c r="CF548" s="241"/>
      <c r="CG548" s="241"/>
      <c r="CH548" s="241"/>
      <c r="CI548" s="241"/>
      <c r="CJ548" s="241"/>
      <c r="CK548" s="241"/>
      <c r="CL548" s="241"/>
      <c r="CM548" s="241"/>
      <c r="CN548" s="241"/>
      <c r="CO548" s="241"/>
      <c r="CP548" s="241"/>
      <c r="CQ548" s="241"/>
      <c r="CR548" s="241"/>
      <c r="CS548" s="241"/>
      <c r="CT548" s="241"/>
      <c r="CU548" s="241"/>
      <c r="CV548" s="241"/>
      <c r="CW548" s="241"/>
      <c r="CX548" s="241"/>
      <c r="CY548" s="241"/>
      <c r="CZ548" s="241"/>
    </row>
    <row r="549" s="245" customFormat="true" ht="25.15" customHeight="true" x14ac:dyDescent="0.2">
      <c r="C549" s="1817"/>
      <c r="D549" s="1818"/>
      <c r="E549" s="788"/>
      <c r="F549" s="788"/>
      <c r="G549" s="788"/>
      <c r="H549" s="1817"/>
      <c r="I549" s="1818"/>
      <c r="J549" s="788"/>
      <c r="K549" s="788"/>
      <c r="L549" s="788"/>
      <c r="M549" s="1817"/>
      <c r="N549" s="1818"/>
      <c r="O549" s="788"/>
      <c r="P549" s="788"/>
      <c r="Q549" s="788"/>
      <c r="AE549" s="238"/>
      <c r="AF549" s="238"/>
      <c r="AG549" s="238"/>
      <c r="AH549" s="238"/>
      <c r="AI549" s="238"/>
      <c r="AJ549" s="238"/>
      <c r="AK549" s="238"/>
      <c r="AL549" s="238"/>
      <c r="AM549" s="238"/>
      <c r="AN549" s="238"/>
      <c r="AO549" s="238"/>
      <c r="AP549" s="238"/>
      <c r="AQ549" s="238"/>
      <c r="AR549" s="238"/>
      <c r="AS549" s="238"/>
      <c r="AT549" s="238"/>
      <c r="AU549" s="238"/>
      <c r="AV549" s="238"/>
      <c r="AW549" s="238"/>
      <c r="AX549" s="238"/>
      <c r="AY549" s="238"/>
      <c r="AZ549" s="238"/>
      <c r="BA549" s="240"/>
      <c r="BB549" s="427"/>
      <c r="BC549" s="240"/>
      <c r="BD549" s="240"/>
      <c r="BE549" s="240"/>
      <c r="BF549" s="240"/>
      <c r="BG549" s="240"/>
      <c r="BH549" s="240"/>
      <c r="BI549" s="240"/>
      <c r="BJ549" s="240"/>
      <c r="BK549" s="240"/>
      <c r="BL549" s="240"/>
      <c r="BM549" s="240"/>
      <c r="BN549" s="240"/>
      <c r="BO549" s="240"/>
      <c r="BP549" s="240"/>
      <c r="BQ549" s="240"/>
      <c r="BR549" s="240"/>
      <c r="BS549" s="240"/>
      <c r="BT549" s="240"/>
      <c r="BU549" s="240"/>
      <c r="BV549" s="240"/>
      <c r="BW549" s="240"/>
      <c r="BX549" s="240"/>
      <c r="BY549" s="240"/>
      <c r="BZ549" s="241"/>
      <c r="CA549" s="241"/>
      <c r="CB549" s="241"/>
      <c r="CC549" s="241"/>
      <c r="CD549" s="241"/>
      <c r="CE549" s="241"/>
      <c r="CF549" s="241"/>
      <c r="CG549" s="241"/>
      <c r="CH549" s="241"/>
      <c r="CI549" s="241"/>
      <c r="CJ549" s="241"/>
      <c r="CK549" s="241"/>
      <c r="CL549" s="241"/>
      <c r="CM549" s="241"/>
      <c r="CN549" s="241"/>
      <c r="CO549" s="241"/>
      <c r="CP549" s="241"/>
      <c r="CQ549" s="241"/>
      <c r="CR549" s="241"/>
      <c r="CS549" s="241"/>
      <c r="CT549" s="241"/>
      <c r="CU549" s="241"/>
      <c r="CV549" s="241"/>
      <c r="CW549" s="241"/>
      <c r="CX549" s="241"/>
      <c r="CY549" s="241"/>
      <c r="CZ549" s="241"/>
    </row>
    <row r="550" s="245" customFormat="true" ht="25.15" customHeight="true" x14ac:dyDescent="0.2">
      <c r="C550" s="1817"/>
      <c r="D550" s="1818"/>
      <c r="E550" s="788"/>
      <c r="F550" s="788"/>
      <c r="G550" s="788"/>
      <c r="H550" s="1817"/>
      <c r="I550" s="1818"/>
      <c r="J550" s="788"/>
      <c r="K550" s="788"/>
      <c r="L550" s="788"/>
      <c r="M550" s="1817"/>
      <c r="N550" s="1818"/>
      <c r="O550" s="788"/>
      <c r="P550" s="788"/>
      <c r="Q550" s="788"/>
      <c r="AE550" s="238"/>
      <c r="AF550" s="238"/>
      <c r="AG550" s="238"/>
      <c r="AH550" s="238"/>
      <c r="AI550" s="238"/>
      <c r="AJ550" s="238"/>
      <c r="AK550" s="238"/>
      <c r="AL550" s="238"/>
      <c r="AM550" s="238"/>
      <c r="AN550" s="238"/>
      <c r="AO550" s="238"/>
      <c r="AP550" s="238"/>
      <c r="AQ550" s="238"/>
      <c r="AR550" s="238"/>
      <c r="AS550" s="238"/>
      <c r="AT550" s="238"/>
      <c r="AU550" s="238"/>
      <c r="AV550" s="238"/>
      <c r="AW550" s="238"/>
      <c r="AX550" s="238"/>
      <c r="AY550" s="238"/>
      <c r="AZ550" s="238"/>
      <c r="BA550" s="240"/>
      <c r="BB550" s="427"/>
      <c r="BC550" s="240"/>
      <c r="BD550" s="240"/>
      <c r="BE550" s="240"/>
      <c r="BF550" s="240"/>
      <c r="BG550" s="240"/>
      <c r="BH550" s="240"/>
      <c r="BI550" s="240"/>
      <c r="BJ550" s="240"/>
      <c r="BK550" s="240"/>
      <c r="BL550" s="240"/>
      <c r="BM550" s="240"/>
      <c r="BN550" s="240"/>
      <c r="BO550" s="240"/>
      <c r="BP550" s="240"/>
      <c r="BQ550" s="240"/>
      <c r="BR550" s="240"/>
      <c r="BS550" s="240"/>
      <c r="BT550" s="240"/>
      <c r="BU550" s="240"/>
      <c r="BV550" s="240"/>
      <c r="BW550" s="240"/>
      <c r="BX550" s="240"/>
      <c r="BY550" s="240"/>
      <c r="BZ550" s="241"/>
      <c r="CA550" s="241"/>
      <c r="CB550" s="241"/>
      <c r="CC550" s="241"/>
      <c r="CD550" s="241"/>
      <c r="CE550" s="241"/>
      <c r="CF550" s="241"/>
      <c r="CG550" s="241"/>
      <c r="CH550" s="241"/>
      <c r="CI550" s="241"/>
      <c r="CJ550" s="241"/>
      <c r="CK550" s="241"/>
      <c r="CL550" s="241"/>
      <c r="CM550" s="241"/>
      <c r="CN550" s="241"/>
      <c r="CO550" s="241"/>
      <c r="CP550" s="241"/>
      <c r="CQ550" s="241"/>
      <c r="CR550" s="241"/>
      <c r="CS550" s="241"/>
      <c r="CT550" s="241"/>
      <c r="CU550" s="241"/>
      <c r="CV550" s="241"/>
      <c r="CW550" s="241"/>
      <c r="CX550" s="241"/>
      <c r="CY550" s="241"/>
      <c r="CZ550" s="241"/>
    </row>
    <row r="551" s="245" customFormat="true" ht="25.15" customHeight="true" x14ac:dyDescent="0.2">
      <c r="C551" s="1817"/>
      <c r="D551" s="1818"/>
      <c r="E551" s="788"/>
      <c r="F551" s="788"/>
      <c r="G551" s="788"/>
      <c r="H551" s="1817"/>
      <c r="I551" s="1818"/>
      <c r="J551" s="788"/>
      <c r="K551" s="788"/>
      <c r="L551" s="788"/>
      <c r="M551" s="1817"/>
      <c r="N551" s="1818"/>
      <c r="O551" s="788"/>
      <c r="P551" s="788"/>
      <c r="Q551" s="788"/>
      <c r="AE551" s="238"/>
      <c r="AF551" s="238"/>
      <c r="AG551" s="238"/>
      <c r="AH551" s="238"/>
      <c r="AI551" s="238"/>
      <c r="AJ551" s="238"/>
      <c r="AK551" s="238"/>
      <c r="AL551" s="238"/>
      <c r="AM551" s="238"/>
      <c r="AN551" s="238"/>
      <c r="AO551" s="238"/>
      <c r="AP551" s="238"/>
      <c r="AQ551" s="238"/>
      <c r="AR551" s="238"/>
      <c r="AS551" s="238"/>
      <c r="AT551" s="238"/>
      <c r="AU551" s="238"/>
      <c r="AV551" s="238"/>
      <c r="AW551" s="238"/>
      <c r="AX551" s="238"/>
      <c r="AY551" s="238"/>
      <c r="AZ551" s="238"/>
      <c r="BA551" s="240"/>
      <c r="BB551" s="427"/>
      <c r="BC551" s="240"/>
      <c r="BD551" s="240"/>
      <c r="BE551" s="240"/>
      <c r="BF551" s="240"/>
      <c r="BG551" s="240"/>
      <c r="BH551" s="240"/>
      <c r="BI551" s="240"/>
      <c r="BJ551" s="240"/>
      <c r="BK551" s="240"/>
      <c r="BL551" s="240"/>
      <c r="BM551" s="240"/>
      <c r="BN551" s="240"/>
      <c r="BO551" s="240"/>
      <c r="BP551" s="240"/>
      <c r="BQ551" s="240"/>
      <c r="BR551" s="240"/>
      <c r="BS551" s="240"/>
      <c r="BT551" s="240"/>
      <c r="BU551" s="240"/>
      <c r="BV551" s="240"/>
      <c r="BW551" s="240"/>
      <c r="BX551" s="240"/>
      <c r="BY551" s="240"/>
      <c r="BZ551" s="241"/>
      <c r="CA551" s="241"/>
      <c r="CB551" s="241"/>
      <c r="CC551" s="241"/>
      <c r="CD551" s="241"/>
      <c r="CE551" s="241"/>
      <c r="CF551" s="241"/>
      <c r="CG551" s="241"/>
      <c r="CH551" s="241"/>
      <c r="CI551" s="241"/>
      <c r="CJ551" s="241"/>
      <c r="CK551" s="241"/>
      <c r="CL551" s="241"/>
      <c r="CM551" s="241"/>
      <c r="CN551" s="241"/>
      <c r="CO551" s="241"/>
      <c r="CP551" s="241"/>
      <c r="CQ551" s="241"/>
      <c r="CR551" s="241"/>
      <c r="CS551" s="241"/>
      <c r="CT551" s="241"/>
      <c r="CU551" s="241"/>
      <c r="CV551" s="241"/>
      <c r="CW551" s="241"/>
      <c r="CX551" s="241"/>
      <c r="CY551" s="241"/>
      <c r="CZ551" s="241"/>
    </row>
    <row r="552" s="245" customFormat="true" ht="25.15" customHeight="true" x14ac:dyDescent="0.2">
      <c r="C552" s="1817"/>
      <c r="D552" s="1818"/>
      <c r="E552" s="788"/>
      <c r="F552" s="788"/>
      <c r="G552" s="788"/>
      <c r="H552" s="1817"/>
      <c r="I552" s="1818"/>
      <c r="J552" s="788"/>
      <c r="K552" s="788"/>
      <c r="L552" s="788"/>
      <c r="M552" s="1817"/>
      <c r="N552" s="1818"/>
      <c r="O552" s="788"/>
      <c r="P552" s="788"/>
      <c r="Q552" s="788"/>
      <c r="AE552" s="238"/>
      <c r="AF552" s="238"/>
      <c r="AG552" s="238"/>
      <c r="AH552" s="238"/>
      <c r="AI552" s="238"/>
      <c r="AJ552" s="238"/>
      <c r="AK552" s="238"/>
      <c r="AL552" s="238"/>
      <c r="AM552" s="238"/>
      <c r="AN552" s="238"/>
      <c r="AO552" s="238"/>
      <c r="AP552" s="238"/>
      <c r="AQ552" s="238"/>
      <c r="AR552" s="238"/>
      <c r="AS552" s="238"/>
      <c r="AT552" s="238"/>
      <c r="AU552" s="238"/>
      <c r="AV552" s="238"/>
      <c r="AW552" s="238"/>
      <c r="AX552" s="238"/>
      <c r="AY552" s="238"/>
      <c r="AZ552" s="238"/>
      <c r="BA552" s="240"/>
      <c r="BB552" s="427"/>
      <c r="BC552" s="240"/>
      <c r="BD552" s="240"/>
      <c r="BE552" s="240"/>
      <c r="BF552" s="240"/>
      <c r="BG552" s="240"/>
      <c r="BH552" s="240"/>
      <c r="BI552" s="240"/>
      <c r="BJ552" s="240"/>
      <c r="BK552" s="240"/>
      <c r="BL552" s="240"/>
      <c r="BM552" s="240"/>
      <c r="BN552" s="240"/>
      <c r="BO552" s="240"/>
      <c r="BP552" s="240"/>
      <c r="BQ552" s="240"/>
      <c r="BR552" s="240"/>
      <c r="BS552" s="240"/>
      <c r="BT552" s="240"/>
      <c r="BU552" s="240"/>
      <c r="BV552" s="240"/>
      <c r="BW552" s="240"/>
      <c r="BX552" s="240"/>
      <c r="BY552" s="240"/>
      <c r="BZ552" s="241"/>
      <c r="CA552" s="241"/>
      <c r="CB552" s="241"/>
      <c r="CC552" s="241"/>
      <c r="CD552" s="241"/>
      <c r="CE552" s="241"/>
      <c r="CF552" s="241"/>
      <c r="CG552" s="241"/>
      <c r="CH552" s="241"/>
      <c r="CI552" s="241"/>
      <c r="CJ552" s="241"/>
      <c r="CK552" s="241"/>
      <c r="CL552" s="241"/>
      <c r="CM552" s="241"/>
      <c r="CN552" s="241"/>
      <c r="CO552" s="241"/>
      <c r="CP552" s="241"/>
      <c r="CQ552" s="241"/>
      <c r="CR552" s="241"/>
      <c r="CS552" s="241"/>
      <c r="CT552" s="241"/>
      <c r="CU552" s="241"/>
      <c r="CV552" s="241"/>
      <c r="CW552" s="241"/>
      <c r="CX552" s="241"/>
      <c r="CY552" s="241"/>
      <c r="CZ552" s="241"/>
    </row>
    <row r="553" s="245" customFormat="true" ht="25.15" customHeight="true" x14ac:dyDescent="0.2">
      <c r="C553" s="1817"/>
      <c r="D553" s="1818"/>
      <c r="E553" s="788"/>
      <c r="F553" s="788"/>
      <c r="G553" s="788"/>
      <c r="H553" s="1817"/>
      <c r="I553" s="1818"/>
      <c r="J553" s="788"/>
      <c r="K553" s="788"/>
      <c r="L553" s="788"/>
      <c r="M553" s="1817"/>
      <c r="N553" s="1818"/>
      <c r="O553" s="788"/>
      <c r="P553" s="788"/>
      <c r="Q553" s="788"/>
      <c r="AE553" s="238"/>
      <c r="AF553" s="238"/>
      <c r="AG553" s="238"/>
      <c r="AH553" s="238"/>
      <c r="AI553" s="238"/>
      <c r="AJ553" s="238"/>
      <c r="AK553" s="238"/>
      <c r="AL553" s="238"/>
      <c r="AM553" s="238"/>
      <c r="AN553" s="238"/>
      <c r="AO553" s="238"/>
      <c r="AP553" s="238"/>
      <c r="AQ553" s="238"/>
      <c r="AR553" s="238"/>
      <c r="AS553" s="238"/>
      <c r="AT553" s="238"/>
      <c r="AU553" s="238"/>
      <c r="AV553" s="238"/>
      <c r="AW553" s="238"/>
      <c r="AX553" s="238"/>
      <c r="AY553" s="238"/>
      <c r="AZ553" s="238"/>
      <c r="BA553" s="240"/>
      <c r="BB553" s="427"/>
      <c r="BC553" s="240"/>
      <c r="BD553" s="240"/>
      <c r="BE553" s="240"/>
      <c r="BF553" s="240"/>
      <c r="BG553" s="240"/>
      <c r="BH553" s="240"/>
      <c r="BI553" s="240"/>
      <c r="BJ553" s="240"/>
      <c r="BK553" s="240"/>
      <c r="BL553" s="240"/>
      <c r="BM553" s="240"/>
      <c r="BN553" s="240"/>
      <c r="BO553" s="240"/>
      <c r="BP553" s="240"/>
      <c r="BQ553" s="240"/>
      <c r="BR553" s="240"/>
      <c r="BS553" s="240"/>
      <c r="BT553" s="240"/>
      <c r="BU553" s="240"/>
      <c r="BV553" s="240"/>
      <c r="BW553" s="240"/>
      <c r="BX553" s="240"/>
      <c r="BY553" s="240"/>
      <c r="BZ553" s="241"/>
      <c r="CA553" s="241"/>
      <c r="CB553" s="241"/>
      <c r="CC553" s="241"/>
      <c r="CD553" s="241"/>
      <c r="CE553" s="241"/>
      <c r="CF553" s="241"/>
      <c r="CG553" s="241"/>
      <c r="CH553" s="241"/>
      <c r="CI553" s="241"/>
      <c r="CJ553" s="241"/>
      <c r="CK553" s="241"/>
      <c r="CL553" s="241"/>
      <c r="CM553" s="241"/>
      <c r="CN553" s="241"/>
      <c r="CO553" s="241"/>
      <c r="CP553" s="241"/>
      <c r="CQ553" s="241"/>
      <c r="CR553" s="241"/>
      <c r="CS553" s="241"/>
      <c r="CT553" s="241"/>
      <c r="CU553" s="241"/>
      <c r="CV553" s="241"/>
      <c r="CW553" s="241"/>
      <c r="CX553" s="241"/>
      <c r="CY553" s="241"/>
      <c r="CZ553" s="241"/>
    </row>
    <row r="554" s="245" customFormat="true" ht="25.15" customHeight="true" x14ac:dyDescent="0.2">
      <c r="C554" s="1817"/>
      <c r="D554" s="1818"/>
      <c r="E554" s="788"/>
      <c r="F554" s="788"/>
      <c r="G554" s="788"/>
      <c r="H554" s="1817"/>
      <c r="I554" s="1818"/>
      <c r="J554" s="788"/>
      <c r="K554" s="788"/>
      <c r="L554" s="788"/>
      <c r="M554" s="1817"/>
      <c r="N554" s="1818"/>
      <c r="O554" s="788"/>
      <c r="P554" s="788"/>
      <c r="Q554" s="788"/>
      <c r="AE554" s="238"/>
      <c r="AF554" s="238"/>
      <c r="AG554" s="238"/>
      <c r="AH554" s="238"/>
      <c r="AI554" s="238"/>
      <c r="AJ554" s="238"/>
      <c r="AK554" s="238"/>
      <c r="AL554" s="238"/>
      <c r="AM554" s="238"/>
      <c r="AN554" s="238"/>
      <c r="AO554" s="238"/>
      <c r="AP554" s="238"/>
      <c r="AQ554" s="238"/>
      <c r="AR554" s="238"/>
      <c r="AS554" s="238"/>
      <c r="AT554" s="238"/>
      <c r="AU554" s="238"/>
      <c r="AV554" s="238"/>
      <c r="AW554" s="238"/>
      <c r="AX554" s="238"/>
      <c r="AY554" s="238"/>
      <c r="AZ554" s="238"/>
      <c r="BA554" s="240"/>
      <c r="BB554" s="427"/>
      <c r="BC554" s="240"/>
      <c r="BD554" s="240"/>
      <c r="BE554" s="240"/>
      <c r="BF554" s="240"/>
      <c r="BG554" s="240"/>
      <c r="BH554" s="240"/>
      <c r="BI554" s="240"/>
      <c r="BJ554" s="240"/>
      <c r="BK554" s="240"/>
      <c r="BL554" s="240"/>
      <c r="BM554" s="240"/>
      <c r="BN554" s="240"/>
      <c r="BO554" s="240"/>
      <c r="BP554" s="240"/>
      <c r="BQ554" s="240"/>
      <c r="BR554" s="240"/>
      <c r="BS554" s="240"/>
      <c r="BT554" s="240"/>
      <c r="BU554" s="240"/>
      <c r="BV554" s="240"/>
      <c r="BW554" s="240"/>
      <c r="BX554" s="240"/>
      <c r="BY554" s="240"/>
      <c r="BZ554" s="241"/>
      <c r="CA554" s="241"/>
      <c r="CB554" s="241"/>
      <c r="CC554" s="241"/>
      <c r="CD554" s="241"/>
      <c r="CE554" s="241"/>
      <c r="CF554" s="241"/>
      <c r="CG554" s="241"/>
      <c r="CH554" s="241"/>
      <c r="CI554" s="241"/>
      <c r="CJ554" s="241"/>
      <c r="CK554" s="241"/>
      <c r="CL554" s="241"/>
      <c r="CM554" s="241"/>
      <c r="CN554" s="241"/>
      <c r="CO554" s="241"/>
      <c r="CP554" s="241"/>
      <c r="CQ554" s="241"/>
      <c r="CR554" s="241"/>
      <c r="CS554" s="241"/>
      <c r="CT554" s="241"/>
      <c r="CU554" s="241"/>
      <c r="CV554" s="241"/>
      <c r="CW554" s="241"/>
      <c r="CX554" s="241"/>
      <c r="CY554" s="241"/>
      <c r="CZ554" s="241"/>
    </row>
    <row r="555" s="245" customFormat="true" ht="25.15" customHeight="true" x14ac:dyDescent="0.2">
      <c r="C555" s="1817"/>
      <c r="D555" s="1818"/>
      <c r="E555" s="788"/>
      <c r="F555" s="788"/>
      <c r="G555" s="788"/>
      <c r="H555" s="1817"/>
      <c r="I555" s="1818"/>
      <c r="J555" s="788"/>
      <c r="K555" s="788"/>
      <c r="L555" s="788"/>
      <c r="M555" s="1817"/>
      <c r="N555" s="1818"/>
      <c r="O555" s="788"/>
      <c r="P555" s="788"/>
      <c r="Q555" s="788"/>
      <c r="AE555" s="238"/>
      <c r="AF555" s="238"/>
      <c r="AG555" s="238"/>
      <c r="AH555" s="238"/>
      <c r="AI555" s="238"/>
      <c r="AJ555" s="238"/>
      <c r="AK555" s="238"/>
      <c r="AL555" s="238"/>
      <c r="AM555" s="238"/>
      <c r="AN555" s="238"/>
      <c r="AO555" s="238"/>
      <c r="AP555" s="238"/>
      <c r="AQ555" s="238"/>
      <c r="AR555" s="238"/>
      <c r="AS555" s="238"/>
      <c r="AT555" s="238"/>
      <c r="AU555" s="238"/>
      <c r="AV555" s="238"/>
      <c r="AW555" s="238"/>
      <c r="AX555" s="238"/>
      <c r="AY555" s="238"/>
      <c r="AZ555" s="238"/>
      <c r="BA555" s="240"/>
      <c r="BB555" s="427"/>
      <c r="BC555" s="240"/>
      <c r="BD555" s="240"/>
      <c r="BE555" s="240"/>
      <c r="BF555" s="240"/>
      <c r="BG555" s="240"/>
      <c r="BH555" s="240"/>
      <c r="BI555" s="240"/>
      <c r="BJ555" s="240"/>
      <c r="BK555" s="240"/>
      <c r="BL555" s="240"/>
      <c r="BM555" s="240"/>
      <c r="BN555" s="240"/>
      <c r="BO555" s="240"/>
      <c r="BP555" s="240"/>
      <c r="BQ555" s="240"/>
      <c r="BR555" s="240"/>
      <c r="BS555" s="240"/>
      <c r="BT555" s="240"/>
      <c r="BU555" s="240"/>
      <c r="BV555" s="240"/>
      <c r="BW555" s="240"/>
      <c r="BX555" s="240"/>
      <c r="BY555" s="240"/>
      <c r="BZ555" s="241"/>
      <c r="CA555" s="241"/>
      <c r="CB555" s="241"/>
      <c r="CC555" s="241"/>
      <c r="CD555" s="241"/>
      <c r="CE555" s="241"/>
      <c r="CF555" s="241"/>
      <c r="CG555" s="241"/>
      <c r="CH555" s="241"/>
      <c r="CI555" s="241"/>
      <c r="CJ555" s="241"/>
      <c r="CK555" s="241"/>
      <c r="CL555" s="241"/>
      <c r="CM555" s="241"/>
      <c r="CN555" s="241"/>
      <c r="CO555" s="241"/>
      <c r="CP555" s="241"/>
      <c r="CQ555" s="241"/>
      <c r="CR555" s="241"/>
      <c r="CS555" s="241"/>
      <c r="CT555" s="241"/>
      <c r="CU555" s="241"/>
      <c r="CV555" s="241"/>
      <c r="CW555" s="241"/>
      <c r="CX555" s="241"/>
      <c r="CY555" s="241"/>
      <c r="CZ555" s="241"/>
    </row>
    <row r="556" s="245" customFormat="true" ht="25.15" customHeight="true" x14ac:dyDescent="0.2">
      <c r="C556" s="1817"/>
      <c r="D556" s="1818"/>
      <c r="E556" s="788"/>
      <c r="F556" s="788"/>
      <c r="G556" s="788"/>
      <c r="H556" s="1817"/>
      <c r="I556" s="1818"/>
      <c r="J556" s="788"/>
      <c r="K556" s="788"/>
      <c r="L556" s="788"/>
      <c r="M556" s="1817"/>
      <c r="N556" s="1818"/>
      <c r="O556" s="788"/>
      <c r="P556" s="788"/>
      <c r="Q556" s="788"/>
      <c r="AE556" s="238"/>
      <c r="AF556" s="238"/>
      <c r="AG556" s="238"/>
      <c r="AH556" s="238"/>
      <c r="AI556" s="238"/>
      <c r="AJ556" s="238"/>
      <c r="AK556" s="238"/>
      <c r="AL556" s="238"/>
      <c r="AM556" s="238"/>
      <c r="AN556" s="238"/>
      <c r="AO556" s="238"/>
      <c r="AP556" s="238"/>
      <c r="AQ556" s="238"/>
      <c r="AR556" s="238"/>
      <c r="AS556" s="238"/>
      <c r="AT556" s="238"/>
      <c r="AU556" s="238"/>
      <c r="AV556" s="238"/>
      <c r="AW556" s="238"/>
      <c r="AX556" s="238"/>
      <c r="AY556" s="238"/>
      <c r="AZ556" s="238"/>
      <c r="BA556" s="240"/>
      <c r="BB556" s="427"/>
      <c r="BC556" s="240"/>
      <c r="BD556" s="240"/>
      <c r="BE556" s="240"/>
      <c r="BF556" s="240"/>
      <c r="BG556" s="240"/>
      <c r="BH556" s="240"/>
      <c r="BI556" s="240"/>
      <c r="BJ556" s="240"/>
      <c r="BK556" s="240"/>
      <c r="BL556" s="240"/>
      <c r="BM556" s="240"/>
      <c r="BN556" s="240"/>
      <c r="BO556" s="240"/>
      <c r="BP556" s="240"/>
      <c r="BQ556" s="240"/>
      <c r="BR556" s="240"/>
      <c r="BS556" s="240"/>
      <c r="BT556" s="240"/>
      <c r="BU556" s="240"/>
      <c r="BV556" s="240"/>
      <c r="BW556" s="240"/>
      <c r="BX556" s="240"/>
      <c r="BY556" s="240"/>
      <c r="BZ556" s="241"/>
      <c r="CA556" s="241"/>
      <c r="CB556" s="241"/>
      <c r="CC556" s="241"/>
      <c r="CD556" s="241"/>
      <c r="CE556" s="241"/>
      <c r="CF556" s="241"/>
      <c r="CG556" s="241"/>
      <c r="CH556" s="241"/>
      <c r="CI556" s="241"/>
      <c r="CJ556" s="241"/>
      <c r="CK556" s="241"/>
      <c r="CL556" s="241"/>
      <c r="CM556" s="241"/>
      <c r="CN556" s="241"/>
      <c r="CO556" s="241"/>
      <c r="CP556" s="241"/>
      <c r="CQ556" s="241"/>
      <c r="CR556" s="241"/>
      <c r="CS556" s="241"/>
      <c r="CT556" s="241"/>
      <c r="CU556" s="241"/>
      <c r="CV556" s="241"/>
      <c r="CW556" s="241"/>
      <c r="CX556" s="241"/>
      <c r="CY556" s="241"/>
      <c r="CZ556" s="241"/>
    </row>
    <row r="557" s="245" customFormat="true" ht="25.15" customHeight="true" x14ac:dyDescent="0.2">
      <c r="C557" s="1817"/>
      <c r="D557" s="1818"/>
      <c r="E557" s="788"/>
      <c r="F557" s="788"/>
      <c r="G557" s="788"/>
      <c r="H557" s="1817"/>
      <c r="I557" s="1818"/>
      <c r="J557" s="788"/>
      <c r="K557" s="788"/>
      <c r="L557" s="788"/>
      <c r="M557" s="1817"/>
      <c r="N557" s="1818"/>
      <c r="O557" s="788"/>
      <c r="P557" s="788"/>
      <c r="Q557" s="788"/>
      <c r="AE557" s="238"/>
      <c r="AF557" s="238"/>
      <c r="AG557" s="238"/>
      <c r="AH557" s="238"/>
      <c r="AI557" s="238"/>
      <c r="AJ557" s="238"/>
      <c r="AK557" s="238"/>
      <c r="AL557" s="238"/>
      <c r="AM557" s="238"/>
      <c r="AN557" s="238"/>
      <c r="AO557" s="238"/>
      <c r="AP557" s="238"/>
      <c r="AQ557" s="238"/>
      <c r="AR557" s="238"/>
      <c r="AS557" s="238"/>
      <c r="AT557" s="238"/>
      <c r="AU557" s="238"/>
      <c r="AV557" s="238"/>
      <c r="AW557" s="238"/>
      <c r="AX557" s="238"/>
      <c r="AY557" s="238"/>
      <c r="AZ557" s="238"/>
      <c r="BA557" s="240"/>
      <c r="BB557" s="427"/>
      <c r="BC557" s="240"/>
      <c r="BD557" s="240"/>
      <c r="BE557" s="240"/>
      <c r="BF557" s="240"/>
      <c r="BG557" s="240"/>
      <c r="BH557" s="240"/>
      <c r="BI557" s="240"/>
      <c r="BJ557" s="240"/>
      <c r="BK557" s="240"/>
      <c r="BL557" s="240"/>
      <c r="BM557" s="240"/>
      <c r="BN557" s="240"/>
      <c r="BO557" s="240"/>
      <c r="BP557" s="240"/>
      <c r="BQ557" s="240"/>
      <c r="BR557" s="240"/>
      <c r="BS557" s="240"/>
      <c r="BT557" s="240"/>
      <c r="BU557" s="240"/>
      <c r="BV557" s="240"/>
      <c r="BW557" s="240"/>
      <c r="BX557" s="240"/>
      <c r="BY557" s="240"/>
      <c r="BZ557" s="241"/>
      <c r="CA557" s="241"/>
      <c r="CB557" s="241"/>
      <c r="CC557" s="241"/>
      <c r="CD557" s="241"/>
      <c r="CE557" s="241"/>
      <c r="CF557" s="241"/>
      <c r="CG557" s="241"/>
      <c r="CH557" s="241"/>
      <c r="CI557" s="241"/>
      <c r="CJ557" s="241"/>
      <c r="CK557" s="241"/>
      <c r="CL557" s="241"/>
      <c r="CM557" s="241"/>
      <c r="CN557" s="241"/>
      <c r="CO557" s="241"/>
      <c r="CP557" s="241"/>
      <c r="CQ557" s="241"/>
      <c r="CR557" s="241"/>
      <c r="CS557" s="241"/>
      <c r="CT557" s="241"/>
      <c r="CU557" s="241"/>
      <c r="CV557" s="241"/>
      <c r="CW557" s="241"/>
      <c r="CX557" s="241"/>
      <c r="CY557" s="241"/>
      <c r="CZ557" s="241"/>
    </row>
    <row r="558" s="245" customFormat="true" ht="25.15" customHeight="true" x14ac:dyDescent="0.2">
      <c r="C558" s="1817"/>
      <c r="D558" s="1818"/>
      <c r="E558" s="788"/>
      <c r="F558" s="788"/>
      <c r="G558" s="788"/>
      <c r="H558" s="1817"/>
      <c r="I558" s="1818"/>
      <c r="J558" s="788"/>
      <c r="K558" s="788"/>
      <c r="L558" s="788"/>
      <c r="M558" s="1817"/>
      <c r="N558" s="1818"/>
      <c r="O558" s="788"/>
      <c r="P558" s="788"/>
      <c r="Q558" s="788"/>
      <c r="AE558" s="238"/>
      <c r="AF558" s="238"/>
      <c r="AG558" s="238"/>
      <c r="AH558" s="238"/>
      <c r="AI558" s="238"/>
      <c r="AJ558" s="238"/>
      <c r="AK558" s="238"/>
      <c r="AL558" s="238"/>
      <c r="AM558" s="238"/>
      <c r="AN558" s="238"/>
      <c r="AO558" s="238"/>
      <c r="AP558" s="238"/>
      <c r="AQ558" s="238"/>
      <c r="AR558" s="238"/>
      <c r="AS558" s="238"/>
      <c r="AT558" s="238"/>
      <c r="AU558" s="238"/>
      <c r="AV558" s="238"/>
      <c r="AW558" s="238"/>
      <c r="AX558" s="238"/>
      <c r="AY558" s="238"/>
      <c r="AZ558" s="238"/>
      <c r="BA558" s="240"/>
      <c r="BB558" s="427"/>
      <c r="BC558" s="240"/>
      <c r="BD558" s="240"/>
      <c r="BE558" s="240"/>
      <c r="BF558" s="240"/>
      <c r="BG558" s="240"/>
      <c r="BH558" s="240"/>
      <c r="BI558" s="240"/>
      <c r="BJ558" s="240"/>
      <c r="BK558" s="240"/>
      <c r="BL558" s="240"/>
      <c r="BM558" s="240"/>
      <c r="BN558" s="240"/>
      <c r="BO558" s="240"/>
      <c r="BP558" s="240"/>
      <c r="BQ558" s="240"/>
      <c r="BR558" s="240"/>
      <c r="BS558" s="240"/>
      <c r="BT558" s="240"/>
      <c r="BU558" s="240"/>
      <c r="BV558" s="240"/>
      <c r="BW558" s="240"/>
      <c r="BX558" s="240"/>
      <c r="BY558" s="240"/>
      <c r="BZ558" s="241"/>
      <c r="CA558" s="241"/>
      <c r="CB558" s="241"/>
      <c r="CC558" s="241"/>
      <c r="CD558" s="241"/>
      <c r="CE558" s="241"/>
      <c r="CF558" s="241"/>
      <c r="CG558" s="241"/>
      <c r="CH558" s="241"/>
      <c r="CI558" s="241"/>
      <c r="CJ558" s="241"/>
      <c r="CK558" s="241"/>
      <c r="CL558" s="241"/>
      <c r="CM558" s="241"/>
      <c r="CN558" s="241"/>
      <c r="CO558" s="241"/>
      <c r="CP558" s="241"/>
      <c r="CQ558" s="241"/>
      <c r="CR558" s="241"/>
      <c r="CS558" s="241"/>
      <c r="CT558" s="241"/>
      <c r="CU558" s="241"/>
      <c r="CV558" s="241"/>
      <c r="CW558" s="241"/>
      <c r="CX558" s="241"/>
      <c r="CY558" s="241"/>
      <c r="CZ558" s="241"/>
    </row>
    <row r="559" s="245" customFormat="true" ht="25.15" customHeight="true" x14ac:dyDescent="0.2">
      <c r="C559" s="1817"/>
      <c r="D559" s="1818"/>
      <c r="E559" s="788"/>
      <c r="F559" s="788"/>
      <c r="G559" s="788"/>
      <c r="H559" s="1817"/>
      <c r="I559" s="1818"/>
      <c r="J559" s="788"/>
      <c r="K559" s="788"/>
      <c r="L559" s="788"/>
      <c r="M559" s="1817"/>
      <c r="N559" s="1818"/>
      <c r="O559" s="788"/>
      <c r="P559" s="788"/>
      <c r="Q559" s="788"/>
      <c r="AE559" s="238"/>
      <c r="AF559" s="238"/>
      <c r="AG559" s="238"/>
      <c r="AH559" s="238"/>
      <c r="AI559" s="238"/>
      <c r="AJ559" s="238"/>
      <c r="AK559" s="238"/>
      <c r="AL559" s="238"/>
      <c r="AM559" s="238"/>
      <c r="AN559" s="238"/>
      <c r="AO559" s="238"/>
      <c r="AP559" s="238"/>
      <c r="AQ559" s="238"/>
      <c r="AR559" s="238"/>
      <c r="AS559" s="238"/>
      <c r="AT559" s="238"/>
      <c r="AU559" s="238"/>
      <c r="AV559" s="238"/>
      <c r="AW559" s="238"/>
      <c r="AX559" s="238"/>
      <c r="AY559" s="238"/>
      <c r="AZ559" s="238"/>
      <c r="BA559" s="240"/>
      <c r="BB559" s="427"/>
      <c r="BC559" s="240"/>
      <c r="BD559" s="240"/>
      <c r="BE559" s="240"/>
      <c r="BF559" s="240"/>
      <c r="BG559" s="240"/>
      <c r="BH559" s="240"/>
      <c r="BI559" s="240"/>
      <c r="BJ559" s="240"/>
      <c r="BK559" s="240"/>
      <c r="BL559" s="240"/>
      <c r="BM559" s="240"/>
      <c r="BN559" s="240"/>
      <c r="BO559" s="240"/>
      <c r="BP559" s="240"/>
      <c r="BQ559" s="240"/>
      <c r="BR559" s="240"/>
      <c r="BS559" s="240"/>
      <c r="BT559" s="240"/>
      <c r="BU559" s="240"/>
      <c r="BV559" s="240"/>
      <c r="BW559" s="240"/>
      <c r="BX559" s="240"/>
      <c r="BY559" s="240"/>
      <c r="BZ559" s="241"/>
      <c r="CA559" s="241"/>
      <c r="CB559" s="241"/>
      <c r="CC559" s="241"/>
      <c r="CD559" s="241"/>
      <c r="CE559" s="241"/>
      <c r="CF559" s="241"/>
      <c r="CG559" s="241"/>
      <c r="CH559" s="241"/>
      <c r="CI559" s="241"/>
      <c r="CJ559" s="241"/>
      <c r="CK559" s="241"/>
      <c r="CL559" s="241"/>
      <c r="CM559" s="241"/>
      <c r="CN559" s="241"/>
      <c r="CO559" s="241"/>
      <c r="CP559" s="241"/>
      <c r="CQ559" s="241"/>
      <c r="CR559" s="241"/>
      <c r="CS559" s="241"/>
      <c r="CT559" s="241"/>
      <c r="CU559" s="241"/>
      <c r="CV559" s="241"/>
      <c r="CW559" s="241"/>
      <c r="CX559" s="241"/>
      <c r="CY559" s="241"/>
      <c r="CZ559" s="241"/>
    </row>
    <row r="560" s="245" customFormat="true" ht="25.15" customHeight="true" x14ac:dyDescent="0.2">
      <c r="C560" s="1817"/>
      <c r="D560" s="1818"/>
      <c r="E560" s="788"/>
      <c r="F560" s="788"/>
      <c r="G560" s="788"/>
      <c r="H560" s="1817"/>
      <c r="I560" s="1818"/>
      <c r="J560" s="788"/>
      <c r="K560" s="788"/>
      <c r="L560" s="788"/>
      <c r="M560" s="1817"/>
      <c r="N560" s="1818"/>
      <c r="O560" s="788"/>
      <c r="P560" s="788"/>
      <c r="Q560" s="788"/>
      <c r="AE560" s="238"/>
      <c r="AF560" s="238"/>
      <c r="AG560" s="238"/>
      <c r="AH560" s="238"/>
      <c r="AI560" s="238"/>
      <c r="AJ560" s="238"/>
      <c r="AK560" s="238"/>
      <c r="AL560" s="238"/>
      <c r="AM560" s="238"/>
      <c r="AN560" s="238"/>
      <c r="AO560" s="238"/>
      <c r="AP560" s="238"/>
      <c r="AQ560" s="238"/>
      <c r="AR560" s="238"/>
      <c r="AS560" s="238"/>
      <c r="AT560" s="238"/>
      <c r="AU560" s="238"/>
      <c r="AV560" s="238"/>
      <c r="AW560" s="238"/>
      <c r="AX560" s="238"/>
      <c r="AY560" s="238"/>
      <c r="AZ560" s="238"/>
      <c r="BA560" s="240"/>
      <c r="BB560" s="427"/>
      <c r="BC560" s="240"/>
      <c r="BD560" s="240"/>
      <c r="BE560" s="240"/>
      <c r="BF560" s="240"/>
      <c r="BG560" s="240"/>
      <c r="BH560" s="240"/>
      <c r="BI560" s="240"/>
      <c r="BJ560" s="240"/>
      <c r="BK560" s="240"/>
      <c r="BL560" s="240"/>
      <c r="BM560" s="240"/>
      <c r="BN560" s="240"/>
      <c r="BO560" s="240"/>
      <c r="BP560" s="240"/>
      <c r="BQ560" s="240"/>
      <c r="BR560" s="240"/>
      <c r="BS560" s="240"/>
      <c r="BT560" s="240"/>
      <c r="BU560" s="240"/>
      <c r="BV560" s="240"/>
      <c r="BW560" s="240"/>
      <c r="BX560" s="240"/>
      <c r="BY560" s="240"/>
      <c r="BZ560" s="241"/>
      <c r="CA560" s="241"/>
      <c r="CB560" s="241"/>
      <c r="CC560" s="241"/>
      <c r="CD560" s="241"/>
      <c r="CE560" s="241"/>
      <c r="CF560" s="241"/>
      <c r="CG560" s="241"/>
      <c r="CH560" s="241"/>
      <c r="CI560" s="241"/>
      <c r="CJ560" s="241"/>
      <c r="CK560" s="241"/>
      <c r="CL560" s="241"/>
      <c r="CM560" s="241"/>
      <c r="CN560" s="241"/>
      <c r="CO560" s="241"/>
      <c r="CP560" s="241"/>
      <c r="CQ560" s="241"/>
      <c r="CR560" s="241"/>
      <c r="CS560" s="241"/>
      <c r="CT560" s="241"/>
      <c r="CU560" s="241"/>
      <c r="CV560" s="241"/>
      <c r="CW560" s="241"/>
      <c r="CX560" s="241"/>
      <c r="CY560" s="241"/>
      <c r="CZ560" s="241"/>
    </row>
    <row r="561" s="245" customFormat="true" ht="25.15" customHeight="true" x14ac:dyDescent="0.2">
      <c r="C561" s="1817"/>
      <c r="D561" s="1818"/>
      <c r="E561" s="788"/>
      <c r="F561" s="788"/>
      <c r="G561" s="788"/>
      <c r="H561" s="1817"/>
      <c r="I561" s="1818"/>
      <c r="J561" s="788"/>
      <c r="K561" s="788"/>
      <c r="L561" s="788"/>
      <c r="M561" s="1817"/>
      <c r="N561" s="1818"/>
      <c r="O561" s="788"/>
      <c r="P561" s="788"/>
      <c r="Q561" s="788"/>
      <c r="AE561" s="238"/>
      <c r="AF561" s="238"/>
      <c r="AG561" s="238"/>
      <c r="AH561" s="238"/>
      <c r="AI561" s="238"/>
      <c r="AJ561" s="238"/>
      <c r="AK561" s="238"/>
      <c r="AL561" s="238"/>
      <c r="AM561" s="238"/>
      <c r="AN561" s="238"/>
      <c r="AO561" s="238"/>
      <c r="AP561" s="238"/>
      <c r="AQ561" s="238"/>
      <c r="AR561" s="238"/>
      <c r="AS561" s="238"/>
      <c r="AT561" s="238"/>
      <c r="AU561" s="238"/>
      <c r="AV561" s="238"/>
      <c r="AW561" s="238"/>
      <c r="AX561" s="238"/>
      <c r="AY561" s="238"/>
      <c r="AZ561" s="238"/>
      <c r="BA561" s="240"/>
      <c r="BB561" s="427"/>
      <c r="BC561" s="240"/>
      <c r="BD561" s="240"/>
      <c r="BE561" s="240"/>
      <c r="BF561" s="240"/>
      <c r="BG561" s="240"/>
      <c r="BH561" s="240"/>
      <c r="BI561" s="240"/>
      <c r="BJ561" s="240"/>
      <c r="BK561" s="240"/>
      <c r="BL561" s="240"/>
      <c r="BM561" s="240"/>
      <c r="BN561" s="240"/>
      <c r="BO561" s="240"/>
      <c r="BP561" s="240"/>
      <c r="BQ561" s="240"/>
      <c r="BR561" s="240"/>
      <c r="BS561" s="240"/>
      <c r="BT561" s="240"/>
      <c r="BU561" s="240"/>
      <c r="BV561" s="240"/>
      <c r="BW561" s="240"/>
      <c r="BX561" s="240"/>
      <c r="BY561" s="240"/>
      <c r="BZ561" s="241"/>
      <c r="CA561" s="241"/>
      <c r="CB561" s="241"/>
      <c r="CC561" s="241"/>
      <c r="CD561" s="241"/>
      <c r="CE561" s="241"/>
      <c r="CF561" s="241"/>
      <c r="CG561" s="241"/>
      <c r="CH561" s="241"/>
      <c r="CI561" s="241"/>
      <c r="CJ561" s="241"/>
      <c r="CK561" s="241"/>
      <c r="CL561" s="241"/>
      <c r="CM561" s="241"/>
      <c r="CN561" s="241"/>
      <c r="CO561" s="241"/>
      <c r="CP561" s="241"/>
      <c r="CQ561" s="241"/>
      <c r="CR561" s="241"/>
      <c r="CS561" s="241"/>
      <c r="CT561" s="241"/>
      <c r="CU561" s="241"/>
      <c r="CV561" s="241"/>
      <c r="CW561" s="241"/>
      <c r="CX561" s="241"/>
      <c r="CY561" s="241"/>
      <c r="CZ561" s="241"/>
    </row>
    <row r="562" s="245" customFormat="true" ht="25.15" customHeight="true" x14ac:dyDescent="0.2">
      <c r="C562" s="1817"/>
      <c r="D562" s="1818"/>
      <c r="E562" s="788"/>
      <c r="F562" s="788"/>
      <c r="G562" s="788"/>
      <c r="H562" s="1817"/>
      <c r="I562" s="1818"/>
      <c r="J562" s="788"/>
      <c r="K562" s="788"/>
      <c r="L562" s="788"/>
      <c r="M562" s="1817"/>
      <c r="N562" s="1818"/>
      <c r="O562" s="788"/>
      <c r="P562" s="788"/>
      <c r="Q562" s="788"/>
      <c r="AE562" s="238"/>
      <c r="AF562" s="238"/>
      <c r="AG562" s="238"/>
      <c r="AH562" s="238"/>
      <c r="AI562" s="238"/>
      <c r="AJ562" s="238"/>
      <c r="AK562" s="238"/>
      <c r="AL562" s="238"/>
      <c r="AM562" s="238"/>
      <c r="AN562" s="238"/>
      <c r="AO562" s="238"/>
      <c r="AP562" s="238"/>
      <c r="AQ562" s="238"/>
      <c r="AR562" s="238"/>
      <c r="AS562" s="238"/>
      <c r="AT562" s="238"/>
      <c r="AU562" s="238"/>
      <c r="AV562" s="238"/>
      <c r="AW562" s="238"/>
      <c r="AX562" s="238"/>
      <c r="AY562" s="238"/>
      <c r="AZ562" s="238"/>
      <c r="BA562" s="240"/>
      <c r="BB562" s="427"/>
      <c r="BC562" s="240"/>
      <c r="BD562" s="240"/>
      <c r="BE562" s="240"/>
      <c r="BF562" s="240"/>
      <c r="BG562" s="240"/>
      <c r="BH562" s="240"/>
      <c r="BI562" s="240"/>
      <c r="BJ562" s="240"/>
      <c r="BK562" s="240"/>
      <c r="BL562" s="240"/>
      <c r="BM562" s="240"/>
      <c r="BN562" s="240"/>
      <c r="BO562" s="240"/>
      <c r="BP562" s="240"/>
      <c r="BQ562" s="240"/>
      <c r="BR562" s="240"/>
      <c r="BS562" s="240"/>
      <c r="BT562" s="240"/>
      <c r="BU562" s="240"/>
      <c r="BV562" s="240"/>
      <c r="BW562" s="240"/>
      <c r="BX562" s="240"/>
      <c r="BY562" s="240"/>
      <c r="BZ562" s="241"/>
      <c r="CA562" s="241"/>
      <c r="CB562" s="241"/>
      <c r="CC562" s="241"/>
      <c r="CD562" s="241"/>
      <c r="CE562" s="241"/>
      <c r="CF562" s="241"/>
      <c r="CG562" s="241"/>
      <c r="CH562" s="241"/>
      <c r="CI562" s="241"/>
      <c r="CJ562" s="241"/>
      <c r="CK562" s="241"/>
      <c r="CL562" s="241"/>
      <c r="CM562" s="241"/>
      <c r="CN562" s="241"/>
      <c r="CO562" s="241"/>
      <c r="CP562" s="241"/>
      <c r="CQ562" s="241"/>
      <c r="CR562" s="241"/>
      <c r="CS562" s="241"/>
      <c r="CT562" s="241"/>
      <c r="CU562" s="241"/>
      <c r="CV562" s="241"/>
      <c r="CW562" s="241"/>
      <c r="CX562" s="241"/>
      <c r="CY562" s="241"/>
      <c r="CZ562" s="241"/>
    </row>
    <row r="563" s="245" customFormat="true" ht="25.15" customHeight="true" x14ac:dyDescent="0.2">
      <c r="C563" s="1817"/>
      <c r="D563" s="1818"/>
      <c r="E563" s="788"/>
      <c r="F563" s="788"/>
      <c r="G563" s="788"/>
      <c r="H563" s="1817"/>
      <c r="I563" s="1818"/>
      <c r="J563" s="788"/>
      <c r="K563" s="788"/>
      <c r="L563" s="788"/>
      <c r="M563" s="1817"/>
      <c r="N563" s="1818"/>
      <c r="O563" s="788"/>
      <c r="P563" s="788"/>
      <c r="Q563" s="788"/>
      <c r="AE563" s="238"/>
      <c r="AF563" s="238"/>
      <c r="AG563" s="238"/>
      <c r="AH563" s="238"/>
      <c r="AI563" s="238"/>
      <c r="AJ563" s="238"/>
      <c r="AK563" s="238"/>
      <c r="AL563" s="238"/>
      <c r="AM563" s="238"/>
      <c r="AN563" s="238"/>
      <c r="AO563" s="238"/>
      <c r="AP563" s="238"/>
      <c r="AQ563" s="238"/>
      <c r="AR563" s="238"/>
      <c r="AS563" s="238"/>
      <c r="AT563" s="238"/>
      <c r="AU563" s="238"/>
      <c r="AV563" s="238"/>
      <c r="AW563" s="238"/>
      <c r="AX563" s="238"/>
      <c r="AY563" s="238"/>
      <c r="AZ563" s="238"/>
      <c r="BA563" s="240"/>
      <c r="BB563" s="427"/>
      <c r="BC563" s="240"/>
      <c r="BD563" s="240"/>
      <c r="BE563" s="240"/>
      <c r="BF563" s="240"/>
      <c r="BG563" s="240"/>
      <c r="BH563" s="240"/>
      <c r="BI563" s="240"/>
      <c r="BJ563" s="240"/>
      <c r="BK563" s="240"/>
      <c r="BL563" s="240"/>
      <c r="BM563" s="240"/>
      <c r="BN563" s="240"/>
      <c r="BO563" s="240"/>
      <c r="BP563" s="240"/>
      <c r="BQ563" s="240"/>
      <c r="BR563" s="240"/>
      <c r="BS563" s="240"/>
      <c r="BT563" s="240"/>
      <c r="BU563" s="240"/>
      <c r="BV563" s="240"/>
      <c r="BW563" s="240"/>
      <c r="BX563" s="240"/>
      <c r="BY563" s="240"/>
      <c r="BZ563" s="241"/>
      <c r="CA563" s="241"/>
      <c r="CB563" s="241"/>
      <c r="CC563" s="241"/>
      <c r="CD563" s="241"/>
      <c r="CE563" s="241"/>
      <c r="CF563" s="241"/>
      <c r="CG563" s="241"/>
      <c r="CH563" s="241"/>
      <c r="CI563" s="241"/>
      <c r="CJ563" s="241"/>
      <c r="CK563" s="241"/>
      <c r="CL563" s="241"/>
      <c r="CM563" s="241"/>
      <c r="CN563" s="241"/>
      <c r="CO563" s="241"/>
      <c r="CP563" s="241"/>
      <c r="CQ563" s="241"/>
      <c r="CR563" s="241"/>
      <c r="CS563" s="241"/>
      <c r="CT563" s="241"/>
      <c r="CU563" s="241"/>
      <c r="CV563" s="241"/>
      <c r="CW563" s="241"/>
      <c r="CX563" s="241"/>
      <c r="CY563" s="241"/>
      <c r="CZ563" s="241"/>
    </row>
    <row r="564" s="245" customFormat="true" ht="25.15" customHeight="true" x14ac:dyDescent="0.2">
      <c r="C564" s="1817"/>
      <c r="D564" s="1818"/>
      <c r="E564" s="788"/>
      <c r="F564" s="788"/>
      <c r="G564" s="788"/>
      <c r="H564" s="1817"/>
      <c r="I564" s="1818"/>
      <c r="J564" s="788"/>
      <c r="K564" s="788"/>
      <c r="L564" s="788"/>
      <c r="M564" s="1817"/>
      <c r="N564" s="1818"/>
      <c r="O564" s="788"/>
      <c r="P564" s="788"/>
      <c r="Q564" s="788"/>
      <c r="AE564" s="238"/>
      <c r="AF564" s="238"/>
      <c r="AG564" s="238"/>
      <c r="AH564" s="238"/>
      <c r="AI564" s="238"/>
      <c r="AJ564" s="238"/>
      <c r="AK564" s="238"/>
      <c r="AL564" s="238"/>
      <c r="AM564" s="238"/>
      <c r="AN564" s="238"/>
      <c r="AO564" s="238"/>
      <c r="AP564" s="238"/>
      <c r="AQ564" s="238"/>
      <c r="AR564" s="238"/>
      <c r="AS564" s="238"/>
      <c r="AT564" s="238"/>
      <c r="AU564" s="238"/>
      <c r="AV564" s="238"/>
      <c r="AW564" s="238"/>
      <c r="AX564" s="238"/>
      <c r="AY564" s="238"/>
      <c r="AZ564" s="238"/>
      <c r="BA564" s="240"/>
      <c r="BB564" s="427"/>
      <c r="BC564" s="240"/>
      <c r="BD564" s="240"/>
      <c r="BE564" s="240"/>
      <c r="BF564" s="240"/>
      <c r="BG564" s="240"/>
      <c r="BH564" s="240"/>
      <c r="BI564" s="240"/>
      <c r="BJ564" s="240"/>
      <c r="BK564" s="240"/>
      <c r="BL564" s="240"/>
      <c r="BM564" s="240"/>
      <c r="BN564" s="240"/>
      <c r="BO564" s="240"/>
      <c r="BP564" s="240"/>
      <c r="BQ564" s="240"/>
      <c r="BR564" s="240"/>
      <c r="BS564" s="240"/>
      <c r="BT564" s="240"/>
      <c r="BU564" s="240"/>
      <c r="BV564" s="240"/>
      <c r="BW564" s="240"/>
      <c r="BX564" s="240"/>
      <c r="BY564" s="240"/>
      <c r="BZ564" s="241"/>
      <c r="CA564" s="241"/>
      <c r="CB564" s="241"/>
      <c r="CC564" s="241"/>
      <c r="CD564" s="241"/>
      <c r="CE564" s="241"/>
      <c r="CF564" s="241"/>
      <c r="CG564" s="241"/>
      <c r="CH564" s="241"/>
      <c r="CI564" s="241"/>
      <c r="CJ564" s="241"/>
      <c r="CK564" s="241"/>
      <c r="CL564" s="241"/>
      <c r="CM564" s="241"/>
      <c r="CN564" s="241"/>
      <c r="CO564" s="241"/>
      <c r="CP564" s="241"/>
      <c r="CQ564" s="241"/>
      <c r="CR564" s="241"/>
      <c r="CS564" s="241"/>
      <c r="CT564" s="241"/>
      <c r="CU564" s="241"/>
      <c r="CV564" s="241"/>
      <c r="CW564" s="241"/>
      <c r="CX564" s="241"/>
      <c r="CY564" s="241"/>
      <c r="CZ564" s="241"/>
    </row>
    <row r="565" s="245" customFormat="true" ht="25.15" customHeight="true" x14ac:dyDescent="0.2">
      <c r="C565" s="1817"/>
      <c r="D565" s="1818"/>
      <c r="E565" s="788"/>
      <c r="F565" s="788"/>
      <c r="G565" s="788"/>
      <c r="H565" s="1817"/>
      <c r="I565" s="1818"/>
      <c r="J565" s="788"/>
      <c r="K565" s="788"/>
      <c r="L565" s="788"/>
      <c r="M565" s="1817"/>
      <c r="N565" s="1818"/>
      <c r="O565" s="788"/>
      <c r="P565" s="788"/>
      <c r="Q565" s="788"/>
      <c r="AE565" s="238"/>
      <c r="AF565" s="238"/>
      <c r="AG565" s="238"/>
      <c r="AH565" s="238"/>
      <c r="AI565" s="238"/>
      <c r="AJ565" s="238"/>
      <c r="AK565" s="238"/>
      <c r="AL565" s="238"/>
      <c r="AM565" s="238"/>
      <c r="AN565" s="238"/>
      <c r="AO565" s="238"/>
      <c r="AP565" s="238"/>
      <c r="AQ565" s="238"/>
      <c r="AR565" s="238"/>
      <c r="AS565" s="238"/>
      <c r="AT565" s="238"/>
      <c r="AU565" s="238"/>
      <c r="AV565" s="238"/>
      <c r="AW565" s="238"/>
      <c r="AX565" s="238"/>
      <c r="AY565" s="238"/>
      <c r="AZ565" s="238"/>
      <c r="BA565" s="240"/>
      <c r="BB565" s="427"/>
      <c r="BC565" s="240"/>
      <c r="BD565" s="240"/>
      <c r="BE565" s="240"/>
      <c r="BF565" s="240"/>
      <c r="BG565" s="240"/>
      <c r="BH565" s="240"/>
      <c r="BI565" s="240"/>
      <c r="BJ565" s="240"/>
      <c r="BK565" s="240"/>
      <c r="BL565" s="240"/>
      <c r="BM565" s="240"/>
      <c r="BN565" s="240"/>
      <c r="BO565" s="240"/>
      <c r="BP565" s="240"/>
      <c r="BQ565" s="240"/>
      <c r="BR565" s="240"/>
      <c r="BS565" s="240"/>
      <c r="BT565" s="240"/>
      <c r="BU565" s="240"/>
      <c r="BV565" s="240"/>
      <c r="BW565" s="240"/>
      <c r="BX565" s="240"/>
      <c r="BY565" s="240"/>
      <c r="BZ565" s="241"/>
      <c r="CA565" s="241"/>
      <c r="CB565" s="241"/>
      <c r="CC565" s="241"/>
      <c r="CD565" s="241"/>
      <c r="CE565" s="241"/>
      <c r="CF565" s="241"/>
      <c r="CG565" s="241"/>
      <c r="CH565" s="241"/>
      <c r="CI565" s="241"/>
      <c r="CJ565" s="241"/>
      <c r="CK565" s="241"/>
      <c r="CL565" s="241"/>
      <c r="CM565" s="241"/>
      <c r="CN565" s="241"/>
      <c r="CO565" s="241"/>
      <c r="CP565" s="241"/>
      <c r="CQ565" s="241"/>
      <c r="CR565" s="241"/>
      <c r="CS565" s="241"/>
      <c r="CT565" s="241"/>
      <c r="CU565" s="241"/>
      <c r="CV565" s="241"/>
      <c r="CW565" s="241"/>
      <c r="CX565" s="241"/>
      <c r="CY565" s="241"/>
      <c r="CZ565" s="241"/>
    </row>
    <row r="566" s="245" customFormat="true" ht="25.15" customHeight="true" x14ac:dyDescent="0.2">
      <c r="C566" s="1817"/>
      <c r="D566" s="1818"/>
      <c r="E566" s="788"/>
      <c r="F566" s="788"/>
      <c r="G566" s="788"/>
      <c r="H566" s="1817"/>
      <c r="I566" s="1818"/>
      <c r="J566" s="788"/>
      <c r="K566" s="788"/>
      <c r="L566" s="788"/>
      <c r="M566" s="1817"/>
      <c r="N566" s="1818"/>
      <c r="O566" s="788"/>
      <c r="P566" s="788"/>
      <c r="Q566" s="788"/>
      <c r="AE566" s="238"/>
      <c r="AF566" s="238"/>
      <c r="AG566" s="238"/>
      <c r="AH566" s="238"/>
      <c r="AI566" s="238"/>
      <c r="AJ566" s="238"/>
      <c r="AK566" s="238"/>
      <c r="AL566" s="238"/>
      <c r="AM566" s="238"/>
      <c r="AN566" s="238"/>
      <c r="AO566" s="238"/>
      <c r="AP566" s="238"/>
      <c r="AQ566" s="238"/>
      <c r="AR566" s="238"/>
      <c r="AS566" s="238"/>
      <c r="AT566" s="238"/>
      <c r="AU566" s="238"/>
      <c r="AV566" s="238"/>
      <c r="AW566" s="238"/>
      <c r="AX566" s="238"/>
      <c r="AY566" s="238"/>
      <c r="AZ566" s="238"/>
      <c r="BA566" s="240"/>
      <c r="BB566" s="427"/>
      <c r="BC566" s="240"/>
      <c r="BD566" s="240"/>
      <c r="BE566" s="240"/>
      <c r="BF566" s="240"/>
      <c r="BG566" s="240"/>
      <c r="BH566" s="240"/>
      <c r="BI566" s="240"/>
      <c r="BJ566" s="240"/>
      <c r="BK566" s="240"/>
      <c r="BL566" s="240"/>
      <c r="BM566" s="240"/>
      <c r="BN566" s="240"/>
      <c r="BO566" s="240"/>
      <c r="BP566" s="240"/>
      <c r="BQ566" s="240"/>
      <c r="BR566" s="240"/>
      <c r="BS566" s="240"/>
      <c r="BT566" s="240"/>
      <c r="BU566" s="240"/>
      <c r="BV566" s="240"/>
      <c r="BW566" s="240"/>
      <c r="BX566" s="240"/>
      <c r="BY566" s="240"/>
      <c r="BZ566" s="241"/>
      <c r="CA566" s="241"/>
      <c r="CB566" s="241"/>
      <c r="CC566" s="241"/>
      <c r="CD566" s="241"/>
      <c r="CE566" s="241"/>
      <c r="CF566" s="241"/>
      <c r="CG566" s="241"/>
      <c r="CH566" s="241"/>
      <c r="CI566" s="241"/>
      <c r="CJ566" s="241"/>
      <c r="CK566" s="241"/>
      <c r="CL566" s="241"/>
      <c r="CM566" s="241"/>
      <c r="CN566" s="241"/>
      <c r="CO566" s="241"/>
      <c r="CP566" s="241"/>
      <c r="CQ566" s="241"/>
      <c r="CR566" s="241"/>
      <c r="CS566" s="241"/>
      <c r="CT566" s="241"/>
      <c r="CU566" s="241"/>
      <c r="CV566" s="241"/>
      <c r="CW566" s="241"/>
      <c r="CX566" s="241"/>
      <c r="CY566" s="241"/>
      <c r="CZ566" s="241"/>
    </row>
    <row r="567" s="245" customFormat="true" ht="25.15" customHeight="true" x14ac:dyDescent="0.2">
      <c r="C567" s="1817"/>
      <c r="D567" s="1818"/>
      <c r="E567" s="788"/>
      <c r="F567" s="788"/>
      <c r="G567" s="788"/>
      <c r="H567" s="1817"/>
      <c r="I567" s="1818"/>
      <c r="J567" s="788"/>
      <c r="K567" s="788"/>
      <c r="L567" s="788"/>
      <c r="M567" s="1817"/>
      <c r="N567" s="1818"/>
      <c r="O567" s="788"/>
      <c r="P567" s="788"/>
      <c r="Q567" s="788"/>
      <c r="AE567" s="238"/>
      <c r="AF567" s="238"/>
      <c r="AG567" s="238"/>
      <c r="AH567" s="238"/>
      <c r="AI567" s="238"/>
      <c r="AJ567" s="238"/>
      <c r="AK567" s="238"/>
      <c r="AL567" s="238"/>
      <c r="AM567" s="238"/>
      <c r="AN567" s="238"/>
      <c r="AO567" s="238"/>
      <c r="AP567" s="238"/>
      <c r="AQ567" s="238"/>
      <c r="AR567" s="238"/>
      <c r="AS567" s="238"/>
      <c r="AT567" s="238"/>
      <c r="AU567" s="238"/>
      <c r="AV567" s="238"/>
      <c r="AW567" s="238"/>
      <c r="AX567" s="238"/>
      <c r="AY567" s="238"/>
      <c r="AZ567" s="238"/>
      <c r="BA567" s="240"/>
      <c r="BB567" s="427"/>
      <c r="BC567" s="240"/>
      <c r="BD567" s="240"/>
      <c r="BE567" s="240"/>
      <c r="BF567" s="240"/>
      <c r="BG567" s="240"/>
      <c r="BH567" s="240"/>
      <c r="BI567" s="240"/>
      <c r="BJ567" s="240"/>
      <c r="BK567" s="240"/>
      <c r="BL567" s="240"/>
      <c r="BM567" s="240"/>
      <c r="BN567" s="240"/>
      <c r="BO567" s="240"/>
      <c r="BP567" s="240"/>
      <c r="BQ567" s="240"/>
      <c r="BR567" s="240"/>
      <c r="BS567" s="240"/>
      <c r="BT567" s="240"/>
      <c r="BU567" s="240"/>
      <c r="BV567" s="240"/>
      <c r="BW567" s="240"/>
      <c r="BX567" s="240"/>
      <c r="BY567" s="240"/>
      <c r="BZ567" s="241"/>
      <c r="CA567" s="241"/>
      <c r="CB567" s="241"/>
      <c r="CC567" s="241"/>
      <c r="CD567" s="241"/>
      <c r="CE567" s="241"/>
      <c r="CF567" s="241"/>
      <c r="CG567" s="241"/>
      <c r="CH567" s="241"/>
      <c r="CI567" s="241"/>
      <c r="CJ567" s="241"/>
      <c r="CK567" s="241"/>
      <c r="CL567" s="241"/>
      <c r="CM567" s="241"/>
      <c r="CN567" s="241"/>
      <c r="CO567" s="241"/>
      <c r="CP567" s="241"/>
      <c r="CQ567" s="241"/>
      <c r="CR567" s="241"/>
      <c r="CS567" s="241"/>
      <c r="CT567" s="241"/>
      <c r="CU567" s="241"/>
      <c r="CV567" s="241"/>
      <c r="CW567" s="241"/>
      <c r="CX567" s="241"/>
      <c r="CY567" s="241"/>
      <c r="CZ567" s="241"/>
    </row>
    <row r="568" s="245" customFormat="true" ht="25.15" customHeight="true" x14ac:dyDescent="0.2">
      <c r="C568" s="1817"/>
      <c r="D568" s="1818"/>
      <c r="E568" s="788"/>
      <c r="F568" s="788"/>
      <c r="G568" s="788"/>
      <c r="H568" s="1817"/>
      <c r="I568" s="1818"/>
      <c r="J568" s="788"/>
      <c r="K568" s="788"/>
      <c r="L568" s="788"/>
      <c r="M568" s="1817"/>
      <c r="N568" s="1818"/>
      <c r="O568" s="788"/>
      <c r="P568" s="788"/>
      <c r="Q568" s="788"/>
      <c r="AE568" s="238"/>
      <c r="AF568" s="238"/>
      <c r="AG568" s="238"/>
      <c r="AH568" s="238"/>
      <c r="AI568" s="238"/>
      <c r="AJ568" s="238"/>
      <c r="AK568" s="238"/>
      <c r="AL568" s="238"/>
      <c r="AM568" s="238"/>
      <c r="AN568" s="238"/>
      <c r="AO568" s="238"/>
      <c r="AP568" s="238"/>
      <c r="AQ568" s="238"/>
      <c r="AR568" s="238"/>
      <c r="AS568" s="238"/>
      <c r="AT568" s="238"/>
      <c r="AU568" s="238"/>
      <c r="AV568" s="238"/>
      <c r="AW568" s="238"/>
      <c r="AX568" s="238"/>
      <c r="AY568" s="238"/>
      <c r="AZ568" s="238"/>
      <c r="BA568" s="240"/>
      <c r="BB568" s="427"/>
      <c r="BC568" s="240"/>
      <c r="BD568" s="240"/>
      <c r="BE568" s="240"/>
      <c r="BF568" s="240"/>
      <c r="BG568" s="240"/>
      <c r="BH568" s="240"/>
      <c r="BI568" s="240"/>
      <c r="BJ568" s="240"/>
      <c r="BK568" s="240"/>
      <c r="BL568" s="240"/>
      <c r="BM568" s="240"/>
      <c r="BN568" s="240"/>
      <c r="BO568" s="240"/>
      <c r="BP568" s="240"/>
      <c r="BQ568" s="240"/>
      <c r="BR568" s="240"/>
      <c r="BS568" s="240"/>
      <c r="BT568" s="240"/>
      <c r="BU568" s="240"/>
      <c r="BV568" s="240"/>
      <c r="BW568" s="240"/>
      <c r="BX568" s="240"/>
      <c r="BY568" s="240"/>
      <c r="BZ568" s="241"/>
      <c r="CA568" s="241"/>
      <c r="CB568" s="241"/>
      <c r="CC568" s="241"/>
      <c r="CD568" s="241"/>
      <c r="CE568" s="241"/>
      <c r="CF568" s="241"/>
      <c r="CG568" s="241"/>
      <c r="CH568" s="241"/>
      <c r="CI568" s="241"/>
      <c r="CJ568" s="241"/>
      <c r="CK568" s="241"/>
      <c r="CL568" s="241"/>
      <c r="CM568" s="241"/>
      <c r="CN568" s="241"/>
      <c r="CO568" s="241"/>
      <c r="CP568" s="241"/>
      <c r="CQ568" s="241"/>
      <c r="CR568" s="241"/>
      <c r="CS568" s="241"/>
      <c r="CT568" s="241"/>
      <c r="CU568" s="241"/>
      <c r="CV568" s="241"/>
      <c r="CW568" s="241"/>
      <c r="CX568" s="241"/>
      <c r="CY568" s="241"/>
      <c r="CZ568" s="241"/>
    </row>
    <row r="569" s="245" customFormat="true" ht="25.15" customHeight="true" x14ac:dyDescent="0.2">
      <c r="C569" s="1817"/>
      <c r="D569" s="1818"/>
      <c r="E569" s="788"/>
      <c r="F569" s="788"/>
      <c r="G569" s="788"/>
      <c r="H569" s="1817"/>
      <c r="I569" s="1818"/>
      <c r="J569" s="788"/>
      <c r="K569" s="788"/>
      <c r="L569" s="788"/>
      <c r="M569" s="1817"/>
      <c r="N569" s="1818"/>
      <c r="O569" s="788"/>
      <c r="P569" s="788"/>
      <c r="Q569" s="788"/>
      <c r="AE569" s="238"/>
      <c r="AF569" s="238"/>
      <c r="AG569" s="238"/>
      <c r="AH569" s="238"/>
      <c r="AI569" s="238"/>
      <c r="AJ569" s="238"/>
      <c r="AK569" s="238"/>
      <c r="AL569" s="238"/>
      <c r="AM569" s="238"/>
      <c r="AN569" s="238"/>
      <c r="AO569" s="238"/>
      <c r="AP569" s="238"/>
      <c r="AQ569" s="238"/>
      <c r="AR569" s="238"/>
      <c r="AS569" s="238"/>
      <c r="AT569" s="238"/>
      <c r="AU569" s="238"/>
      <c r="AV569" s="238"/>
      <c r="AW569" s="238"/>
      <c r="AX569" s="238"/>
      <c r="AY569" s="238"/>
      <c r="AZ569" s="238"/>
      <c r="BA569" s="240"/>
      <c r="BB569" s="427"/>
      <c r="BC569" s="240"/>
      <c r="BD569" s="240"/>
      <c r="BE569" s="240"/>
      <c r="BF569" s="240"/>
      <c r="BG569" s="240"/>
      <c r="BH569" s="240"/>
      <c r="BI569" s="240"/>
      <c r="BJ569" s="240"/>
      <c r="BK569" s="240"/>
      <c r="BL569" s="240"/>
      <c r="BM569" s="240"/>
      <c r="BN569" s="240"/>
      <c r="BO569" s="240"/>
      <c r="BP569" s="240"/>
      <c r="BQ569" s="240"/>
      <c r="BR569" s="240"/>
      <c r="BS569" s="240"/>
      <c r="BT569" s="240"/>
      <c r="BU569" s="240"/>
      <c r="BV569" s="240"/>
      <c r="BW569" s="240"/>
      <c r="BX569" s="240"/>
      <c r="BY569" s="240"/>
      <c r="BZ569" s="241"/>
      <c r="CA569" s="241"/>
      <c r="CB569" s="241"/>
      <c r="CC569" s="241"/>
      <c r="CD569" s="241"/>
      <c r="CE569" s="241"/>
      <c r="CF569" s="241"/>
      <c r="CG569" s="241"/>
      <c r="CH569" s="241"/>
      <c r="CI569" s="241"/>
      <c r="CJ569" s="241"/>
      <c r="CK569" s="241"/>
      <c r="CL569" s="241"/>
      <c r="CM569" s="241"/>
      <c r="CN569" s="241"/>
      <c r="CO569" s="241"/>
      <c r="CP569" s="241"/>
      <c r="CQ569" s="241"/>
      <c r="CR569" s="241"/>
      <c r="CS569" s="241"/>
      <c r="CT569" s="241"/>
      <c r="CU569" s="241"/>
      <c r="CV569" s="241"/>
      <c r="CW569" s="241"/>
      <c r="CX569" s="241"/>
      <c r="CY569" s="241"/>
      <c r="CZ569" s="241"/>
    </row>
    <row r="570" s="245" customFormat="true" ht="25.15" customHeight="true" x14ac:dyDescent="0.2">
      <c r="C570" s="1817"/>
      <c r="D570" s="1818"/>
      <c r="E570" s="788"/>
      <c r="F570" s="788"/>
      <c r="G570" s="788"/>
      <c r="H570" s="1817"/>
      <c r="I570" s="1818"/>
      <c r="J570" s="788"/>
      <c r="K570" s="788"/>
      <c r="L570" s="788"/>
      <c r="M570" s="1817"/>
      <c r="N570" s="1818"/>
      <c r="O570" s="788"/>
      <c r="P570" s="788"/>
      <c r="Q570" s="788"/>
      <c r="AE570" s="238"/>
      <c r="AF570" s="238"/>
      <c r="AG570" s="238"/>
      <c r="AH570" s="238"/>
      <c r="AI570" s="238"/>
      <c r="AJ570" s="238"/>
      <c r="AK570" s="238"/>
      <c r="AL570" s="238"/>
      <c r="AM570" s="238"/>
      <c r="AN570" s="238"/>
      <c r="AO570" s="238"/>
      <c r="AP570" s="238"/>
      <c r="AQ570" s="238"/>
      <c r="AR570" s="238"/>
      <c r="AS570" s="238"/>
      <c r="AT570" s="238"/>
      <c r="AU570" s="238"/>
      <c r="AV570" s="238"/>
      <c r="AW570" s="238"/>
      <c r="AX570" s="238"/>
      <c r="AY570" s="238"/>
      <c r="AZ570" s="238"/>
      <c r="BA570" s="240"/>
      <c r="BB570" s="427"/>
      <c r="BC570" s="240"/>
      <c r="BD570" s="240"/>
      <c r="BE570" s="240"/>
      <c r="BF570" s="240"/>
      <c r="BG570" s="240"/>
      <c r="BH570" s="240"/>
      <c r="BI570" s="240"/>
      <c r="BJ570" s="240"/>
      <c r="BK570" s="240"/>
      <c r="BL570" s="240"/>
      <c r="BM570" s="240"/>
      <c r="BN570" s="240"/>
      <c r="BO570" s="240"/>
      <c r="BP570" s="240"/>
      <c r="BQ570" s="240"/>
      <c r="BR570" s="240"/>
      <c r="BS570" s="240"/>
      <c r="BT570" s="240"/>
      <c r="BU570" s="240"/>
      <c r="BV570" s="240"/>
      <c r="BW570" s="240"/>
      <c r="BX570" s="240"/>
      <c r="BY570" s="240"/>
      <c r="BZ570" s="241"/>
      <c r="CA570" s="241"/>
      <c r="CB570" s="241"/>
      <c r="CC570" s="241"/>
      <c r="CD570" s="241"/>
      <c r="CE570" s="241"/>
      <c r="CF570" s="241"/>
      <c r="CG570" s="241"/>
      <c r="CH570" s="241"/>
      <c r="CI570" s="241"/>
      <c r="CJ570" s="241"/>
      <c r="CK570" s="241"/>
      <c r="CL570" s="241"/>
      <c r="CM570" s="241"/>
      <c r="CN570" s="241"/>
      <c r="CO570" s="241"/>
      <c r="CP570" s="241"/>
      <c r="CQ570" s="241"/>
      <c r="CR570" s="241"/>
      <c r="CS570" s="241"/>
      <c r="CT570" s="241"/>
      <c r="CU570" s="241"/>
      <c r="CV570" s="241"/>
      <c r="CW570" s="241"/>
      <c r="CX570" s="241"/>
      <c r="CY570" s="241"/>
      <c r="CZ570" s="241"/>
    </row>
    <row r="571" s="245" customFormat="true" ht="25.15" customHeight="true" x14ac:dyDescent="0.2">
      <c r="C571" s="1817"/>
      <c r="D571" s="1818"/>
      <c r="E571" s="788"/>
      <c r="F571" s="788"/>
      <c r="G571" s="788"/>
      <c r="H571" s="1817"/>
      <c r="I571" s="1818"/>
      <c r="J571" s="788"/>
      <c r="K571" s="788"/>
      <c r="L571" s="788"/>
      <c r="M571" s="1817"/>
      <c r="N571" s="1818"/>
      <c r="O571" s="788"/>
      <c r="P571" s="788"/>
      <c r="Q571" s="788"/>
      <c r="AE571" s="238"/>
      <c r="AF571" s="238"/>
      <c r="AG571" s="238"/>
      <c r="AH571" s="238"/>
      <c r="AI571" s="238"/>
      <c r="AJ571" s="238"/>
      <c r="AK571" s="238"/>
      <c r="AL571" s="238"/>
      <c r="AM571" s="238"/>
      <c r="AN571" s="238"/>
      <c r="AO571" s="238"/>
      <c r="AP571" s="238"/>
      <c r="AQ571" s="238"/>
      <c r="AR571" s="238"/>
      <c r="AS571" s="238"/>
      <c r="AT571" s="238"/>
      <c r="AU571" s="238"/>
      <c r="AV571" s="238"/>
      <c r="AW571" s="238"/>
      <c r="AX571" s="238"/>
      <c r="AY571" s="238"/>
      <c r="AZ571" s="238"/>
      <c r="BA571" s="240"/>
      <c r="BB571" s="427"/>
      <c r="BC571" s="240"/>
      <c r="BD571" s="240"/>
      <c r="BE571" s="240"/>
      <c r="BF571" s="240"/>
      <c r="BG571" s="240"/>
      <c r="BH571" s="240"/>
      <c r="BI571" s="240"/>
      <c r="BJ571" s="240"/>
      <c r="BK571" s="240"/>
      <c r="BL571" s="240"/>
      <c r="BM571" s="240"/>
      <c r="BN571" s="240"/>
      <c r="BO571" s="240"/>
      <c r="BP571" s="240"/>
      <c r="BQ571" s="240"/>
      <c r="BR571" s="240"/>
      <c r="BS571" s="240"/>
      <c r="BT571" s="240"/>
      <c r="BU571" s="240"/>
      <c r="BV571" s="240"/>
      <c r="BW571" s="240"/>
      <c r="BX571" s="240"/>
      <c r="BY571" s="240"/>
      <c r="BZ571" s="241"/>
      <c r="CA571" s="241"/>
      <c r="CB571" s="241"/>
      <c r="CC571" s="241"/>
      <c r="CD571" s="241"/>
      <c r="CE571" s="241"/>
      <c r="CF571" s="241"/>
      <c r="CG571" s="241"/>
      <c r="CH571" s="241"/>
      <c r="CI571" s="241"/>
      <c r="CJ571" s="241"/>
      <c r="CK571" s="241"/>
      <c r="CL571" s="241"/>
      <c r="CM571" s="241"/>
      <c r="CN571" s="241"/>
      <c r="CO571" s="241"/>
      <c r="CP571" s="241"/>
      <c r="CQ571" s="241"/>
      <c r="CR571" s="241"/>
      <c r="CS571" s="241"/>
      <c r="CT571" s="241"/>
      <c r="CU571" s="241"/>
      <c r="CV571" s="241"/>
      <c r="CW571" s="241"/>
      <c r="CX571" s="241"/>
      <c r="CY571" s="241"/>
      <c r="CZ571" s="241"/>
    </row>
    <row r="572" s="245" customFormat="true" ht="25.15" customHeight="true" x14ac:dyDescent="0.2">
      <c r="C572" s="1817"/>
      <c r="D572" s="1818"/>
      <c r="E572" s="788"/>
      <c r="F572" s="788"/>
      <c r="G572" s="788"/>
      <c r="H572" s="1817"/>
      <c r="I572" s="1818"/>
      <c r="J572" s="788"/>
      <c r="K572" s="788"/>
      <c r="L572" s="788"/>
      <c r="M572" s="1817"/>
      <c r="N572" s="1818"/>
      <c r="O572" s="788"/>
      <c r="P572" s="788"/>
      <c r="Q572" s="788"/>
      <c r="AE572" s="238"/>
      <c r="AF572" s="238"/>
      <c r="AG572" s="238"/>
      <c r="AH572" s="238"/>
      <c r="AI572" s="238"/>
      <c r="AJ572" s="238"/>
      <c r="AK572" s="238"/>
      <c r="AL572" s="238"/>
      <c r="AM572" s="238"/>
      <c r="AN572" s="238"/>
      <c r="AO572" s="238"/>
      <c r="AP572" s="238"/>
      <c r="AQ572" s="238"/>
      <c r="AR572" s="238"/>
      <c r="AS572" s="238"/>
      <c r="AT572" s="238"/>
      <c r="AU572" s="238"/>
      <c r="AV572" s="238"/>
      <c r="AW572" s="238"/>
      <c r="AX572" s="238"/>
      <c r="AY572" s="238"/>
      <c r="AZ572" s="238"/>
      <c r="BA572" s="240"/>
      <c r="BB572" s="427"/>
      <c r="BC572" s="240"/>
      <c r="BD572" s="240"/>
      <c r="BE572" s="240"/>
      <c r="BF572" s="240"/>
      <c r="BG572" s="240"/>
      <c r="BH572" s="240"/>
      <c r="BI572" s="240"/>
      <c r="BJ572" s="240"/>
      <c r="BK572" s="240"/>
      <c r="BL572" s="240"/>
      <c r="BM572" s="240"/>
      <c r="BN572" s="240"/>
      <c r="BO572" s="240"/>
      <c r="BP572" s="240"/>
      <c r="BQ572" s="240"/>
      <c r="BR572" s="240"/>
      <c r="BS572" s="240"/>
      <c r="BT572" s="240"/>
      <c r="BU572" s="240"/>
      <c r="BV572" s="240"/>
      <c r="BW572" s="240"/>
      <c r="BX572" s="240"/>
      <c r="BY572" s="240"/>
      <c r="BZ572" s="241"/>
      <c r="CA572" s="241"/>
      <c r="CB572" s="241"/>
      <c r="CC572" s="241"/>
      <c r="CD572" s="241"/>
      <c r="CE572" s="241"/>
      <c r="CF572" s="241"/>
      <c r="CG572" s="241"/>
      <c r="CH572" s="241"/>
      <c r="CI572" s="241"/>
      <c r="CJ572" s="241"/>
      <c r="CK572" s="241"/>
      <c r="CL572" s="241"/>
      <c r="CM572" s="241"/>
      <c r="CN572" s="241"/>
      <c r="CO572" s="241"/>
      <c r="CP572" s="241"/>
      <c r="CQ572" s="241"/>
      <c r="CR572" s="241"/>
      <c r="CS572" s="241"/>
      <c r="CT572" s="241"/>
      <c r="CU572" s="241"/>
      <c r="CV572" s="241"/>
      <c r="CW572" s="241"/>
      <c r="CX572" s="241"/>
      <c r="CY572" s="241"/>
      <c r="CZ572" s="241"/>
    </row>
    <row r="573" s="245" customFormat="true" ht="25.15" customHeight="true" x14ac:dyDescent="0.2">
      <c r="C573" s="1817"/>
      <c r="D573" s="1818"/>
      <c r="E573" s="788"/>
      <c r="F573" s="788"/>
      <c r="G573" s="788"/>
      <c r="H573" s="1817"/>
      <c r="I573" s="1818"/>
      <c r="J573" s="788"/>
      <c r="K573" s="788"/>
      <c r="L573" s="788"/>
      <c r="M573" s="1817"/>
      <c r="N573" s="1818"/>
      <c r="O573" s="788"/>
      <c r="P573" s="788"/>
      <c r="Q573" s="788"/>
      <c r="AE573" s="238"/>
      <c r="AF573" s="238"/>
      <c r="AG573" s="238"/>
      <c r="AH573" s="238"/>
      <c r="AI573" s="238"/>
      <c r="AJ573" s="238"/>
      <c r="AK573" s="238"/>
      <c r="AL573" s="238"/>
      <c r="AM573" s="238"/>
      <c r="AN573" s="238"/>
      <c r="AO573" s="238"/>
      <c r="AP573" s="238"/>
      <c r="AQ573" s="238"/>
      <c r="AR573" s="238"/>
      <c r="AS573" s="238"/>
      <c r="AT573" s="238"/>
      <c r="AU573" s="238"/>
      <c r="AV573" s="238"/>
      <c r="AW573" s="238"/>
      <c r="AX573" s="238"/>
      <c r="AY573" s="238"/>
      <c r="AZ573" s="238"/>
      <c r="BA573" s="240"/>
      <c r="BB573" s="427"/>
      <c r="BC573" s="240"/>
      <c r="BD573" s="240"/>
      <c r="BE573" s="240"/>
      <c r="BF573" s="240"/>
      <c r="BG573" s="240"/>
      <c r="BH573" s="240"/>
      <c r="BI573" s="240"/>
      <c r="BJ573" s="240"/>
      <c r="BK573" s="240"/>
      <c r="BL573" s="240"/>
      <c r="BM573" s="240"/>
      <c r="BN573" s="240"/>
      <c r="BO573" s="240"/>
      <c r="BP573" s="240"/>
      <c r="BQ573" s="240"/>
      <c r="BR573" s="240"/>
      <c r="BS573" s="240"/>
      <c r="BT573" s="240"/>
      <c r="BU573" s="240"/>
      <c r="BV573" s="240"/>
      <c r="BW573" s="240"/>
      <c r="BX573" s="240"/>
      <c r="BY573" s="240"/>
      <c r="BZ573" s="241"/>
      <c r="CA573" s="241"/>
      <c r="CB573" s="241"/>
      <c r="CC573" s="241"/>
      <c r="CD573" s="241"/>
      <c r="CE573" s="241"/>
      <c r="CF573" s="241"/>
      <c r="CG573" s="241"/>
      <c r="CH573" s="241"/>
      <c r="CI573" s="241"/>
      <c r="CJ573" s="241"/>
      <c r="CK573" s="241"/>
      <c r="CL573" s="241"/>
      <c r="CM573" s="241"/>
      <c r="CN573" s="241"/>
      <c r="CO573" s="241"/>
      <c r="CP573" s="241"/>
      <c r="CQ573" s="241"/>
      <c r="CR573" s="241"/>
      <c r="CS573" s="241"/>
      <c r="CT573" s="241"/>
      <c r="CU573" s="241"/>
      <c r="CV573" s="241"/>
      <c r="CW573" s="241"/>
      <c r="CX573" s="241"/>
      <c r="CY573" s="241"/>
      <c r="CZ573" s="241"/>
    </row>
    <row r="574" s="245" customFormat="true" ht="25.15" customHeight="true" x14ac:dyDescent="0.2">
      <c r="C574" s="1817"/>
      <c r="D574" s="1818"/>
      <c r="E574" s="788"/>
      <c r="F574" s="788"/>
      <c r="G574" s="788"/>
      <c r="H574" s="1817"/>
      <c r="I574" s="1818"/>
      <c r="J574" s="788"/>
      <c r="K574" s="788"/>
      <c r="L574" s="788"/>
      <c r="M574" s="1817"/>
      <c r="N574" s="1818"/>
      <c r="O574" s="788"/>
      <c r="P574" s="788"/>
      <c r="Q574" s="788"/>
      <c r="AE574" s="238"/>
      <c r="AF574" s="238"/>
      <c r="AG574" s="238"/>
      <c r="AH574" s="238"/>
      <c r="AI574" s="238"/>
      <c r="AJ574" s="238"/>
      <c r="AK574" s="238"/>
      <c r="AL574" s="238"/>
      <c r="AM574" s="238"/>
      <c r="AN574" s="238"/>
      <c r="AO574" s="238"/>
      <c r="AP574" s="238"/>
      <c r="AQ574" s="238"/>
      <c r="AR574" s="238"/>
      <c r="AS574" s="238"/>
      <c r="AT574" s="238"/>
      <c r="AU574" s="238"/>
      <c r="AV574" s="238"/>
      <c r="AW574" s="238"/>
      <c r="AX574" s="238"/>
      <c r="AY574" s="238"/>
      <c r="AZ574" s="238"/>
      <c r="BA574" s="240"/>
      <c r="BB574" s="427"/>
      <c r="BC574" s="240"/>
      <c r="BD574" s="240"/>
      <c r="BE574" s="240"/>
      <c r="BF574" s="240"/>
      <c r="BG574" s="240"/>
      <c r="BH574" s="240"/>
      <c r="BI574" s="240"/>
      <c r="BJ574" s="240"/>
      <c r="BK574" s="240"/>
      <c r="BL574" s="240"/>
      <c r="BM574" s="240"/>
      <c r="BN574" s="240"/>
      <c r="BO574" s="240"/>
      <c r="BP574" s="240"/>
      <c r="BQ574" s="240"/>
      <c r="BR574" s="240"/>
      <c r="BS574" s="240"/>
      <c r="BT574" s="240"/>
      <c r="BU574" s="240"/>
      <c r="BV574" s="240"/>
      <c r="BW574" s="240"/>
      <c r="BX574" s="240"/>
      <c r="BY574" s="240"/>
      <c r="BZ574" s="241"/>
      <c r="CA574" s="241"/>
      <c r="CB574" s="241"/>
      <c r="CC574" s="241"/>
      <c r="CD574" s="241"/>
      <c r="CE574" s="241"/>
      <c r="CF574" s="241"/>
      <c r="CG574" s="241"/>
      <c r="CH574" s="241"/>
      <c r="CI574" s="241"/>
      <c r="CJ574" s="241"/>
      <c r="CK574" s="241"/>
      <c r="CL574" s="241"/>
      <c r="CM574" s="241"/>
      <c r="CN574" s="241"/>
      <c r="CO574" s="241"/>
      <c r="CP574" s="241"/>
      <c r="CQ574" s="241"/>
      <c r="CR574" s="241"/>
      <c r="CS574" s="241"/>
      <c r="CT574" s="241"/>
      <c r="CU574" s="241"/>
      <c r="CV574" s="241"/>
      <c r="CW574" s="241"/>
      <c r="CX574" s="241"/>
      <c r="CY574" s="241"/>
      <c r="CZ574" s="241"/>
    </row>
    <row r="575" s="245" customFormat="true" ht="25.15" customHeight="true" x14ac:dyDescent="0.2">
      <c r="C575" s="1817"/>
      <c r="D575" s="1818"/>
      <c r="E575" s="788"/>
      <c r="F575" s="788"/>
      <c r="G575" s="788"/>
      <c r="H575" s="1817"/>
      <c r="I575" s="1818"/>
      <c r="J575" s="788"/>
      <c r="K575" s="788"/>
      <c r="L575" s="788"/>
      <c r="M575" s="1817"/>
      <c r="N575" s="1818"/>
      <c r="O575" s="788"/>
      <c r="P575" s="788"/>
      <c r="Q575" s="788"/>
      <c r="AE575" s="238"/>
      <c r="AF575" s="238"/>
      <c r="AG575" s="238"/>
      <c r="AH575" s="238"/>
      <c r="AI575" s="238"/>
      <c r="AJ575" s="238"/>
      <c r="AK575" s="238"/>
      <c r="AL575" s="238"/>
      <c r="AM575" s="238"/>
      <c r="AN575" s="238"/>
      <c r="AO575" s="238"/>
      <c r="AP575" s="238"/>
      <c r="AQ575" s="238"/>
      <c r="AR575" s="238"/>
      <c r="AS575" s="238"/>
      <c r="AT575" s="238"/>
      <c r="AU575" s="238"/>
      <c r="AV575" s="238"/>
      <c r="AW575" s="238"/>
      <c r="AX575" s="238"/>
      <c r="AY575" s="238"/>
      <c r="AZ575" s="238"/>
      <c r="BA575" s="240"/>
      <c r="BB575" s="427"/>
      <c r="BC575" s="240"/>
      <c r="BD575" s="240"/>
      <c r="BE575" s="240"/>
      <c r="BF575" s="240"/>
      <c r="BG575" s="240"/>
      <c r="BH575" s="240"/>
      <c r="BI575" s="240"/>
      <c r="BJ575" s="240"/>
      <c r="BK575" s="240"/>
      <c r="BL575" s="240"/>
      <c r="BM575" s="240"/>
      <c r="BN575" s="240"/>
      <c r="BO575" s="240"/>
      <c r="BP575" s="240"/>
      <c r="BQ575" s="240"/>
      <c r="BR575" s="240"/>
      <c r="BS575" s="240"/>
      <c r="BT575" s="240"/>
      <c r="BU575" s="240"/>
      <c r="BV575" s="240"/>
      <c r="BW575" s="240"/>
      <c r="BX575" s="240"/>
      <c r="BY575" s="240"/>
      <c r="BZ575" s="241"/>
      <c r="CA575" s="241"/>
      <c r="CB575" s="241"/>
      <c r="CC575" s="241"/>
      <c r="CD575" s="241"/>
      <c r="CE575" s="241"/>
      <c r="CF575" s="241"/>
      <c r="CG575" s="241"/>
      <c r="CH575" s="241"/>
      <c r="CI575" s="241"/>
      <c r="CJ575" s="241"/>
      <c r="CK575" s="241"/>
      <c r="CL575" s="241"/>
      <c r="CM575" s="241"/>
      <c r="CN575" s="241"/>
      <c r="CO575" s="241"/>
      <c r="CP575" s="241"/>
      <c r="CQ575" s="241"/>
      <c r="CR575" s="241"/>
      <c r="CS575" s="241"/>
      <c r="CT575" s="241"/>
      <c r="CU575" s="241"/>
      <c r="CV575" s="241"/>
      <c r="CW575" s="241"/>
      <c r="CX575" s="241"/>
      <c r="CY575" s="241"/>
      <c r="CZ575" s="241"/>
    </row>
    <row r="576" s="245" customFormat="true" ht="25.15" customHeight="true" x14ac:dyDescent="0.2">
      <c r="C576" s="1817"/>
      <c r="D576" s="1818"/>
      <c r="E576" s="788"/>
      <c r="F576" s="788"/>
      <c r="G576" s="788"/>
      <c r="H576" s="1817"/>
      <c r="I576" s="1818"/>
      <c r="J576" s="788"/>
      <c r="K576" s="788"/>
      <c r="L576" s="788"/>
      <c r="M576" s="1817"/>
      <c r="N576" s="1818"/>
      <c r="O576" s="788"/>
      <c r="P576" s="788"/>
      <c r="Q576" s="788"/>
      <c r="AE576" s="238"/>
      <c r="AF576" s="238"/>
      <c r="AG576" s="238"/>
      <c r="AH576" s="238"/>
      <c r="AI576" s="238"/>
      <c r="AJ576" s="238"/>
      <c r="AK576" s="238"/>
      <c r="AL576" s="238"/>
      <c r="AM576" s="238"/>
      <c r="AN576" s="238"/>
      <c r="AO576" s="238"/>
      <c r="AP576" s="238"/>
      <c r="AQ576" s="238"/>
      <c r="AR576" s="238"/>
      <c r="AS576" s="238"/>
      <c r="AT576" s="238"/>
      <c r="AU576" s="238"/>
      <c r="AV576" s="238"/>
      <c r="AW576" s="238"/>
      <c r="AX576" s="238"/>
      <c r="AY576" s="238"/>
      <c r="AZ576" s="238"/>
      <c r="BA576" s="240"/>
      <c r="BB576" s="427"/>
      <c r="BC576" s="240"/>
      <c r="BD576" s="240"/>
      <c r="BE576" s="240"/>
      <c r="BF576" s="240"/>
      <c r="BG576" s="240"/>
      <c r="BH576" s="240"/>
      <c r="BI576" s="240"/>
      <c r="BJ576" s="240"/>
      <c r="BK576" s="240"/>
      <c r="BL576" s="240"/>
      <c r="BM576" s="240"/>
      <c r="BN576" s="240"/>
      <c r="BO576" s="240"/>
      <c r="BP576" s="240"/>
      <c r="BQ576" s="240"/>
      <c r="BR576" s="240"/>
      <c r="BS576" s="240"/>
      <c r="BT576" s="240"/>
      <c r="BU576" s="240"/>
      <c r="BV576" s="240"/>
      <c r="BW576" s="240"/>
      <c r="BX576" s="240"/>
      <c r="BY576" s="240"/>
      <c r="BZ576" s="241"/>
      <c r="CA576" s="241"/>
      <c r="CB576" s="241"/>
      <c r="CC576" s="241"/>
      <c r="CD576" s="241"/>
      <c r="CE576" s="241"/>
      <c r="CF576" s="241"/>
      <c r="CG576" s="241"/>
      <c r="CH576" s="241"/>
      <c r="CI576" s="241"/>
      <c r="CJ576" s="241"/>
      <c r="CK576" s="241"/>
      <c r="CL576" s="241"/>
      <c r="CM576" s="241"/>
      <c r="CN576" s="241"/>
      <c r="CO576" s="241"/>
      <c r="CP576" s="241"/>
      <c r="CQ576" s="241"/>
      <c r="CR576" s="241"/>
      <c r="CS576" s="241"/>
      <c r="CT576" s="241"/>
      <c r="CU576" s="241"/>
      <c r="CV576" s="241"/>
      <c r="CW576" s="241"/>
      <c r="CX576" s="241"/>
      <c r="CY576" s="241"/>
      <c r="CZ576" s="241"/>
    </row>
    <row r="577" s="245" customFormat="true" ht="25.15" customHeight="true" x14ac:dyDescent="0.2">
      <c r="C577" s="1817"/>
      <c r="D577" s="1818"/>
      <c r="E577" s="788"/>
      <c r="F577" s="788"/>
      <c r="G577" s="788"/>
      <c r="H577" s="1817"/>
      <c r="I577" s="1818"/>
      <c r="J577" s="788"/>
      <c r="K577" s="788"/>
      <c r="L577" s="788"/>
      <c r="M577" s="1817"/>
      <c r="N577" s="1818"/>
      <c r="O577" s="788"/>
      <c r="P577" s="788"/>
      <c r="Q577" s="788"/>
      <c r="AE577" s="238"/>
      <c r="AF577" s="238"/>
      <c r="AG577" s="238"/>
      <c r="AH577" s="238"/>
      <c r="AI577" s="238"/>
      <c r="AJ577" s="238"/>
      <c r="AK577" s="238"/>
      <c r="AL577" s="238"/>
      <c r="AM577" s="238"/>
      <c r="AN577" s="238"/>
      <c r="AO577" s="238"/>
      <c r="AP577" s="238"/>
      <c r="AQ577" s="238"/>
      <c r="AR577" s="238"/>
      <c r="AS577" s="238"/>
      <c r="AT577" s="238"/>
      <c r="AU577" s="238"/>
      <c r="AV577" s="238"/>
      <c r="AW577" s="238"/>
      <c r="AX577" s="238"/>
      <c r="AY577" s="238"/>
      <c r="AZ577" s="238"/>
      <c r="BA577" s="240"/>
      <c r="BB577" s="427"/>
      <c r="BC577" s="240"/>
      <c r="BD577" s="240"/>
      <c r="BE577" s="240"/>
      <c r="BF577" s="240"/>
      <c r="BG577" s="240"/>
      <c r="BH577" s="240"/>
      <c r="BI577" s="240"/>
      <c r="BJ577" s="240"/>
      <c r="BK577" s="240"/>
      <c r="BL577" s="240"/>
      <c r="BM577" s="240"/>
      <c r="BN577" s="240"/>
      <c r="BO577" s="240"/>
      <c r="BP577" s="240"/>
      <c r="BQ577" s="240"/>
      <c r="BR577" s="240"/>
      <c r="BS577" s="240"/>
      <c r="BT577" s="240"/>
      <c r="BU577" s="240"/>
      <c r="BV577" s="240"/>
      <c r="BW577" s="240"/>
      <c r="BX577" s="240"/>
      <c r="BY577" s="240"/>
      <c r="BZ577" s="241"/>
      <c r="CA577" s="241"/>
      <c r="CB577" s="241"/>
      <c r="CC577" s="241"/>
      <c r="CD577" s="241"/>
      <c r="CE577" s="241"/>
      <c r="CF577" s="241"/>
      <c r="CG577" s="241"/>
      <c r="CH577" s="241"/>
      <c r="CI577" s="241"/>
      <c r="CJ577" s="241"/>
      <c r="CK577" s="241"/>
      <c r="CL577" s="241"/>
      <c r="CM577" s="241"/>
      <c r="CN577" s="241"/>
      <c r="CO577" s="241"/>
      <c r="CP577" s="241"/>
      <c r="CQ577" s="241"/>
      <c r="CR577" s="241"/>
      <c r="CS577" s="241"/>
      <c r="CT577" s="241"/>
      <c r="CU577" s="241"/>
      <c r="CV577" s="241"/>
      <c r="CW577" s="241"/>
      <c r="CX577" s="241"/>
      <c r="CY577" s="241"/>
      <c r="CZ577" s="241"/>
    </row>
    <row r="578" s="245" customFormat="true" ht="25.15" customHeight="true" x14ac:dyDescent="0.2">
      <c r="C578" s="1817"/>
      <c r="D578" s="1818"/>
      <c r="E578" s="788"/>
      <c r="F578" s="788"/>
      <c r="G578" s="788"/>
      <c r="H578" s="1817"/>
      <c r="I578" s="1818"/>
      <c r="J578" s="788"/>
      <c r="K578" s="788"/>
      <c r="L578" s="788"/>
      <c r="M578" s="1817"/>
      <c r="N578" s="1818"/>
      <c r="O578" s="788"/>
      <c r="P578" s="788"/>
      <c r="Q578" s="788"/>
      <c r="AE578" s="238"/>
      <c r="AF578" s="238"/>
      <c r="AG578" s="238"/>
      <c r="AH578" s="238"/>
      <c r="AI578" s="238"/>
      <c r="AJ578" s="238"/>
      <c r="AK578" s="238"/>
      <c r="AL578" s="238"/>
      <c r="AM578" s="238"/>
      <c r="AN578" s="238"/>
      <c r="AO578" s="238"/>
      <c r="AP578" s="238"/>
      <c r="AQ578" s="238"/>
      <c r="AR578" s="238"/>
      <c r="AS578" s="238"/>
      <c r="AT578" s="238"/>
      <c r="AU578" s="238"/>
      <c r="AV578" s="238"/>
      <c r="AW578" s="238"/>
      <c r="AX578" s="238"/>
      <c r="AY578" s="238"/>
      <c r="AZ578" s="238"/>
      <c r="BA578" s="240"/>
      <c r="BB578" s="427"/>
      <c r="BC578" s="240"/>
      <c r="BD578" s="240"/>
      <c r="BE578" s="240"/>
      <c r="BF578" s="240"/>
      <c r="BG578" s="240"/>
      <c r="BH578" s="240"/>
      <c r="BI578" s="240"/>
      <c r="BJ578" s="240"/>
      <c r="BK578" s="240"/>
      <c r="BL578" s="240"/>
      <c r="BM578" s="240"/>
      <c r="BN578" s="240"/>
      <c r="BO578" s="240"/>
      <c r="BP578" s="240"/>
      <c r="BQ578" s="240"/>
      <c r="BR578" s="240"/>
      <c r="BS578" s="240"/>
      <c r="BT578" s="240"/>
      <c r="BU578" s="240"/>
      <c r="BV578" s="240"/>
      <c r="BW578" s="240"/>
      <c r="BX578" s="240"/>
      <c r="BY578" s="240"/>
      <c r="BZ578" s="241"/>
      <c r="CA578" s="241"/>
      <c r="CB578" s="241"/>
      <c r="CC578" s="241"/>
      <c r="CD578" s="241"/>
      <c r="CE578" s="241"/>
      <c r="CF578" s="241"/>
      <c r="CG578" s="241"/>
      <c r="CH578" s="241"/>
      <c r="CI578" s="241"/>
      <c r="CJ578" s="241"/>
      <c r="CK578" s="241"/>
      <c r="CL578" s="241"/>
      <c r="CM578" s="241"/>
      <c r="CN578" s="241"/>
      <c r="CO578" s="241"/>
      <c r="CP578" s="241"/>
      <c r="CQ578" s="241"/>
      <c r="CR578" s="241"/>
      <c r="CS578" s="241"/>
      <c r="CT578" s="241"/>
      <c r="CU578" s="241"/>
      <c r="CV578" s="241"/>
      <c r="CW578" s="241"/>
      <c r="CX578" s="241"/>
      <c r="CY578" s="241"/>
      <c r="CZ578" s="241"/>
    </row>
    <row r="579" s="245" customFormat="true" ht="25.15" customHeight="true" x14ac:dyDescent="0.2">
      <c r="C579" s="1817"/>
      <c r="D579" s="1818"/>
      <c r="E579" s="788"/>
      <c r="F579" s="788"/>
      <c r="G579" s="788"/>
      <c r="H579" s="1817"/>
      <c r="I579" s="1818"/>
      <c r="J579" s="788"/>
      <c r="K579" s="788"/>
      <c r="L579" s="788"/>
      <c r="M579" s="1817"/>
      <c r="N579" s="1818"/>
      <c r="O579" s="788"/>
      <c r="P579" s="788"/>
      <c r="Q579" s="788"/>
      <c r="AE579" s="238"/>
      <c r="AF579" s="238"/>
      <c r="AG579" s="238"/>
      <c r="AH579" s="238"/>
      <c r="AI579" s="238"/>
      <c r="AJ579" s="238"/>
      <c r="AK579" s="238"/>
      <c r="AL579" s="238"/>
      <c r="AM579" s="238"/>
      <c r="AN579" s="238"/>
      <c r="AO579" s="238"/>
      <c r="AP579" s="238"/>
      <c r="AQ579" s="238"/>
      <c r="AR579" s="238"/>
      <c r="AS579" s="238"/>
      <c r="AT579" s="238"/>
      <c r="AU579" s="238"/>
      <c r="AV579" s="238"/>
      <c r="AW579" s="238"/>
      <c r="AX579" s="238"/>
      <c r="AY579" s="238"/>
      <c r="AZ579" s="238"/>
      <c r="BA579" s="240"/>
      <c r="BB579" s="427"/>
      <c r="BC579" s="240"/>
      <c r="BD579" s="240"/>
      <c r="BE579" s="240"/>
      <c r="BF579" s="240"/>
      <c r="BG579" s="240"/>
      <c r="BH579" s="240"/>
      <c r="BI579" s="240"/>
      <c r="BJ579" s="240"/>
      <c r="BK579" s="240"/>
      <c r="BL579" s="240"/>
      <c r="BM579" s="240"/>
      <c r="BN579" s="240"/>
      <c r="BO579" s="240"/>
      <c r="BP579" s="240"/>
      <c r="BQ579" s="240"/>
      <c r="BR579" s="240"/>
      <c r="BS579" s="240"/>
      <c r="BT579" s="240"/>
      <c r="BU579" s="240"/>
      <c r="BV579" s="240"/>
      <c r="BW579" s="240"/>
      <c r="BX579" s="240"/>
      <c r="BY579" s="240"/>
      <c r="BZ579" s="241"/>
      <c r="CA579" s="241"/>
      <c r="CB579" s="241"/>
      <c r="CC579" s="241"/>
      <c r="CD579" s="241"/>
      <c r="CE579" s="241"/>
      <c r="CF579" s="241"/>
      <c r="CG579" s="241"/>
      <c r="CH579" s="241"/>
      <c r="CI579" s="241"/>
      <c r="CJ579" s="241"/>
      <c r="CK579" s="241"/>
      <c r="CL579" s="241"/>
      <c r="CM579" s="241"/>
      <c r="CN579" s="241"/>
      <c r="CO579" s="241"/>
      <c r="CP579" s="241"/>
      <c r="CQ579" s="241"/>
      <c r="CR579" s="241"/>
      <c r="CS579" s="241"/>
      <c r="CT579" s="241"/>
      <c r="CU579" s="241"/>
      <c r="CV579" s="241"/>
      <c r="CW579" s="241"/>
      <c r="CX579" s="241"/>
      <c r="CY579" s="241"/>
      <c r="CZ579" s="241"/>
    </row>
    <row r="580" s="245" customFormat="true" ht="25.15" customHeight="true" x14ac:dyDescent="0.2">
      <c r="C580" s="1817"/>
      <c r="D580" s="1818"/>
      <c r="E580" s="788"/>
      <c r="F580" s="788"/>
      <c r="G580" s="788"/>
      <c r="H580" s="1817"/>
      <c r="I580" s="1818"/>
      <c r="J580" s="788"/>
      <c r="K580" s="788"/>
      <c r="L580" s="788"/>
      <c r="M580" s="1817"/>
      <c r="N580" s="1818"/>
      <c r="O580" s="788"/>
      <c r="P580" s="788"/>
      <c r="Q580" s="788"/>
      <c r="AE580" s="238"/>
      <c r="AF580" s="238"/>
      <c r="AG580" s="238"/>
      <c r="AH580" s="238"/>
      <c r="AI580" s="238"/>
      <c r="AJ580" s="238"/>
      <c r="AK580" s="238"/>
      <c r="AL580" s="238"/>
      <c r="AM580" s="238"/>
      <c r="AN580" s="238"/>
      <c r="AO580" s="238"/>
      <c r="AP580" s="238"/>
      <c r="AQ580" s="238"/>
      <c r="AR580" s="238"/>
      <c r="AS580" s="238"/>
      <c r="AT580" s="238"/>
      <c r="AU580" s="238"/>
      <c r="AV580" s="238"/>
      <c r="AW580" s="238"/>
      <c r="AX580" s="238"/>
      <c r="AY580" s="238"/>
      <c r="AZ580" s="238"/>
      <c r="BA580" s="240"/>
      <c r="BB580" s="427"/>
      <c r="BC580" s="240"/>
      <c r="BD580" s="240"/>
      <c r="BE580" s="240"/>
      <c r="BF580" s="240"/>
      <c r="BG580" s="240"/>
      <c r="BH580" s="240"/>
      <c r="BI580" s="240"/>
      <c r="BJ580" s="240"/>
      <c r="BK580" s="240"/>
      <c r="BL580" s="240"/>
      <c r="BM580" s="240"/>
      <c r="BN580" s="240"/>
      <c r="BO580" s="240"/>
      <c r="BP580" s="240"/>
      <c r="BQ580" s="240"/>
      <c r="BR580" s="240"/>
      <c r="BS580" s="240"/>
      <c r="BT580" s="240"/>
      <c r="BU580" s="240"/>
      <c r="BV580" s="240"/>
      <c r="BW580" s="240"/>
      <c r="BX580" s="240"/>
      <c r="BY580" s="240"/>
      <c r="BZ580" s="241"/>
      <c r="CA580" s="241"/>
      <c r="CB580" s="241"/>
      <c r="CC580" s="241"/>
      <c r="CD580" s="241"/>
      <c r="CE580" s="241"/>
      <c r="CF580" s="241"/>
      <c r="CG580" s="241"/>
      <c r="CH580" s="241"/>
      <c r="CI580" s="241"/>
      <c r="CJ580" s="241"/>
      <c r="CK580" s="241"/>
      <c r="CL580" s="241"/>
      <c r="CM580" s="241"/>
      <c r="CN580" s="241"/>
      <c r="CO580" s="241"/>
      <c r="CP580" s="241"/>
      <c r="CQ580" s="241"/>
      <c r="CR580" s="241"/>
      <c r="CS580" s="241"/>
      <c r="CT580" s="241"/>
      <c r="CU580" s="241"/>
      <c r="CV580" s="241"/>
      <c r="CW580" s="241"/>
      <c r="CX580" s="241"/>
      <c r="CY580" s="241"/>
      <c r="CZ580" s="241"/>
    </row>
    <row r="581" s="245" customFormat="true" ht="25.15" customHeight="true" x14ac:dyDescent="0.2">
      <c r="C581" s="1817"/>
      <c r="D581" s="1818"/>
      <c r="E581" s="788"/>
      <c r="F581" s="788"/>
      <c r="G581" s="788"/>
      <c r="H581" s="1817"/>
      <c r="I581" s="1818"/>
      <c r="J581" s="788"/>
      <c r="K581" s="788"/>
      <c r="L581" s="788"/>
      <c r="M581" s="1817"/>
      <c r="N581" s="1818"/>
      <c r="O581" s="788"/>
      <c r="P581" s="788"/>
      <c r="Q581" s="788"/>
      <c r="AE581" s="238"/>
      <c r="AF581" s="238"/>
      <c r="AG581" s="238"/>
      <c r="AH581" s="238"/>
      <c r="AI581" s="238"/>
      <c r="AJ581" s="238"/>
      <c r="AK581" s="238"/>
      <c r="AL581" s="238"/>
      <c r="AM581" s="238"/>
      <c r="AN581" s="238"/>
      <c r="AO581" s="238"/>
      <c r="AP581" s="238"/>
      <c r="AQ581" s="238"/>
      <c r="AR581" s="238"/>
      <c r="AS581" s="238"/>
      <c r="AT581" s="238"/>
      <c r="AU581" s="238"/>
      <c r="AV581" s="238"/>
      <c r="AW581" s="238"/>
      <c r="AX581" s="238"/>
      <c r="AY581" s="238"/>
      <c r="AZ581" s="238"/>
      <c r="BA581" s="240"/>
      <c r="BB581" s="427"/>
      <c r="BC581" s="240"/>
      <c r="BD581" s="240"/>
      <c r="BE581" s="240"/>
      <c r="BF581" s="240"/>
      <c r="BG581" s="240"/>
      <c r="BH581" s="240"/>
      <c r="BI581" s="240"/>
      <c r="BJ581" s="240"/>
      <c r="BK581" s="240"/>
      <c r="BL581" s="240"/>
      <c r="BM581" s="240"/>
      <c r="BN581" s="240"/>
      <c r="BO581" s="240"/>
      <c r="BP581" s="240"/>
      <c r="BQ581" s="240"/>
      <c r="BR581" s="240"/>
      <c r="BS581" s="240"/>
      <c r="BT581" s="240"/>
      <c r="BU581" s="240"/>
      <c r="BV581" s="240"/>
      <c r="BW581" s="240"/>
      <c r="BX581" s="240"/>
      <c r="BY581" s="240"/>
      <c r="BZ581" s="241"/>
      <c r="CA581" s="241"/>
      <c r="CB581" s="241"/>
      <c r="CC581" s="241"/>
      <c r="CD581" s="241"/>
      <c r="CE581" s="241"/>
      <c r="CF581" s="241"/>
      <c r="CG581" s="241"/>
      <c r="CH581" s="241"/>
      <c r="CI581" s="241"/>
      <c r="CJ581" s="241"/>
      <c r="CK581" s="241"/>
      <c r="CL581" s="241"/>
      <c r="CM581" s="241"/>
      <c r="CN581" s="241"/>
      <c r="CO581" s="241"/>
      <c r="CP581" s="241"/>
      <c r="CQ581" s="241"/>
      <c r="CR581" s="241"/>
      <c r="CS581" s="241"/>
      <c r="CT581" s="241"/>
      <c r="CU581" s="241"/>
      <c r="CV581" s="241"/>
      <c r="CW581" s="241"/>
      <c r="CX581" s="241"/>
      <c r="CY581" s="241"/>
      <c r="CZ581" s="241"/>
    </row>
    <row r="582" s="245" customFormat="true" ht="25.15" customHeight="true" x14ac:dyDescent="0.2">
      <c r="C582" s="1817"/>
      <c r="D582" s="1818"/>
      <c r="E582" s="788"/>
      <c r="F582" s="788"/>
      <c r="G582" s="788"/>
      <c r="H582" s="1817"/>
      <c r="I582" s="1818"/>
      <c r="J582" s="788"/>
      <c r="K582" s="788"/>
      <c r="L582" s="788"/>
      <c r="M582" s="1817"/>
      <c r="N582" s="1818"/>
      <c r="O582" s="788"/>
      <c r="P582" s="788"/>
      <c r="Q582" s="788"/>
      <c r="AE582" s="238"/>
      <c r="AF582" s="238"/>
      <c r="AG582" s="238"/>
      <c r="AH582" s="238"/>
      <c r="AI582" s="238"/>
      <c r="AJ582" s="238"/>
      <c r="AK582" s="238"/>
      <c r="AL582" s="238"/>
      <c r="AM582" s="238"/>
      <c r="AN582" s="238"/>
      <c r="AO582" s="238"/>
      <c r="AP582" s="238"/>
      <c r="AQ582" s="238"/>
      <c r="AR582" s="238"/>
      <c r="AS582" s="238"/>
      <c r="AT582" s="238"/>
      <c r="AU582" s="238"/>
      <c r="AV582" s="238"/>
      <c r="AW582" s="238"/>
      <c r="AX582" s="238"/>
      <c r="AY582" s="238"/>
      <c r="AZ582" s="238"/>
      <c r="BA582" s="240"/>
      <c r="BB582" s="427"/>
      <c r="BC582" s="240"/>
      <c r="BD582" s="240"/>
      <c r="BE582" s="240"/>
      <c r="BF582" s="240"/>
      <c r="BG582" s="240"/>
      <c r="BH582" s="240"/>
      <c r="BI582" s="240"/>
      <c r="BJ582" s="240"/>
      <c r="BK582" s="240"/>
      <c r="BL582" s="240"/>
      <c r="BM582" s="240"/>
      <c r="BN582" s="240"/>
      <c r="BO582" s="240"/>
      <c r="BP582" s="240"/>
      <c r="BQ582" s="240"/>
      <c r="BR582" s="240"/>
      <c r="BS582" s="240"/>
      <c r="BT582" s="240"/>
      <c r="BU582" s="240"/>
      <c r="BV582" s="240"/>
      <c r="BW582" s="240"/>
      <c r="BX582" s="240"/>
      <c r="BY582" s="240"/>
      <c r="BZ582" s="241"/>
      <c r="CA582" s="241"/>
      <c r="CB582" s="241"/>
      <c r="CC582" s="241"/>
      <c r="CD582" s="241"/>
      <c r="CE582" s="241"/>
      <c r="CF582" s="241"/>
      <c r="CG582" s="241"/>
      <c r="CH582" s="241"/>
      <c r="CI582" s="241"/>
      <c r="CJ582" s="241"/>
      <c r="CK582" s="241"/>
      <c r="CL582" s="241"/>
      <c r="CM582" s="241"/>
      <c r="CN582" s="241"/>
      <c r="CO582" s="241"/>
      <c r="CP582" s="241"/>
      <c r="CQ582" s="241"/>
      <c r="CR582" s="241"/>
      <c r="CS582" s="241"/>
      <c r="CT582" s="241"/>
      <c r="CU582" s="241"/>
      <c r="CV582" s="241"/>
      <c r="CW582" s="241"/>
      <c r="CX582" s="241"/>
      <c r="CY582" s="241"/>
      <c r="CZ582" s="241"/>
    </row>
    <row r="583" s="245" customFormat="true" ht="25.15" customHeight="true" x14ac:dyDescent="0.2">
      <c r="C583" s="1817"/>
      <c r="D583" s="1818"/>
      <c r="E583" s="788"/>
      <c r="F583" s="788"/>
      <c r="G583" s="788"/>
      <c r="H583" s="1817"/>
      <c r="I583" s="1818"/>
      <c r="J583" s="788"/>
      <c r="K583" s="788"/>
      <c r="L583" s="788"/>
      <c r="M583" s="1817"/>
      <c r="N583" s="1818"/>
      <c r="O583" s="788"/>
      <c r="P583" s="788"/>
      <c r="Q583" s="788"/>
      <c r="AE583" s="238"/>
      <c r="AF583" s="238"/>
      <c r="AG583" s="238"/>
      <c r="AH583" s="238"/>
      <c r="AI583" s="238"/>
      <c r="AJ583" s="238"/>
      <c r="AK583" s="238"/>
      <c r="AL583" s="238"/>
      <c r="AM583" s="238"/>
      <c r="AN583" s="238"/>
      <c r="AO583" s="238"/>
      <c r="AP583" s="238"/>
      <c r="AQ583" s="238"/>
      <c r="AR583" s="238"/>
      <c r="AS583" s="238"/>
      <c r="AT583" s="238"/>
      <c r="AU583" s="238"/>
      <c r="AV583" s="238"/>
      <c r="AW583" s="238"/>
      <c r="AX583" s="238"/>
      <c r="AY583" s="238"/>
      <c r="AZ583" s="238"/>
      <c r="BA583" s="240"/>
      <c r="BB583" s="427"/>
      <c r="BC583" s="240"/>
      <c r="BD583" s="240"/>
      <c r="BE583" s="240"/>
      <c r="BF583" s="240"/>
      <c r="BG583" s="240"/>
      <c r="BH583" s="240"/>
      <c r="BI583" s="240"/>
      <c r="BJ583" s="240"/>
      <c r="BK583" s="240"/>
      <c r="BL583" s="240"/>
      <c r="BM583" s="240"/>
      <c r="BN583" s="240"/>
      <c r="BO583" s="240"/>
      <c r="BP583" s="240"/>
      <c r="BQ583" s="240"/>
      <c r="BR583" s="240"/>
      <c r="BS583" s="240"/>
      <c r="BT583" s="240"/>
      <c r="BU583" s="240"/>
      <c r="BV583" s="240"/>
      <c r="BW583" s="240"/>
      <c r="BX583" s="240"/>
      <c r="BY583" s="240"/>
      <c r="BZ583" s="241"/>
      <c r="CA583" s="241"/>
      <c r="CB583" s="241"/>
      <c r="CC583" s="241"/>
      <c r="CD583" s="241"/>
      <c r="CE583" s="241"/>
      <c r="CF583" s="241"/>
      <c r="CG583" s="241"/>
      <c r="CH583" s="241"/>
      <c r="CI583" s="241"/>
      <c r="CJ583" s="241"/>
      <c r="CK583" s="241"/>
      <c r="CL583" s="241"/>
      <c r="CM583" s="241"/>
      <c r="CN583" s="241"/>
      <c r="CO583" s="241"/>
      <c r="CP583" s="241"/>
      <c r="CQ583" s="241"/>
      <c r="CR583" s="241"/>
      <c r="CS583" s="241"/>
      <c r="CT583" s="241"/>
      <c r="CU583" s="241"/>
      <c r="CV583" s="241"/>
      <c r="CW583" s="241"/>
      <c r="CX583" s="241"/>
      <c r="CY583" s="241"/>
      <c r="CZ583" s="241"/>
    </row>
    <row r="584" s="245" customFormat="true" ht="25.15" customHeight="true" x14ac:dyDescent="0.2">
      <c r="C584" s="1817"/>
      <c r="D584" s="1818"/>
      <c r="E584" s="788"/>
      <c r="F584" s="788"/>
      <c r="G584" s="788"/>
      <c r="H584" s="1817"/>
      <c r="I584" s="1818"/>
      <c r="J584" s="788"/>
      <c r="K584" s="788"/>
      <c r="L584" s="788"/>
      <c r="M584" s="1817"/>
      <c r="N584" s="1818"/>
      <c r="O584" s="788"/>
      <c r="P584" s="788"/>
      <c r="Q584" s="788"/>
      <c r="AE584" s="238"/>
      <c r="AF584" s="238"/>
      <c r="AG584" s="238"/>
      <c r="AH584" s="238"/>
      <c r="AI584" s="238"/>
      <c r="AJ584" s="238"/>
      <c r="AK584" s="238"/>
      <c r="AL584" s="238"/>
      <c r="AM584" s="238"/>
      <c r="AN584" s="238"/>
      <c r="AO584" s="238"/>
      <c r="AP584" s="238"/>
      <c r="AQ584" s="238"/>
      <c r="AR584" s="238"/>
      <c r="AS584" s="238"/>
      <c r="AT584" s="238"/>
      <c r="AU584" s="238"/>
      <c r="AV584" s="238"/>
      <c r="AW584" s="238"/>
      <c r="AX584" s="238"/>
      <c r="AY584" s="238"/>
      <c r="AZ584" s="238"/>
      <c r="BA584" s="240"/>
      <c r="BB584" s="427"/>
      <c r="BC584" s="240"/>
      <c r="BD584" s="240"/>
      <c r="BE584" s="240"/>
      <c r="BF584" s="240"/>
      <c r="BG584" s="240"/>
      <c r="BH584" s="240"/>
      <c r="BI584" s="240"/>
      <c r="BJ584" s="240"/>
      <c r="BK584" s="240"/>
      <c r="BL584" s="240"/>
      <c r="BM584" s="240"/>
      <c r="BN584" s="240"/>
      <c r="BO584" s="240"/>
      <c r="BP584" s="240"/>
      <c r="BQ584" s="240"/>
      <c r="BR584" s="240"/>
      <c r="BS584" s="240"/>
      <c r="BT584" s="240"/>
      <c r="BU584" s="240"/>
      <c r="BV584" s="240"/>
      <c r="BW584" s="240"/>
      <c r="BX584" s="240"/>
      <c r="BY584" s="240"/>
      <c r="BZ584" s="241"/>
      <c r="CA584" s="241"/>
      <c r="CB584" s="241"/>
      <c r="CC584" s="241"/>
      <c r="CD584" s="241"/>
      <c r="CE584" s="241"/>
      <c r="CF584" s="241"/>
      <c r="CG584" s="241"/>
      <c r="CH584" s="241"/>
      <c r="CI584" s="241"/>
      <c r="CJ584" s="241"/>
      <c r="CK584" s="241"/>
      <c r="CL584" s="241"/>
      <c r="CM584" s="241"/>
      <c r="CN584" s="241"/>
      <c r="CO584" s="241"/>
      <c r="CP584" s="241"/>
      <c r="CQ584" s="241"/>
      <c r="CR584" s="241"/>
      <c r="CS584" s="241"/>
      <c r="CT584" s="241"/>
      <c r="CU584" s="241"/>
      <c r="CV584" s="241"/>
      <c r="CW584" s="241"/>
      <c r="CX584" s="241"/>
      <c r="CY584" s="241"/>
      <c r="CZ584" s="241"/>
    </row>
    <row r="585" s="245" customFormat="true" ht="25.15" customHeight="true" x14ac:dyDescent="0.2">
      <c r="C585" s="1817"/>
      <c r="D585" s="1818"/>
      <c r="E585" s="788"/>
      <c r="F585" s="788"/>
      <c r="G585" s="788"/>
      <c r="H585" s="1817"/>
      <c r="I585" s="1818"/>
      <c r="J585" s="788"/>
      <c r="K585" s="788"/>
      <c r="L585" s="788"/>
      <c r="M585" s="1817"/>
      <c r="N585" s="1818"/>
      <c r="O585" s="788"/>
      <c r="P585" s="788"/>
      <c r="Q585" s="788"/>
      <c r="AE585" s="238"/>
      <c r="AF585" s="238"/>
      <c r="AG585" s="238"/>
      <c r="AH585" s="238"/>
      <c r="AI585" s="238"/>
      <c r="AJ585" s="238"/>
      <c r="AK585" s="238"/>
      <c r="AL585" s="238"/>
      <c r="AM585" s="238"/>
      <c r="AN585" s="238"/>
      <c r="AO585" s="238"/>
      <c r="AP585" s="238"/>
      <c r="AQ585" s="238"/>
      <c r="AR585" s="238"/>
      <c r="AS585" s="238"/>
      <c r="AT585" s="238"/>
      <c r="AU585" s="238"/>
      <c r="AV585" s="238"/>
      <c r="AW585" s="238"/>
      <c r="AX585" s="238"/>
      <c r="AY585" s="238"/>
      <c r="AZ585" s="238"/>
      <c r="BA585" s="240"/>
      <c r="BB585" s="427"/>
      <c r="BC585" s="240"/>
      <c r="BD585" s="240"/>
      <c r="BE585" s="240"/>
      <c r="BF585" s="240"/>
      <c r="BG585" s="240"/>
      <c r="BH585" s="240"/>
      <c r="BI585" s="240"/>
      <c r="BJ585" s="240"/>
      <c r="BK585" s="240"/>
      <c r="BL585" s="240"/>
      <c r="BM585" s="240"/>
      <c r="BN585" s="240"/>
      <c r="BO585" s="240"/>
      <c r="BP585" s="240"/>
      <c r="BQ585" s="240"/>
      <c r="BR585" s="240"/>
      <c r="BS585" s="240"/>
      <c r="BT585" s="240"/>
      <c r="BU585" s="240"/>
      <c r="BV585" s="240"/>
      <c r="BW585" s="240"/>
      <c r="BX585" s="240"/>
      <c r="BY585" s="240"/>
      <c r="BZ585" s="241"/>
      <c r="CA585" s="241"/>
      <c r="CB585" s="241"/>
      <c r="CC585" s="241"/>
      <c r="CD585" s="241"/>
      <c r="CE585" s="241"/>
      <c r="CF585" s="241"/>
      <c r="CG585" s="241"/>
      <c r="CH585" s="241"/>
      <c r="CI585" s="241"/>
      <c r="CJ585" s="241"/>
      <c r="CK585" s="241"/>
      <c r="CL585" s="241"/>
      <c r="CM585" s="241"/>
      <c r="CN585" s="241"/>
      <c r="CO585" s="241"/>
      <c r="CP585" s="241"/>
      <c r="CQ585" s="241"/>
      <c r="CR585" s="241"/>
      <c r="CS585" s="241"/>
      <c r="CT585" s="241"/>
      <c r="CU585" s="241"/>
      <c r="CV585" s="241"/>
      <c r="CW585" s="241"/>
      <c r="CX585" s="241"/>
      <c r="CY585" s="241"/>
      <c r="CZ585" s="241"/>
    </row>
    <row r="586" s="245" customFormat="true" ht="25.15" customHeight="true" x14ac:dyDescent="0.2">
      <c r="C586" s="1817"/>
      <c r="D586" s="1818"/>
      <c r="E586" s="788"/>
      <c r="F586" s="788"/>
      <c r="G586" s="788"/>
      <c r="H586" s="1817"/>
      <c r="I586" s="1818"/>
      <c r="J586" s="788"/>
      <c r="K586" s="788"/>
      <c r="L586" s="788"/>
      <c r="M586" s="1817"/>
      <c r="N586" s="1818"/>
      <c r="O586" s="788"/>
      <c r="P586" s="788"/>
      <c r="Q586" s="788"/>
      <c r="AE586" s="238"/>
      <c r="AF586" s="238"/>
      <c r="AG586" s="238"/>
      <c r="AH586" s="238"/>
      <c r="AI586" s="238"/>
      <c r="AJ586" s="238"/>
      <c r="AK586" s="238"/>
      <c r="AL586" s="238"/>
      <c r="AM586" s="238"/>
      <c r="AN586" s="238"/>
      <c r="AO586" s="238"/>
      <c r="AP586" s="238"/>
      <c r="AQ586" s="238"/>
      <c r="AR586" s="238"/>
      <c r="AS586" s="238"/>
      <c r="AT586" s="238"/>
      <c r="AU586" s="238"/>
      <c r="AV586" s="238"/>
      <c r="AW586" s="238"/>
      <c r="AX586" s="238"/>
      <c r="AY586" s="238"/>
      <c r="AZ586" s="238"/>
      <c r="BA586" s="240"/>
      <c r="BB586" s="427"/>
      <c r="BC586" s="240"/>
      <c r="BD586" s="240"/>
      <c r="BE586" s="240"/>
      <c r="BF586" s="240"/>
      <c r="BG586" s="240"/>
      <c r="BH586" s="240"/>
      <c r="BI586" s="240"/>
      <c r="BJ586" s="240"/>
      <c r="BK586" s="240"/>
      <c r="BL586" s="240"/>
      <c r="BM586" s="240"/>
      <c r="BN586" s="240"/>
      <c r="BO586" s="240"/>
      <c r="BP586" s="240"/>
      <c r="BQ586" s="240"/>
      <c r="BR586" s="240"/>
      <c r="BS586" s="240"/>
      <c r="BT586" s="240"/>
      <c r="BU586" s="240"/>
      <c r="BV586" s="240"/>
      <c r="BW586" s="240"/>
      <c r="BX586" s="240"/>
      <c r="BY586" s="240"/>
      <c r="BZ586" s="241"/>
      <c r="CA586" s="241"/>
      <c r="CB586" s="241"/>
      <c r="CC586" s="241"/>
      <c r="CD586" s="241"/>
      <c r="CE586" s="241"/>
      <c r="CF586" s="241"/>
      <c r="CG586" s="241"/>
      <c r="CH586" s="241"/>
      <c r="CI586" s="241"/>
      <c r="CJ586" s="241"/>
      <c r="CK586" s="241"/>
      <c r="CL586" s="241"/>
      <c r="CM586" s="241"/>
      <c r="CN586" s="241"/>
      <c r="CO586" s="241"/>
      <c r="CP586" s="241"/>
      <c r="CQ586" s="241"/>
      <c r="CR586" s="241"/>
      <c r="CS586" s="241"/>
      <c r="CT586" s="241"/>
      <c r="CU586" s="241"/>
      <c r="CV586" s="241"/>
      <c r="CW586" s="241"/>
      <c r="CX586" s="241"/>
      <c r="CY586" s="241"/>
      <c r="CZ586" s="241"/>
    </row>
    <row r="587" s="245" customFormat="true" ht="25.15" customHeight="true" x14ac:dyDescent="0.2">
      <c r="C587" s="1817"/>
      <c r="D587" s="1818"/>
      <c r="E587" s="788"/>
      <c r="F587" s="788"/>
      <c r="G587" s="788"/>
      <c r="H587" s="1817"/>
      <c r="I587" s="1818"/>
      <c r="J587" s="788"/>
      <c r="K587" s="788"/>
      <c r="L587" s="788"/>
      <c r="M587" s="1817"/>
      <c r="N587" s="1818"/>
      <c r="O587" s="788"/>
      <c r="P587" s="788"/>
      <c r="Q587" s="788"/>
      <c r="AE587" s="238"/>
      <c r="AF587" s="238"/>
      <c r="AG587" s="238"/>
      <c r="AH587" s="238"/>
      <c r="AI587" s="238"/>
      <c r="AJ587" s="238"/>
      <c r="AK587" s="238"/>
      <c r="AL587" s="238"/>
      <c r="AM587" s="238"/>
      <c r="AN587" s="238"/>
      <c r="AO587" s="238"/>
      <c r="AP587" s="238"/>
      <c r="AQ587" s="238"/>
      <c r="AR587" s="238"/>
      <c r="AS587" s="238"/>
      <c r="AT587" s="238"/>
      <c r="AU587" s="238"/>
      <c r="AV587" s="238"/>
      <c r="AW587" s="238"/>
      <c r="AX587" s="238"/>
      <c r="AY587" s="238"/>
      <c r="AZ587" s="238"/>
      <c r="BA587" s="240"/>
      <c r="BB587" s="427"/>
      <c r="BC587" s="240"/>
      <c r="BD587" s="240"/>
      <c r="BE587" s="240"/>
      <c r="BF587" s="240"/>
      <c r="BG587" s="240"/>
      <c r="BH587" s="240"/>
      <c r="BI587" s="240"/>
      <c r="BJ587" s="240"/>
      <c r="BK587" s="240"/>
      <c r="BL587" s="240"/>
      <c r="BM587" s="240"/>
      <c r="BN587" s="240"/>
      <c r="BO587" s="240"/>
      <c r="BP587" s="240"/>
      <c r="BQ587" s="240"/>
      <c r="BR587" s="240"/>
      <c r="BS587" s="240"/>
      <c r="BT587" s="240"/>
      <c r="BU587" s="240"/>
      <c r="BV587" s="240"/>
      <c r="BW587" s="240"/>
      <c r="BX587" s="240"/>
      <c r="BY587" s="240"/>
      <c r="BZ587" s="241"/>
      <c r="CA587" s="241"/>
      <c r="CB587" s="241"/>
      <c r="CC587" s="241"/>
      <c r="CD587" s="241"/>
      <c r="CE587" s="241"/>
      <c r="CF587" s="241"/>
      <c r="CG587" s="241"/>
      <c r="CH587" s="241"/>
      <c r="CI587" s="241"/>
      <c r="CJ587" s="241"/>
      <c r="CK587" s="241"/>
      <c r="CL587" s="241"/>
      <c r="CM587" s="241"/>
      <c r="CN587" s="241"/>
      <c r="CO587" s="241"/>
      <c r="CP587" s="241"/>
      <c r="CQ587" s="241"/>
      <c r="CR587" s="241"/>
      <c r="CS587" s="241"/>
      <c r="CT587" s="241"/>
      <c r="CU587" s="241"/>
      <c r="CV587" s="241"/>
      <c r="CW587" s="241"/>
      <c r="CX587" s="241"/>
      <c r="CY587" s="241"/>
      <c r="CZ587" s="241"/>
    </row>
    <row r="588" s="245" customFormat="true" ht="25.15" customHeight="true" x14ac:dyDescent="0.2">
      <c r="C588" s="1817"/>
      <c r="D588" s="1818"/>
      <c r="E588" s="788"/>
      <c r="F588" s="788"/>
      <c r="G588" s="788"/>
      <c r="H588" s="1817"/>
      <c r="I588" s="1818"/>
      <c r="J588" s="788"/>
      <c r="K588" s="788"/>
      <c r="L588" s="788"/>
      <c r="M588" s="1817"/>
      <c r="N588" s="1818"/>
      <c r="O588" s="788"/>
      <c r="P588" s="788"/>
      <c r="Q588" s="788"/>
      <c r="AE588" s="238"/>
      <c r="AF588" s="238"/>
      <c r="AG588" s="238"/>
      <c r="AH588" s="238"/>
      <c r="AI588" s="238"/>
      <c r="AJ588" s="238"/>
      <c r="AK588" s="238"/>
      <c r="AL588" s="238"/>
      <c r="AM588" s="238"/>
      <c r="AN588" s="238"/>
      <c r="AO588" s="238"/>
      <c r="AP588" s="238"/>
      <c r="AQ588" s="238"/>
      <c r="AR588" s="238"/>
      <c r="AS588" s="238"/>
      <c r="AT588" s="238"/>
      <c r="AU588" s="238"/>
      <c r="AV588" s="238"/>
      <c r="AW588" s="238"/>
      <c r="AX588" s="238"/>
      <c r="AY588" s="238"/>
      <c r="AZ588" s="238"/>
      <c r="BA588" s="240"/>
      <c r="BB588" s="427"/>
      <c r="BC588" s="240"/>
      <c r="BD588" s="240"/>
      <c r="BE588" s="240"/>
      <c r="BF588" s="240"/>
      <c r="BG588" s="240"/>
      <c r="BH588" s="240"/>
      <c r="BI588" s="240"/>
      <c r="BJ588" s="240"/>
      <c r="BK588" s="240"/>
      <c r="BL588" s="240"/>
      <c r="BM588" s="240"/>
      <c r="BN588" s="240"/>
      <c r="BO588" s="240"/>
      <c r="BP588" s="240"/>
      <c r="BQ588" s="240"/>
      <c r="BR588" s="240"/>
      <c r="BS588" s="240"/>
      <c r="BT588" s="240"/>
      <c r="BU588" s="240"/>
      <c r="BV588" s="240"/>
      <c r="BW588" s="240"/>
      <c r="BX588" s="240"/>
      <c r="BY588" s="240"/>
      <c r="BZ588" s="241"/>
      <c r="CA588" s="241"/>
      <c r="CB588" s="241"/>
      <c r="CC588" s="241"/>
      <c r="CD588" s="241"/>
      <c r="CE588" s="241"/>
      <c r="CF588" s="241"/>
      <c r="CG588" s="241"/>
      <c r="CH588" s="241"/>
      <c r="CI588" s="241"/>
      <c r="CJ588" s="241"/>
      <c r="CK588" s="241"/>
      <c r="CL588" s="241"/>
      <c r="CM588" s="241"/>
      <c r="CN588" s="241"/>
      <c r="CO588" s="241"/>
      <c r="CP588" s="241"/>
      <c r="CQ588" s="241"/>
      <c r="CR588" s="241"/>
      <c r="CS588" s="241"/>
      <c r="CT588" s="241"/>
      <c r="CU588" s="241"/>
      <c r="CV588" s="241"/>
      <c r="CW588" s="241"/>
      <c r="CX588" s="241"/>
      <c r="CY588" s="241"/>
      <c r="CZ588" s="241"/>
    </row>
    <row r="589" s="245" customFormat="true" ht="25.15" customHeight="true" x14ac:dyDescent="0.2">
      <c r="C589" s="1817"/>
      <c r="D589" s="1818"/>
      <c r="E589" s="788"/>
      <c r="F589" s="788"/>
      <c r="G589" s="788"/>
      <c r="H589" s="1817"/>
      <c r="I589" s="1818"/>
      <c r="J589" s="788"/>
      <c r="K589" s="788"/>
      <c r="L589" s="788"/>
      <c r="M589" s="1817"/>
      <c r="N589" s="1818"/>
      <c r="O589" s="788"/>
      <c r="P589" s="788"/>
      <c r="Q589" s="788"/>
      <c r="AE589" s="238"/>
      <c r="AF589" s="238"/>
      <c r="AG589" s="238"/>
      <c r="AH589" s="238"/>
      <c r="AI589" s="238"/>
      <c r="AJ589" s="238"/>
      <c r="AK589" s="238"/>
      <c r="AL589" s="238"/>
      <c r="AM589" s="238"/>
      <c r="AN589" s="238"/>
      <c r="AO589" s="238"/>
      <c r="AP589" s="238"/>
      <c r="AQ589" s="238"/>
      <c r="AR589" s="238"/>
      <c r="AS589" s="238"/>
      <c r="AT589" s="238"/>
      <c r="AU589" s="238"/>
      <c r="AV589" s="238"/>
      <c r="AW589" s="238"/>
      <c r="AX589" s="238"/>
      <c r="AY589" s="238"/>
      <c r="AZ589" s="238"/>
      <c r="BA589" s="240"/>
      <c r="BB589" s="427"/>
      <c r="BC589" s="240"/>
      <c r="BD589" s="240"/>
      <c r="BE589" s="240"/>
      <c r="BF589" s="240"/>
      <c r="BG589" s="240"/>
      <c r="BH589" s="240"/>
      <c r="BI589" s="240"/>
      <c r="BJ589" s="240"/>
      <c r="BK589" s="240"/>
      <c r="BL589" s="240"/>
      <c r="BM589" s="240"/>
      <c r="BN589" s="240"/>
      <c r="BO589" s="240"/>
      <c r="BP589" s="240"/>
      <c r="BQ589" s="240"/>
      <c r="BR589" s="240"/>
      <c r="BS589" s="240"/>
      <c r="BT589" s="240"/>
      <c r="BU589" s="240"/>
      <c r="BV589" s="240"/>
      <c r="BW589" s="240"/>
      <c r="BX589" s="240"/>
      <c r="BY589" s="240"/>
      <c r="BZ589" s="241"/>
      <c r="CA589" s="241"/>
      <c r="CB589" s="241"/>
      <c r="CC589" s="241"/>
      <c r="CD589" s="241"/>
      <c r="CE589" s="241"/>
      <c r="CF589" s="241"/>
      <c r="CG589" s="241"/>
      <c r="CH589" s="241"/>
      <c r="CI589" s="241"/>
      <c r="CJ589" s="241"/>
      <c r="CK589" s="241"/>
      <c r="CL589" s="241"/>
      <c r="CM589" s="241"/>
      <c r="CN589" s="241"/>
      <c r="CO589" s="241"/>
      <c r="CP589" s="241"/>
      <c r="CQ589" s="241"/>
      <c r="CR589" s="241"/>
      <c r="CS589" s="241"/>
      <c r="CT589" s="241"/>
      <c r="CU589" s="241"/>
      <c r="CV589" s="241"/>
      <c r="CW589" s="241"/>
      <c r="CX589" s="241"/>
      <c r="CY589" s="241"/>
      <c r="CZ589" s="241"/>
    </row>
    <row r="590" s="245" customFormat="true" ht="25.15" customHeight="true" x14ac:dyDescent="0.2">
      <c r="C590" s="1817"/>
      <c r="D590" s="1818"/>
      <c r="E590" s="788"/>
      <c r="F590" s="788"/>
      <c r="G590" s="788"/>
      <c r="H590" s="1817"/>
      <c r="I590" s="1818"/>
      <c r="J590" s="788"/>
      <c r="K590" s="788"/>
      <c r="L590" s="788"/>
      <c r="M590" s="1817"/>
      <c r="N590" s="1818"/>
      <c r="O590" s="788"/>
      <c r="P590" s="788"/>
      <c r="Q590" s="788"/>
      <c r="AE590" s="238"/>
      <c r="AF590" s="238"/>
      <c r="AG590" s="238"/>
      <c r="AH590" s="238"/>
      <c r="AI590" s="238"/>
      <c r="AJ590" s="238"/>
      <c r="AK590" s="238"/>
      <c r="AL590" s="238"/>
      <c r="AM590" s="238"/>
      <c r="AN590" s="238"/>
      <c r="AO590" s="238"/>
      <c r="AP590" s="238"/>
      <c r="AQ590" s="238"/>
      <c r="AR590" s="238"/>
      <c r="AS590" s="238"/>
      <c r="AT590" s="238"/>
      <c r="AU590" s="238"/>
      <c r="AV590" s="238"/>
      <c r="AW590" s="238"/>
      <c r="AX590" s="238"/>
      <c r="AY590" s="238"/>
      <c r="AZ590" s="238"/>
      <c r="BA590" s="240"/>
      <c r="BB590" s="427"/>
      <c r="BC590" s="240"/>
      <c r="BD590" s="240"/>
      <c r="BE590" s="240"/>
      <c r="BF590" s="240"/>
      <c r="BG590" s="240"/>
      <c r="BH590" s="240"/>
      <c r="BI590" s="240"/>
      <c r="BJ590" s="240"/>
      <c r="BK590" s="240"/>
      <c r="BL590" s="240"/>
      <c r="BM590" s="240"/>
      <c r="BN590" s="240"/>
      <c r="BO590" s="240"/>
      <c r="BP590" s="240"/>
      <c r="BQ590" s="240"/>
      <c r="BR590" s="240"/>
      <c r="BS590" s="240"/>
      <c r="BT590" s="240"/>
      <c r="BU590" s="240"/>
      <c r="BV590" s="240"/>
      <c r="BW590" s="240"/>
      <c r="BX590" s="240"/>
      <c r="BY590" s="240"/>
      <c r="BZ590" s="241"/>
      <c r="CA590" s="241"/>
      <c r="CB590" s="241"/>
      <c r="CC590" s="241"/>
      <c r="CD590" s="241"/>
      <c r="CE590" s="241"/>
      <c r="CF590" s="241"/>
      <c r="CG590" s="241"/>
      <c r="CH590" s="241"/>
      <c r="CI590" s="241"/>
      <c r="CJ590" s="241"/>
      <c r="CK590" s="241"/>
      <c r="CL590" s="241"/>
      <c r="CM590" s="241"/>
      <c r="CN590" s="241"/>
      <c r="CO590" s="241"/>
      <c r="CP590" s="241"/>
      <c r="CQ590" s="241"/>
      <c r="CR590" s="241"/>
      <c r="CS590" s="241"/>
      <c r="CT590" s="241"/>
      <c r="CU590" s="241"/>
      <c r="CV590" s="241"/>
      <c r="CW590" s="241"/>
      <c r="CX590" s="241"/>
      <c r="CY590" s="241"/>
      <c r="CZ590" s="241"/>
    </row>
    <row r="591" s="245" customFormat="true" ht="25.15" customHeight="true" x14ac:dyDescent="0.2">
      <c r="C591" s="1817"/>
      <c r="D591" s="1818"/>
      <c r="E591" s="788"/>
      <c r="F591" s="788"/>
      <c r="G591" s="788"/>
      <c r="H591" s="1817"/>
      <c r="I591" s="1818"/>
      <c r="J591" s="788"/>
      <c r="K591" s="788"/>
      <c r="L591" s="788"/>
      <c r="M591" s="1817"/>
      <c r="N591" s="1818"/>
      <c r="O591" s="788"/>
      <c r="P591" s="788"/>
      <c r="Q591" s="788"/>
      <c r="AE591" s="238"/>
      <c r="AF591" s="238"/>
      <c r="AG591" s="238"/>
      <c r="AH591" s="238"/>
      <c r="AI591" s="238"/>
      <c r="AJ591" s="238"/>
      <c r="AK591" s="238"/>
      <c r="AL591" s="238"/>
      <c r="AM591" s="238"/>
      <c r="AN591" s="238"/>
      <c r="AO591" s="238"/>
      <c r="AP591" s="238"/>
      <c r="AQ591" s="238"/>
      <c r="AR591" s="238"/>
      <c r="AS591" s="238"/>
      <c r="AT591" s="238"/>
      <c r="AU591" s="238"/>
      <c r="AV591" s="238"/>
      <c r="AW591" s="238"/>
      <c r="AX591" s="238"/>
      <c r="AY591" s="238"/>
      <c r="AZ591" s="238"/>
      <c r="BA591" s="240"/>
      <c r="BB591" s="427"/>
      <c r="BC591" s="240"/>
      <c r="BD591" s="240"/>
      <c r="BE591" s="240"/>
      <c r="BF591" s="240"/>
      <c r="BG591" s="240"/>
      <c r="BH591" s="240"/>
      <c r="BI591" s="240"/>
      <c r="BJ591" s="240"/>
      <c r="BK591" s="240"/>
      <c r="BL591" s="240"/>
      <c r="BM591" s="240"/>
      <c r="BN591" s="240"/>
      <c r="BO591" s="240"/>
      <c r="BP591" s="240"/>
      <c r="BQ591" s="240"/>
      <c r="BR591" s="240"/>
      <c r="BS591" s="240"/>
      <c r="BT591" s="240"/>
      <c r="BU591" s="240"/>
      <c r="BV591" s="240"/>
      <c r="BW591" s="240"/>
      <c r="BX591" s="240"/>
      <c r="BY591" s="240"/>
      <c r="BZ591" s="241"/>
      <c r="CA591" s="241"/>
      <c r="CB591" s="241"/>
      <c r="CC591" s="241"/>
      <c r="CD591" s="241"/>
      <c r="CE591" s="241"/>
      <c r="CF591" s="241"/>
      <c r="CG591" s="241"/>
      <c r="CH591" s="241"/>
      <c r="CI591" s="241"/>
      <c r="CJ591" s="241"/>
      <c r="CK591" s="241"/>
      <c r="CL591" s="241"/>
      <c r="CM591" s="241"/>
      <c r="CN591" s="241"/>
      <c r="CO591" s="241"/>
      <c r="CP591" s="241"/>
      <c r="CQ591" s="241"/>
      <c r="CR591" s="241"/>
      <c r="CS591" s="241"/>
      <c r="CT591" s="241"/>
      <c r="CU591" s="241"/>
      <c r="CV591" s="241"/>
      <c r="CW591" s="241"/>
      <c r="CX591" s="241"/>
      <c r="CY591" s="241"/>
      <c r="CZ591" s="241"/>
    </row>
    <row r="592" s="245" customFormat="true" ht="25.15" customHeight="true" x14ac:dyDescent="0.2">
      <c r="C592" s="1817"/>
      <c r="D592" s="1818"/>
      <c r="E592" s="788"/>
      <c r="F592" s="788"/>
      <c r="G592" s="788"/>
      <c r="H592" s="1817"/>
      <c r="I592" s="1818"/>
      <c r="J592" s="788"/>
      <c r="K592" s="788"/>
      <c r="L592" s="788"/>
      <c r="M592" s="1817"/>
      <c r="N592" s="1818"/>
      <c r="O592" s="788"/>
      <c r="P592" s="788"/>
      <c r="Q592" s="788"/>
      <c r="AE592" s="238"/>
      <c r="AF592" s="238"/>
      <c r="AG592" s="238"/>
      <c r="AH592" s="238"/>
      <c r="AI592" s="238"/>
      <c r="AJ592" s="238"/>
      <c r="AK592" s="238"/>
      <c r="AL592" s="238"/>
      <c r="AM592" s="238"/>
      <c r="AN592" s="238"/>
      <c r="AO592" s="238"/>
      <c r="AP592" s="238"/>
      <c r="AQ592" s="238"/>
      <c r="AR592" s="238"/>
      <c r="AS592" s="238"/>
      <c r="AT592" s="238"/>
      <c r="AU592" s="238"/>
      <c r="AV592" s="238"/>
      <c r="AW592" s="238"/>
      <c r="AX592" s="238"/>
      <c r="AY592" s="238"/>
      <c r="AZ592" s="238"/>
      <c r="BA592" s="240"/>
      <c r="BB592" s="427"/>
      <c r="BC592" s="240"/>
      <c r="BD592" s="240"/>
      <c r="BE592" s="240"/>
      <c r="BF592" s="240"/>
      <c r="BG592" s="240"/>
      <c r="BH592" s="240"/>
      <c r="BI592" s="240"/>
      <c r="BJ592" s="240"/>
      <c r="BK592" s="240"/>
      <c r="BL592" s="240"/>
      <c r="BM592" s="240"/>
      <c r="BN592" s="240"/>
      <c r="BO592" s="240"/>
      <c r="BP592" s="240"/>
      <c r="BQ592" s="240"/>
      <c r="BR592" s="240"/>
      <c r="BS592" s="240"/>
      <c r="BT592" s="240"/>
      <c r="BU592" s="240"/>
      <c r="BV592" s="240"/>
      <c r="BW592" s="240"/>
      <c r="BX592" s="240"/>
      <c r="BY592" s="240"/>
      <c r="BZ592" s="241"/>
      <c r="CA592" s="241"/>
      <c r="CB592" s="241"/>
      <c r="CC592" s="241"/>
      <c r="CD592" s="241"/>
      <c r="CE592" s="241"/>
      <c r="CF592" s="241"/>
      <c r="CG592" s="241"/>
      <c r="CH592" s="241"/>
      <c r="CI592" s="241"/>
      <c r="CJ592" s="241"/>
      <c r="CK592" s="241"/>
      <c r="CL592" s="241"/>
      <c r="CM592" s="241"/>
      <c r="CN592" s="241"/>
      <c r="CO592" s="241"/>
      <c r="CP592" s="241"/>
      <c r="CQ592" s="241"/>
      <c r="CR592" s="241"/>
      <c r="CS592" s="241"/>
      <c r="CT592" s="241"/>
      <c r="CU592" s="241"/>
      <c r="CV592" s="241"/>
      <c r="CW592" s="241"/>
      <c r="CX592" s="241"/>
      <c r="CY592" s="241"/>
      <c r="CZ592" s="241"/>
    </row>
    <row r="593" s="245" customFormat="true" ht="25.15" customHeight="true" x14ac:dyDescent="0.2">
      <c r="C593" s="1817"/>
      <c r="D593" s="1818"/>
      <c r="E593" s="788"/>
      <c r="F593" s="788"/>
      <c r="G593" s="788"/>
      <c r="H593" s="1817"/>
      <c r="I593" s="1818"/>
      <c r="J593" s="788"/>
      <c r="K593" s="788"/>
      <c r="L593" s="788"/>
      <c r="M593" s="1817"/>
      <c r="N593" s="1818"/>
      <c r="O593" s="788"/>
      <c r="P593" s="788"/>
      <c r="Q593" s="788"/>
      <c r="AE593" s="238"/>
      <c r="AF593" s="238"/>
      <c r="AG593" s="238"/>
      <c r="AH593" s="238"/>
      <c r="AI593" s="238"/>
      <c r="AJ593" s="238"/>
      <c r="AK593" s="238"/>
      <c r="AL593" s="238"/>
      <c r="AM593" s="238"/>
      <c r="AN593" s="238"/>
      <c r="AO593" s="238"/>
      <c r="AP593" s="238"/>
      <c r="AQ593" s="238"/>
      <c r="AR593" s="238"/>
      <c r="AS593" s="238"/>
      <c r="AT593" s="238"/>
      <c r="AU593" s="238"/>
      <c r="AV593" s="238"/>
      <c r="AW593" s="238"/>
      <c r="AX593" s="238"/>
      <c r="AY593" s="238"/>
      <c r="AZ593" s="238"/>
      <c r="BA593" s="240"/>
      <c r="BB593" s="427"/>
      <c r="BC593" s="240"/>
      <c r="BD593" s="240"/>
      <c r="BE593" s="240"/>
      <c r="BF593" s="240"/>
      <c r="BG593" s="240"/>
      <c r="BH593" s="240"/>
      <c r="BI593" s="240"/>
      <c r="BJ593" s="240"/>
      <c r="BK593" s="240"/>
      <c r="BL593" s="240"/>
      <c r="BM593" s="240"/>
      <c r="BN593" s="240"/>
      <c r="BO593" s="240"/>
      <c r="BP593" s="240"/>
      <c r="BQ593" s="240"/>
      <c r="BR593" s="240"/>
      <c r="BS593" s="240"/>
      <c r="BT593" s="240"/>
      <c r="BU593" s="240"/>
      <c r="BV593" s="240"/>
      <c r="BW593" s="240"/>
      <c r="BX593" s="240"/>
      <c r="BY593" s="240"/>
      <c r="BZ593" s="241"/>
      <c r="CA593" s="241"/>
      <c r="CB593" s="241"/>
      <c r="CC593" s="241"/>
      <c r="CD593" s="241"/>
      <c r="CE593" s="241"/>
      <c r="CF593" s="241"/>
      <c r="CG593" s="241"/>
      <c r="CH593" s="241"/>
      <c r="CI593" s="241"/>
      <c r="CJ593" s="241"/>
      <c r="CK593" s="241"/>
      <c r="CL593" s="241"/>
      <c r="CM593" s="241"/>
      <c r="CN593" s="241"/>
      <c r="CO593" s="241"/>
      <c r="CP593" s="241"/>
      <c r="CQ593" s="241"/>
      <c r="CR593" s="241"/>
      <c r="CS593" s="241"/>
      <c r="CT593" s="241"/>
      <c r="CU593" s="241"/>
      <c r="CV593" s="241"/>
      <c r="CW593" s="241"/>
      <c r="CX593" s="241"/>
      <c r="CY593" s="241"/>
      <c r="CZ593" s="241"/>
    </row>
    <row r="594" s="245" customFormat="true" ht="25.15" customHeight="true" x14ac:dyDescent="0.2">
      <c r="C594" s="1817"/>
      <c r="D594" s="1818"/>
      <c r="E594" s="788"/>
      <c r="F594" s="788"/>
      <c r="G594" s="788"/>
      <c r="H594" s="1817"/>
      <c r="I594" s="1818"/>
      <c r="J594" s="788"/>
      <c r="K594" s="788"/>
      <c r="L594" s="788"/>
      <c r="M594" s="1817"/>
      <c r="N594" s="1818"/>
      <c r="O594" s="788"/>
      <c r="P594" s="788"/>
      <c r="Q594" s="788"/>
      <c r="AE594" s="238"/>
      <c r="AF594" s="238"/>
      <c r="AG594" s="238"/>
      <c r="AH594" s="238"/>
      <c r="AI594" s="238"/>
      <c r="AJ594" s="238"/>
      <c r="AK594" s="238"/>
      <c r="AL594" s="238"/>
      <c r="AM594" s="238"/>
      <c r="AN594" s="238"/>
      <c r="AO594" s="238"/>
      <c r="AP594" s="238"/>
      <c r="AQ594" s="238"/>
      <c r="AR594" s="238"/>
      <c r="AS594" s="238"/>
      <c r="AT594" s="238"/>
      <c r="AU594" s="238"/>
      <c r="AV594" s="238"/>
      <c r="AW594" s="238"/>
      <c r="AX594" s="238"/>
      <c r="AY594" s="238"/>
      <c r="AZ594" s="238"/>
      <c r="BA594" s="240"/>
      <c r="BB594" s="427"/>
      <c r="BC594" s="240"/>
      <c r="BD594" s="240"/>
      <c r="BE594" s="240"/>
      <c r="BF594" s="240"/>
      <c r="BG594" s="240"/>
      <c r="BH594" s="240"/>
      <c r="BI594" s="240"/>
      <c r="BJ594" s="240"/>
      <c r="BK594" s="240"/>
      <c r="BL594" s="240"/>
      <c r="BM594" s="240"/>
      <c r="BN594" s="240"/>
      <c r="BO594" s="240"/>
      <c r="BP594" s="240"/>
      <c r="BQ594" s="240"/>
      <c r="BR594" s="240"/>
      <c r="BS594" s="240"/>
      <c r="BT594" s="240"/>
      <c r="BU594" s="240"/>
      <c r="BV594" s="240"/>
      <c r="BW594" s="240"/>
      <c r="BX594" s="240"/>
      <c r="BY594" s="240"/>
      <c r="BZ594" s="241"/>
      <c r="CA594" s="241"/>
      <c r="CB594" s="241"/>
      <c r="CC594" s="241"/>
      <c r="CD594" s="241"/>
      <c r="CE594" s="241"/>
      <c r="CF594" s="241"/>
      <c r="CG594" s="241"/>
      <c r="CH594" s="241"/>
      <c r="CI594" s="241"/>
      <c r="CJ594" s="241"/>
      <c r="CK594" s="241"/>
      <c r="CL594" s="241"/>
      <c r="CM594" s="241"/>
      <c r="CN594" s="241"/>
      <c r="CO594" s="241"/>
      <c r="CP594" s="241"/>
      <c r="CQ594" s="241"/>
      <c r="CR594" s="241"/>
      <c r="CS594" s="241"/>
      <c r="CT594" s="241"/>
      <c r="CU594" s="241"/>
      <c r="CV594" s="241"/>
      <c r="CW594" s="241"/>
      <c r="CX594" s="241"/>
      <c r="CY594" s="241"/>
      <c r="CZ594" s="241"/>
    </row>
    <row r="595" s="245" customFormat="true" ht="25.15" customHeight="true" x14ac:dyDescent="0.2">
      <c r="C595" s="1817"/>
      <c r="D595" s="1818"/>
      <c r="E595" s="788"/>
      <c r="F595" s="788"/>
      <c r="G595" s="788"/>
      <c r="H595" s="1817"/>
      <c r="I595" s="1818"/>
      <c r="J595" s="788"/>
      <c r="K595" s="788"/>
      <c r="L595" s="788"/>
      <c r="M595" s="1817"/>
      <c r="N595" s="1818"/>
      <c r="O595" s="788"/>
      <c r="P595" s="788"/>
      <c r="Q595" s="788"/>
      <c r="AE595" s="238"/>
      <c r="AF595" s="238"/>
      <c r="AG595" s="238"/>
      <c r="AH595" s="238"/>
      <c r="AI595" s="238"/>
      <c r="AJ595" s="238"/>
      <c r="AK595" s="238"/>
      <c r="AL595" s="238"/>
      <c r="AM595" s="238"/>
      <c r="AN595" s="238"/>
      <c r="AO595" s="238"/>
      <c r="AP595" s="238"/>
      <c r="AQ595" s="238"/>
      <c r="AR595" s="238"/>
      <c r="AS595" s="238"/>
      <c r="AT595" s="238"/>
      <c r="AU595" s="238"/>
      <c r="AV595" s="238"/>
      <c r="AW595" s="238"/>
      <c r="AX595" s="238"/>
      <c r="AY595" s="238"/>
      <c r="AZ595" s="238"/>
      <c r="BA595" s="240"/>
      <c r="BB595" s="427"/>
      <c r="BC595" s="240"/>
      <c r="BD595" s="240"/>
      <c r="BE595" s="240"/>
      <c r="BF595" s="240"/>
      <c r="BG595" s="240"/>
      <c r="BH595" s="240"/>
      <c r="BI595" s="240"/>
      <c r="BJ595" s="240"/>
      <c r="BK595" s="240"/>
      <c r="BL595" s="240"/>
      <c r="BM595" s="240"/>
      <c r="BN595" s="240"/>
      <c r="BO595" s="240"/>
      <c r="BP595" s="240"/>
      <c r="BQ595" s="240"/>
      <c r="BR595" s="240"/>
      <c r="BS595" s="240"/>
      <c r="BT595" s="240"/>
      <c r="BU595" s="240"/>
      <c r="BV595" s="240"/>
      <c r="BW595" s="240"/>
      <c r="BX595" s="240"/>
      <c r="BY595" s="240"/>
      <c r="BZ595" s="241"/>
      <c r="CA595" s="241"/>
      <c r="CB595" s="241"/>
      <c r="CC595" s="241"/>
      <c r="CD595" s="241"/>
      <c r="CE595" s="241"/>
      <c r="CF595" s="241"/>
      <c r="CG595" s="241"/>
      <c r="CH595" s="241"/>
      <c r="CI595" s="241"/>
      <c r="CJ595" s="241"/>
      <c r="CK595" s="241"/>
      <c r="CL595" s="241"/>
      <c r="CM595" s="241"/>
      <c r="CN595" s="241"/>
      <c r="CO595" s="241"/>
      <c r="CP595" s="241"/>
      <c r="CQ595" s="241"/>
      <c r="CR595" s="241"/>
      <c r="CS595" s="241"/>
      <c r="CT595" s="241"/>
      <c r="CU595" s="241"/>
      <c r="CV595" s="241"/>
      <c r="CW595" s="241"/>
      <c r="CX595" s="241"/>
      <c r="CY595" s="241"/>
      <c r="CZ595" s="241"/>
    </row>
    <row r="596" s="245" customFormat="true" ht="25.15" customHeight="true" x14ac:dyDescent="0.2">
      <c r="C596" s="1817"/>
      <c r="D596" s="1818"/>
      <c r="E596" s="788"/>
      <c r="F596" s="788"/>
      <c r="G596" s="788"/>
      <c r="H596" s="1817"/>
      <c r="I596" s="1818"/>
      <c r="J596" s="788"/>
      <c r="K596" s="788"/>
      <c r="L596" s="788"/>
      <c r="M596" s="1817"/>
      <c r="N596" s="1818"/>
      <c r="O596" s="788"/>
      <c r="P596" s="788"/>
      <c r="Q596" s="788"/>
      <c r="AE596" s="238"/>
      <c r="AF596" s="238"/>
      <c r="AG596" s="238"/>
      <c r="AH596" s="238"/>
      <c r="AI596" s="238"/>
      <c r="AJ596" s="238"/>
      <c r="AK596" s="238"/>
      <c r="AL596" s="238"/>
      <c r="AM596" s="238"/>
      <c r="AN596" s="238"/>
      <c r="AO596" s="238"/>
      <c r="AP596" s="238"/>
      <c r="AQ596" s="238"/>
      <c r="AR596" s="238"/>
      <c r="AS596" s="238"/>
      <c r="AT596" s="238"/>
      <c r="AU596" s="238"/>
      <c r="AV596" s="238"/>
      <c r="AW596" s="238"/>
      <c r="AX596" s="238"/>
      <c r="AY596" s="238"/>
      <c r="AZ596" s="238"/>
      <c r="BA596" s="240"/>
      <c r="BB596" s="427"/>
      <c r="BC596" s="240"/>
      <c r="BD596" s="240"/>
      <c r="BE596" s="240"/>
      <c r="BF596" s="240"/>
      <c r="BG596" s="240"/>
      <c r="BH596" s="240"/>
      <c r="BI596" s="240"/>
      <c r="BJ596" s="240"/>
      <c r="BK596" s="240"/>
      <c r="BL596" s="240"/>
      <c r="BM596" s="240"/>
      <c r="BN596" s="240"/>
      <c r="BO596" s="240"/>
      <c r="BP596" s="240"/>
      <c r="BQ596" s="240"/>
      <c r="BR596" s="240"/>
      <c r="BS596" s="240"/>
      <c r="BT596" s="240"/>
      <c r="BU596" s="240"/>
      <c r="BV596" s="240"/>
      <c r="BW596" s="240"/>
      <c r="BX596" s="240"/>
      <c r="BY596" s="240"/>
      <c r="BZ596" s="241"/>
      <c r="CA596" s="241"/>
      <c r="CB596" s="241"/>
      <c r="CC596" s="241"/>
      <c r="CD596" s="241"/>
      <c r="CE596" s="241"/>
      <c r="CF596" s="241"/>
      <c r="CG596" s="241"/>
      <c r="CH596" s="241"/>
      <c r="CI596" s="241"/>
      <c r="CJ596" s="241"/>
      <c r="CK596" s="241"/>
      <c r="CL596" s="241"/>
      <c r="CM596" s="241"/>
      <c r="CN596" s="241"/>
      <c r="CO596" s="241"/>
      <c r="CP596" s="241"/>
      <c r="CQ596" s="241"/>
      <c r="CR596" s="241"/>
      <c r="CS596" s="241"/>
      <c r="CT596" s="241"/>
      <c r="CU596" s="241"/>
      <c r="CV596" s="241"/>
      <c r="CW596" s="241"/>
      <c r="CX596" s="241"/>
      <c r="CY596" s="241"/>
      <c r="CZ596" s="241"/>
    </row>
    <row r="597" s="245" customFormat="true" ht="25.15" customHeight="true" x14ac:dyDescent="0.2">
      <c r="C597" s="1817"/>
      <c r="D597" s="1818"/>
      <c r="E597" s="788"/>
      <c r="F597" s="788"/>
      <c r="G597" s="788"/>
      <c r="H597" s="1817"/>
      <c r="I597" s="1818"/>
      <c r="J597" s="788"/>
      <c r="K597" s="788"/>
      <c r="L597" s="788"/>
      <c r="M597" s="1817"/>
      <c r="N597" s="1818"/>
      <c r="O597" s="788"/>
      <c r="P597" s="788"/>
      <c r="Q597" s="788"/>
      <c r="AE597" s="238"/>
      <c r="AF597" s="238"/>
      <c r="AG597" s="238"/>
      <c r="AH597" s="238"/>
      <c r="AI597" s="238"/>
      <c r="AJ597" s="238"/>
      <c r="AK597" s="238"/>
      <c r="AL597" s="238"/>
      <c r="AM597" s="238"/>
      <c r="AN597" s="238"/>
      <c r="AO597" s="238"/>
      <c r="AP597" s="238"/>
      <c r="AQ597" s="238"/>
      <c r="AR597" s="238"/>
      <c r="AS597" s="238"/>
      <c r="AT597" s="238"/>
      <c r="AU597" s="238"/>
      <c r="AV597" s="238"/>
      <c r="AW597" s="238"/>
      <c r="AX597" s="238"/>
      <c r="AY597" s="238"/>
      <c r="AZ597" s="238"/>
      <c r="BA597" s="240"/>
      <c r="BB597" s="427"/>
      <c r="BC597" s="240"/>
      <c r="BD597" s="240"/>
      <c r="BE597" s="240"/>
      <c r="BF597" s="240"/>
      <c r="BG597" s="240"/>
      <c r="BH597" s="240"/>
      <c r="BI597" s="240"/>
      <c r="BJ597" s="240"/>
      <c r="BK597" s="240"/>
      <c r="BL597" s="240"/>
      <c r="BM597" s="240"/>
      <c r="BN597" s="240"/>
      <c r="BO597" s="240"/>
      <c r="BP597" s="240"/>
      <c r="BQ597" s="240"/>
      <c r="BR597" s="240"/>
      <c r="BS597" s="240"/>
      <c r="BT597" s="240"/>
      <c r="BU597" s="240"/>
      <c r="BV597" s="240"/>
      <c r="BW597" s="240"/>
      <c r="BX597" s="240"/>
      <c r="BY597" s="240"/>
      <c r="BZ597" s="241"/>
      <c r="CA597" s="241"/>
      <c r="CB597" s="241"/>
      <c r="CC597" s="241"/>
      <c r="CD597" s="241"/>
      <c r="CE597" s="241"/>
      <c r="CF597" s="241"/>
      <c r="CG597" s="241"/>
      <c r="CH597" s="241"/>
      <c r="CI597" s="241"/>
      <c r="CJ597" s="241"/>
      <c r="CK597" s="241"/>
      <c r="CL597" s="241"/>
      <c r="CM597" s="241"/>
      <c r="CN597" s="241"/>
      <c r="CO597" s="241"/>
      <c r="CP597" s="241"/>
      <c r="CQ597" s="241"/>
      <c r="CR597" s="241"/>
      <c r="CS597" s="241"/>
      <c r="CT597" s="241"/>
      <c r="CU597" s="241"/>
      <c r="CV597" s="241"/>
      <c r="CW597" s="241"/>
      <c r="CX597" s="241"/>
      <c r="CY597" s="241"/>
      <c r="CZ597" s="241"/>
    </row>
    <row r="598" s="245" customFormat="true" ht="25.15" customHeight="true" x14ac:dyDescent="0.2">
      <c r="C598" s="1817"/>
      <c r="D598" s="1818"/>
      <c r="E598" s="788"/>
      <c r="F598" s="788"/>
      <c r="G598" s="788"/>
      <c r="H598" s="1817"/>
      <c r="I598" s="1818"/>
      <c r="J598" s="788"/>
      <c r="K598" s="788"/>
      <c r="L598" s="788"/>
      <c r="M598" s="1817"/>
      <c r="N598" s="1818"/>
      <c r="O598" s="788"/>
      <c r="P598" s="788"/>
      <c r="Q598" s="788"/>
      <c r="AE598" s="238"/>
      <c r="AF598" s="238"/>
      <c r="AG598" s="238"/>
      <c r="AH598" s="238"/>
      <c r="AI598" s="238"/>
      <c r="AJ598" s="238"/>
      <c r="AK598" s="238"/>
      <c r="AL598" s="238"/>
      <c r="AM598" s="238"/>
      <c r="AN598" s="238"/>
      <c r="AO598" s="238"/>
      <c r="AP598" s="238"/>
      <c r="AQ598" s="238"/>
      <c r="AR598" s="238"/>
      <c r="AS598" s="238"/>
      <c r="AT598" s="238"/>
      <c r="AU598" s="238"/>
      <c r="AV598" s="238"/>
      <c r="AW598" s="238"/>
      <c r="AX598" s="238"/>
      <c r="AY598" s="238"/>
      <c r="AZ598" s="238"/>
      <c r="BA598" s="240"/>
      <c r="BB598" s="427"/>
      <c r="BC598" s="240"/>
      <c r="BD598" s="240"/>
      <c r="BE598" s="240"/>
      <c r="BF598" s="240"/>
      <c r="BG598" s="240"/>
      <c r="BH598" s="240"/>
      <c r="BI598" s="240"/>
      <c r="BJ598" s="240"/>
      <c r="BK598" s="240"/>
      <c r="BL598" s="240"/>
      <c r="BM598" s="240"/>
      <c r="BN598" s="240"/>
      <c r="BO598" s="240"/>
      <c r="BP598" s="240"/>
      <c r="BQ598" s="240"/>
      <c r="BR598" s="240"/>
      <c r="BS598" s="240"/>
      <c r="BT598" s="240"/>
      <c r="BU598" s="240"/>
      <c r="BV598" s="240"/>
      <c r="BW598" s="240"/>
      <c r="BX598" s="240"/>
      <c r="BY598" s="240"/>
      <c r="BZ598" s="241"/>
      <c r="CA598" s="241"/>
      <c r="CB598" s="241"/>
      <c r="CC598" s="241"/>
      <c r="CD598" s="241"/>
      <c r="CE598" s="241"/>
      <c r="CF598" s="241"/>
      <c r="CG598" s="241"/>
      <c r="CH598" s="241"/>
      <c r="CI598" s="241"/>
      <c r="CJ598" s="241"/>
      <c r="CK598" s="241"/>
      <c r="CL598" s="241"/>
      <c r="CM598" s="241"/>
      <c r="CN598" s="241"/>
      <c r="CO598" s="241"/>
      <c r="CP598" s="241"/>
      <c r="CQ598" s="241"/>
      <c r="CR598" s="241"/>
      <c r="CS598" s="241"/>
      <c r="CT598" s="241"/>
      <c r="CU598" s="241"/>
      <c r="CV598" s="241"/>
      <c r="CW598" s="241"/>
      <c r="CX598" s="241"/>
      <c r="CY598" s="241"/>
      <c r="CZ598" s="241"/>
    </row>
    <row r="599" s="245" customFormat="true" ht="25.15" customHeight="true" x14ac:dyDescent="0.2">
      <c r="C599" s="1817"/>
      <c r="D599" s="1818"/>
      <c r="E599" s="788"/>
      <c r="F599" s="788"/>
      <c r="G599" s="788"/>
      <c r="H599" s="1817"/>
      <c r="I599" s="1818"/>
      <c r="J599" s="788"/>
      <c r="K599" s="788"/>
      <c r="L599" s="788"/>
      <c r="M599" s="1817"/>
      <c r="N599" s="1818"/>
      <c r="O599" s="788"/>
      <c r="P599" s="788"/>
      <c r="Q599" s="788"/>
      <c r="AE599" s="238"/>
      <c r="AF599" s="238"/>
      <c r="AG599" s="238"/>
      <c r="AH599" s="238"/>
      <c r="AI599" s="238"/>
      <c r="AJ599" s="238"/>
      <c r="AK599" s="238"/>
      <c r="AL599" s="238"/>
      <c r="AM599" s="238"/>
      <c r="AN599" s="238"/>
      <c r="AO599" s="238"/>
      <c r="AP599" s="238"/>
      <c r="AQ599" s="238"/>
      <c r="AR599" s="238"/>
      <c r="AS599" s="238"/>
      <c r="AT599" s="238"/>
      <c r="AU599" s="238"/>
      <c r="AV599" s="238"/>
      <c r="AW599" s="238"/>
      <c r="AX599" s="238"/>
      <c r="AY599" s="238"/>
      <c r="AZ599" s="238"/>
      <c r="BA599" s="240"/>
      <c r="BB599" s="427"/>
      <c r="BC599" s="240"/>
      <c r="BD599" s="240"/>
      <c r="BE599" s="240"/>
      <c r="BF599" s="240"/>
      <c r="BG599" s="240"/>
      <c r="BH599" s="240"/>
      <c r="BI599" s="240"/>
      <c r="BJ599" s="240"/>
      <c r="BK599" s="240"/>
      <c r="BL599" s="240"/>
      <c r="BM599" s="240"/>
      <c r="BN599" s="240"/>
      <c r="BO599" s="240"/>
      <c r="BP599" s="240"/>
      <c r="BQ599" s="240"/>
      <c r="BR599" s="240"/>
      <c r="BS599" s="240"/>
      <c r="BT599" s="240"/>
      <c r="BU599" s="240"/>
      <c r="BV599" s="240"/>
      <c r="BW599" s="240"/>
      <c r="BX599" s="240"/>
      <c r="BY599" s="240"/>
      <c r="BZ599" s="241"/>
      <c r="CA599" s="241"/>
      <c r="CB599" s="241"/>
      <c r="CC599" s="241"/>
      <c r="CD599" s="241"/>
      <c r="CE599" s="241"/>
      <c r="CF599" s="241"/>
      <c r="CG599" s="241"/>
      <c r="CH599" s="241"/>
      <c r="CI599" s="241"/>
      <c r="CJ599" s="241"/>
      <c r="CK599" s="241"/>
      <c r="CL599" s="241"/>
      <c r="CM599" s="241"/>
      <c r="CN599" s="241"/>
      <c r="CO599" s="241"/>
      <c r="CP599" s="241"/>
      <c r="CQ599" s="241"/>
      <c r="CR599" s="241"/>
      <c r="CS599" s="241"/>
      <c r="CT599" s="241"/>
      <c r="CU599" s="241"/>
      <c r="CV599" s="241"/>
      <c r="CW599" s="241"/>
      <c r="CX599" s="241"/>
      <c r="CY599" s="241"/>
      <c r="CZ599" s="241"/>
    </row>
    <row r="600" s="245" customFormat="true" ht="25.15" customHeight="true" x14ac:dyDescent="0.2">
      <c r="C600" s="1817"/>
      <c r="D600" s="1818"/>
      <c r="E600" s="788"/>
      <c r="F600" s="788"/>
      <c r="G600" s="788"/>
      <c r="H600" s="1817"/>
      <c r="I600" s="1818"/>
      <c r="J600" s="788"/>
      <c r="K600" s="788"/>
      <c r="L600" s="788"/>
      <c r="M600" s="1817"/>
      <c r="N600" s="1818"/>
      <c r="O600" s="788"/>
      <c r="P600" s="788"/>
      <c r="Q600" s="788"/>
      <c r="AE600" s="238"/>
      <c r="AF600" s="238"/>
      <c r="AG600" s="238"/>
      <c r="AH600" s="238"/>
      <c r="AI600" s="238"/>
      <c r="AJ600" s="238"/>
      <c r="AK600" s="238"/>
      <c r="AL600" s="238"/>
      <c r="AM600" s="238"/>
      <c r="AN600" s="238"/>
      <c r="AO600" s="238"/>
      <c r="AP600" s="238"/>
      <c r="AQ600" s="238"/>
      <c r="AR600" s="238"/>
      <c r="AS600" s="238"/>
      <c r="AT600" s="238"/>
      <c r="AU600" s="238"/>
      <c r="AV600" s="238"/>
      <c r="AW600" s="238"/>
      <c r="AX600" s="238"/>
      <c r="AY600" s="238"/>
      <c r="AZ600" s="238"/>
      <c r="BA600" s="240"/>
      <c r="BB600" s="427"/>
      <c r="BC600" s="240"/>
      <c r="BD600" s="240"/>
      <c r="BE600" s="240"/>
      <c r="BF600" s="240"/>
      <c r="BG600" s="240"/>
      <c r="BH600" s="240"/>
      <c r="BI600" s="240"/>
      <c r="BJ600" s="240"/>
      <c r="BK600" s="240"/>
      <c r="BL600" s="240"/>
      <c r="BM600" s="240"/>
      <c r="BN600" s="240"/>
      <c r="BO600" s="240"/>
      <c r="BP600" s="240"/>
      <c r="BQ600" s="240"/>
      <c r="BR600" s="240"/>
      <c r="BS600" s="240"/>
      <c r="BT600" s="240"/>
      <c r="BU600" s="240"/>
      <c r="BV600" s="240"/>
      <c r="BW600" s="240"/>
      <c r="BX600" s="240"/>
      <c r="BY600" s="240"/>
      <c r="BZ600" s="241"/>
      <c r="CA600" s="241"/>
      <c r="CB600" s="241"/>
      <c r="CC600" s="241"/>
      <c r="CD600" s="241"/>
      <c r="CE600" s="241"/>
      <c r="CF600" s="241"/>
      <c r="CG600" s="241"/>
      <c r="CH600" s="241"/>
      <c r="CI600" s="241"/>
      <c r="CJ600" s="241"/>
      <c r="CK600" s="241"/>
      <c r="CL600" s="241"/>
      <c r="CM600" s="241"/>
      <c r="CN600" s="241"/>
      <c r="CO600" s="241"/>
      <c r="CP600" s="241"/>
      <c r="CQ600" s="241"/>
      <c r="CR600" s="241"/>
      <c r="CS600" s="241"/>
      <c r="CT600" s="241"/>
      <c r="CU600" s="241"/>
      <c r="CV600" s="241"/>
      <c r="CW600" s="241"/>
      <c r="CX600" s="241"/>
      <c r="CY600" s="241"/>
      <c r="CZ600" s="241"/>
    </row>
    <row r="601" s="245" customFormat="true" ht="25.15" customHeight="true" x14ac:dyDescent="0.2">
      <c r="C601" s="1817"/>
      <c r="D601" s="1818"/>
      <c r="E601" s="788"/>
      <c r="F601" s="788"/>
      <c r="G601" s="788"/>
      <c r="H601" s="1817"/>
      <c r="I601" s="1818"/>
      <c r="J601" s="788"/>
      <c r="K601" s="788"/>
      <c r="L601" s="788"/>
      <c r="M601" s="1817"/>
      <c r="N601" s="1818"/>
      <c r="O601" s="788"/>
      <c r="P601" s="788"/>
      <c r="Q601" s="788"/>
      <c r="AE601" s="238"/>
      <c r="AF601" s="238"/>
      <c r="AG601" s="238"/>
      <c r="AH601" s="238"/>
      <c r="AI601" s="238"/>
      <c r="AJ601" s="238"/>
      <c r="AK601" s="238"/>
      <c r="AL601" s="238"/>
      <c r="AM601" s="238"/>
      <c r="AN601" s="238"/>
      <c r="AO601" s="238"/>
      <c r="AP601" s="238"/>
      <c r="AQ601" s="238"/>
      <c r="AR601" s="238"/>
      <c r="AS601" s="238"/>
      <c r="AT601" s="238"/>
      <c r="AU601" s="238"/>
      <c r="AV601" s="238"/>
      <c r="AW601" s="238"/>
      <c r="AX601" s="238"/>
      <c r="AY601" s="238"/>
      <c r="AZ601" s="238"/>
      <c r="BA601" s="240"/>
      <c r="BB601" s="427"/>
      <c r="BC601" s="240"/>
      <c r="BD601" s="240"/>
      <c r="BE601" s="240"/>
      <c r="BF601" s="240"/>
      <c r="BG601" s="240"/>
      <c r="BH601" s="240"/>
      <c r="BI601" s="240"/>
      <c r="BJ601" s="240"/>
      <c r="BK601" s="240"/>
      <c r="BL601" s="240"/>
      <c r="BM601" s="240"/>
      <c r="BN601" s="240"/>
      <c r="BO601" s="240"/>
      <c r="BP601" s="240"/>
      <c r="BQ601" s="240"/>
      <c r="BR601" s="240"/>
      <c r="BS601" s="240"/>
      <c r="BT601" s="240"/>
      <c r="BU601" s="240"/>
      <c r="BV601" s="240"/>
      <c r="BW601" s="240"/>
      <c r="BX601" s="240"/>
      <c r="BY601" s="240"/>
      <c r="BZ601" s="241"/>
      <c r="CA601" s="241"/>
      <c r="CB601" s="241"/>
      <c r="CC601" s="241"/>
      <c r="CD601" s="241"/>
      <c r="CE601" s="241"/>
      <c r="CF601" s="241"/>
      <c r="CG601" s="241"/>
      <c r="CH601" s="241"/>
      <c r="CI601" s="241"/>
      <c r="CJ601" s="241"/>
      <c r="CK601" s="241"/>
      <c r="CL601" s="241"/>
      <c r="CM601" s="241"/>
      <c r="CN601" s="241"/>
      <c r="CO601" s="241"/>
      <c r="CP601" s="241"/>
      <c r="CQ601" s="241"/>
      <c r="CR601" s="241"/>
      <c r="CS601" s="241"/>
      <c r="CT601" s="241"/>
      <c r="CU601" s="241"/>
      <c r="CV601" s="241"/>
      <c r="CW601" s="241"/>
      <c r="CX601" s="241"/>
      <c r="CY601" s="241"/>
      <c r="CZ601" s="241"/>
    </row>
    <row r="602" s="245" customFormat="true" ht="25.15" customHeight="true" x14ac:dyDescent="0.2">
      <c r="C602" s="1817"/>
      <c r="D602" s="1818"/>
      <c r="E602" s="788"/>
      <c r="F602" s="788"/>
      <c r="G602" s="788"/>
      <c r="H602" s="1817"/>
      <c r="I602" s="1818"/>
      <c r="J602" s="788"/>
      <c r="K602" s="788"/>
      <c r="L602" s="788"/>
      <c r="M602" s="1817"/>
      <c r="N602" s="1818"/>
      <c r="O602" s="788"/>
      <c r="P602" s="788"/>
      <c r="Q602" s="788"/>
      <c r="AE602" s="238"/>
      <c r="AF602" s="238"/>
      <c r="AG602" s="238"/>
      <c r="AH602" s="238"/>
      <c r="AI602" s="238"/>
      <c r="AJ602" s="238"/>
      <c r="AK602" s="238"/>
      <c r="AL602" s="238"/>
      <c r="AM602" s="238"/>
      <c r="AN602" s="238"/>
      <c r="AO602" s="238"/>
      <c r="AP602" s="238"/>
      <c r="AQ602" s="238"/>
      <c r="AR602" s="238"/>
      <c r="AS602" s="238"/>
      <c r="AT602" s="238"/>
      <c r="AU602" s="238"/>
      <c r="AV602" s="238"/>
      <c r="AW602" s="238"/>
      <c r="AX602" s="238"/>
      <c r="AY602" s="238"/>
      <c r="AZ602" s="238"/>
      <c r="BA602" s="240"/>
      <c r="BB602" s="427"/>
      <c r="BC602" s="240"/>
      <c r="BD602" s="240"/>
      <c r="BE602" s="240"/>
      <c r="BF602" s="240"/>
      <c r="BG602" s="240"/>
      <c r="BH602" s="240"/>
      <c r="BI602" s="240"/>
      <c r="BJ602" s="240"/>
      <c r="BK602" s="240"/>
      <c r="BL602" s="240"/>
      <c r="BM602" s="240"/>
      <c r="BN602" s="240"/>
      <c r="BO602" s="240"/>
      <c r="BP602" s="240"/>
      <c r="BQ602" s="240"/>
      <c r="BR602" s="240"/>
      <c r="BS602" s="240"/>
      <c r="BT602" s="240"/>
      <c r="BU602" s="240"/>
      <c r="BV602" s="240"/>
      <c r="BW602" s="240"/>
      <c r="BX602" s="240"/>
      <c r="BY602" s="240"/>
      <c r="BZ602" s="241"/>
      <c r="CA602" s="241"/>
      <c r="CB602" s="241"/>
      <c r="CC602" s="241"/>
      <c r="CD602" s="241"/>
      <c r="CE602" s="241"/>
      <c r="CF602" s="241"/>
      <c r="CG602" s="241"/>
      <c r="CH602" s="241"/>
      <c r="CI602" s="241"/>
      <c r="CJ602" s="241"/>
      <c r="CK602" s="241"/>
      <c r="CL602" s="241"/>
      <c r="CM602" s="241"/>
      <c r="CN602" s="241"/>
      <c r="CO602" s="241"/>
      <c r="CP602" s="241"/>
      <c r="CQ602" s="241"/>
      <c r="CR602" s="241"/>
      <c r="CS602" s="241"/>
      <c r="CT602" s="241"/>
      <c r="CU602" s="241"/>
      <c r="CV602" s="241"/>
      <c r="CW602" s="241"/>
      <c r="CX602" s="241"/>
      <c r="CY602" s="241"/>
      <c r="CZ602" s="241"/>
    </row>
    <row r="603" s="245" customFormat="true" ht="25.15" customHeight="true" x14ac:dyDescent="0.2">
      <c r="C603" s="1817"/>
      <c r="D603" s="1818"/>
      <c r="E603" s="788"/>
      <c r="F603" s="788"/>
      <c r="G603" s="788"/>
      <c r="H603" s="1817"/>
      <c r="I603" s="1818"/>
      <c r="J603" s="788"/>
      <c r="K603" s="788"/>
      <c r="L603" s="788"/>
      <c r="M603" s="1817"/>
      <c r="N603" s="1818"/>
      <c r="O603" s="788"/>
      <c r="P603" s="788"/>
      <c r="Q603" s="788"/>
      <c r="AE603" s="238"/>
      <c r="AF603" s="238"/>
      <c r="AG603" s="238"/>
      <c r="AH603" s="238"/>
      <c r="AI603" s="238"/>
      <c r="AJ603" s="238"/>
      <c r="AK603" s="238"/>
      <c r="AL603" s="238"/>
      <c r="AM603" s="238"/>
      <c r="AN603" s="238"/>
      <c r="AO603" s="238"/>
      <c r="AP603" s="238"/>
      <c r="AQ603" s="238"/>
      <c r="AR603" s="238"/>
      <c r="AS603" s="238"/>
      <c r="AT603" s="238"/>
      <c r="AU603" s="238"/>
      <c r="AV603" s="238"/>
      <c r="AW603" s="238"/>
      <c r="AX603" s="238"/>
      <c r="AY603" s="238"/>
      <c r="AZ603" s="238"/>
      <c r="BA603" s="240"/>
      <c r="BB603" s="427"/>
      <c r="BC603" s="240"/>
      <c r="BD603" s="240"/>
      <c r="BE603" s="240"/>
      <c r="BF603" s="240"/>
      <c r="BG603" s="240"/>
      <c r="BH603" s="240"/>
      <c r="BI603" s="240"/>
      <c r="BJ603" s="240"/>
      <c r="BK603" s="240"/>
      <c r="BL603" s="240"/>
      <c r="BM603" s="240"/>
      <c r="BN603" s="240"/>
      <c r="BO603" s="240"/>
      <c r="BP603" s="240"/>
      <c r="BQ603" s="240"/>
      <c r="BR603" s="240"/>
      <c r="BS603" s="240"/>
      <c r="BT603" s="240"/>
      <c r="BU603" s="240"/>
      <c r="BV603" s="240"/>
      <c r="BW603" s="240"/>
      <c r="BX603" s="240"/>
      <c r="BY603" s="240"/>
      <c r="BZ603" s="241"/>
      <c r="CA603" s="241"/>
      <c r="CB603" s="241"/>
      <c r="CC603" s="241"/>
      <c r="CD603" s="241"/>
      <c r="CE603" s="241"/>
      <c r="CF603" s="241"/>
      <c r="CG603" s="241"/>
      <c r="CH603" s="241"/>
      <c r="CI603" s="241"/>
      <c r="CJ603" s="241"/>
      <c r="CK603" s="241"/>
      <c r="CL603" s="241"/>
      <c r="CM603" s="241"/>
      <c r="CN603" s="241"/>
      <c r="CO603" s="241"/>
      <c r="CP603" s="241"/>
      <c r="CQ603" s="241"/>
      <c r="CR603" s="241"/>
      <c r="CS603" s="241"/>
      <c r="CT603" s="241"/>
      <c r="CU603" s="241"/>
      <c r="CV603" s="241"/>
      <c r="CW603" s="241"/>
      <c r="CX603" s="241"/>
      <c r="CY603" s="241"/>
      <c r="CZ603" s="241"/>
    </row>
    <row r="604" s="245" customFormat="true" ht="25.15" customHeight="true" x14ac:dyDescent="0.2">
      <c r="C604" s="1817"/>
      <c r="D604" s="1818"/>
      <c r="E604" s="788"/>
      <c r="F604" s="788"/>
      <c r="G604" s="788"/>
      <c r="H604" s="1817"/>
      <c r="I604" s="1818"/>
      <c r="J604" s="788"/>
      <c r="K604" s="788"/>
      <c r="L604" s="788"/>
      <c r="M604" s="1817"/>
      <c r="N604" s="1818"/>
      <c r="O604" s="788"/>
      <c r="P604" s="788"/>
      <c r="Q604" s="788"/>
      <c r="AE604" s="238"/>
      <c r="AF604" s="238"/>
      <c r="AG604" s="238"/>
      <c r="AH604" s="238"/>
      <c r="AI604" s="238"/>
      <c r="AJ604" s="238"/>
      <c r="AK604" s="238"/>
      <c r="AL604" s="238"/>
      <c r="AM604" s="238"/>
      <c r="AN604" s="238"/>
      <c r="AO604" s="238"/>
      <c r="AP604" s="238"/>
      <c r="AQ604" s="238"/>
      <c r="AR604" s="238"/>
      <c r="AS604" s="238"/>
      <c r="AT604" s="238"/>
      <c r="AU604" s="238"/>
      <c r="AV604" s="238"/>
      <c r="AW604" s="238"/>
      <c r="AX604" s="238"/>
      <c r="AY604" s="238"/>
      <c r="AZ604" s="238"/>
      <c r="BA604" s="241"/>
      <c r="BB604" s="428"/>
      <c r="BC604" s="241"/>
      <c r="BD604" s="241"/>
      <c r="BE604" s="241"/>
      <c r="BF604" s="241"/>
      <c r="BG604" s="241"/>
      <c r="BH604" s="241"/>
      <c r="BI604" s="241"/>
      <c r="BJ604" s="241"/>
      <c r="BK604" s="241"/>
      <c r="BL604" s="241"/>
      <c r="BM604" s="241"/>
      <c r="BN604" s="241"/>
      <c r="BO604" s="241"/>
      <c r="BP604" s="241"/>
      <c r="BQ604" s="241"/>
      <c r="BR604" s="241"/>
      <c r="BS604" s="241"/>
      <c r="BT604" s="241"/>
      <c r="BU604" s="241"/>
      <c r="BV604" s="241"/>
      <c r="BW604" s="241"/>
      <c r="BX604" s="241"/>
      <c r="BY604" s="241"/>
      <c r="BZ604" s="241"/>
      <c r="CA604" s="241"/>
      <c r="CB604" s="241"/>
      <c r="CC604" s="241"/>
      <c r="CD604" s="241"/>
      <c r="CE604" s="241"/>
      <c r="CF604" s="241"/>
      <c r="CG604" s="241"/>
      <c r="CH604" s="241"/>
      <c r="CI604" s="241"/>
      <c r="CJ604" s="241"/>
      <c r="CK604" s="241"/>
      <c r="CL604" s="241"/>
      <c r="CM604" s="241"/>
      <c r="CN604" s="241"/>
      <c r="CO604" s="241"/>
      <c r="CP604" s="241"/>
      <c r="CQ604" s="241"/>
      <c r="CR604" s="241"/>
      <c r="CS604" s="241"/>
      <c r="CT604" s="241"/>
      <c r="CU604" s="241"/>
      <c r="CV604" s="241"/>
      <c r="CW604" s="241"/>
      <c r="CX604" s="241"/>
      <c r="CY604" s="241"/>
      <c r="CZ604" s="241"/>
    </row>
    <row r="605" s="245" customFormat="true" ht="25.15" customHeight="true" x14ac:dyDescent="0.2">
      <c r="C605" s="1817"/>
      <c r="D605" s="1818"/>
      <c r="E605" s="788"/>
      <c r="F605" s="788"/>
      <c r="G605" s="788"/>
      <c r="H605" s="1817"/>
      <c r="I605" s="1818"/>
      <c r="J605" s="788"/>
      <c r="K605" s="788"/>
      <c r="L605" s="788"/>
      <c r="M605" s="1817"/>
      <c r="N605" s="1818"/>
      <c r="O605" s="788"/>
      <c r="P605" s="788"/>
      <c r="Q605" s="788"/>
      <c r="AE605" s="238"/>
      <c r="AF605" s="238"/>
      <c r="AG605" s="238"/>
      <c r="AH605" s="238"/>
      <c r="AI605" s="238"/>
      <c r="AJ605" s="238"/>
      <c r="AK605" s="238"/>
      <c r="AL605" s="238"/>
      <c r="AM605" s="238"/>
      <c r="AN605" s="238"/>
      <c r="AO605" s="238"/>
      <c r="AP605" s="238"/>
      <c r="AQ605" s="238"/>
      <c r="AR605" s="238"/>
      <c r="AS605" s="238"/>
      <c r="AT605" s="238"/>
      <c r="AU605" s="238"/>
      <c r="AV605" s="238"/>
      <c r="AW605" s="238"/>
      <c r="AX605" s="238"/>
      <c r="AY605" s="238"/>
      <c r="AZ605" s="238"/>
      <c r="BA605" s="241"/>
      <c r="BB605" s="428"/>
      <c r="BC605" s="241"/>
      <c r="BD605" s="241"/>
      <c r="BE605" s="241"/>
      <c r="BF605" s="241"/>
      <c r="BG605" s="241"/>
      <c r="BH605" s="241"/>
      <c r="BI605" s="241"/>
      <c r="BJ605" s="241"/>
      <c r="BK605" s="241"/>
      <c r="BL605" s="241"/>
      <c r="BM605" s="241"/>
      <c r="BN605" s="241"/>
      <c r="BO605" s="241"/>
      <c r="BP605" s="241"/>
      <c r="BQ605" s="241"/>
      <c r="BR605" s="241"/>
      <c r="BS605" s="241"/>
      <c r="BT605" s="241"/>
      <c r="BU605" s="241"/>
      <c r="BV605" s="241"/>
      <c r="BW605" s="241"/>
      <c r="BX605" s="241"/>
      <c r="BY605" s="241"/>
      <c r="BZ605" s="241"/>
      <c r="CA605" s="241"/>
      <c r="CB605" s="241"/>
      <c r="CC605" s="241"/>
      <c r="CD605" s="241"/>
      <c r="CE605" s="241"/>
      <c r="CF605" s="241"/>
      <c r="CG605" s="241"/>
      <c r="CH605" s="241"/>
      <c r="CI605" s="241"/>
      <c r="CJ605" s="241"/>
      <c r="CK605" s="241"/>
      <c r="CL605" s="241"/>
      <c r="CM605" s="241"/>
      <c r="CN605" s="241"/>
      <c r="CO605" s="241"/>
      <c r="CP605" s="241"/>
      <c r="CQ605" s="241"/>
      <c r="CR605" s="241"/>
      <c r="CS605" s="241"/>
      <c r="CT605" s="241"/>
      <c r="CU605" s="241"/>
      <c r="CV605" s="241"/>
      <c r="CW605" s="241"/>
      <c r="CX605" s="241"/>
      <c r="CY605" s="241"/>
      <c r="CZ605" s="241"/>
    </row>
    <row r="606" s="245" customFormat="true" ht="25.15" customHeight="true" x14ac:dyDescent="0.2">
      <c r="C606" s="1817"/>
      <c r="D606" s="1818"/>
      <c r="E606" s="788"/>
      <c r="F606" s="788"/>
      <c r="G606" s="788"/>
      <c r="H606" s="1817"/>
      <c r="I606" s="1818"/>
      <c r="J606" s="788"/>
      <c r="K606" s="788"/>
      <c r="L606" s="788"/>
      <c r="M606" s="1817"/>
      <c r="N606" s="1818"/>
      <c r="O606" s="788"/>
      <c r="P606" s="788"/>
      <c r="Q606" s="788"/>
      <c r="AE606" s="238"/>
      <c r="AF606" s="238"/>
      <c r="AG606" s="238"/>
      <c r="AH606" s="238"/>
      <c r="AI606" s="238"/>
      <c r="AJ606" s="238"/>
      <c r="AK606" s="238"/>
      <c r="AL606" s="238"/>
      <c r="AM606" s="238"/>
      <c r="AN606" s="238"/>
      <c r="AO606" s="238"/>
      <c r="AP606" s="238"/>
      <c r="AQ606" s="238"/>
      <c r="AR606" s="238"/>
      <c r="AS606" s="238"/>
      <c r="AT606" s="238"/>
      <c r="AU606" s="238"/>
      <c r="AV606" s="238"/>
      <c r="AW606" s="238"/>
      <c r="AX606" s="238"/>
      <c r="AY606" s="238"/>
      <c r="AZ606" s="238"/>
      <c r="BA606" s="241"/>
      <c r="BB606" s="428"/>
      <c r="BC606" s="241"/>
      <c r="BD606" s="241"/>
      <c r="BE606" s="241"/>
      <c r="BF606" s="241"/>
      <c r="BG606" s="241"/>
      <c r="BH606" s="241"/>
      <c r="BI606" s="241"/>
      <c r="BJ606" s="241"/>
      <c r="BK606" s="241"/>
      <c r="BL606" s="241"/>
      <c r="BM606" s="241"/>
      <c r="BN606" s="241"/>
      <c r="BO606" s="241"/>
      <c r="BP606" s="241"/>
      <c r="BQ606" s="241"/>
      <c r="BR606" s="241"/>
      <c r="BS606" s="241"/>
      <c r="BT606" s="241"/>
      <c r="BU606" s="241"/>
      <c r="BV606" s="241"/>
      <c r="BW606" s="241"/>
      <c r="BX606" s="241"/>
      <c r="BY606" s="241"/>
      <c r="BZ606" s="241"/>
      <c r="CA606" s="241"/>
      <c r="CB606" s="241"/>
      <c r="CC606" s="241"/>
      <c r="CD606" s="241"/>
      <c r="CE606" s="241"/>
      <c r="CF606" s="241"/>
      <c r="CG606" s="241"/>
      <c r="CH606" s="241"/>
      <c r="CI606" s="241"/>
      <c r="CJ606" s="241"/>
      <c r="CK606" s="241"/>
      <c r="CL606" s="241"/>
      <c r="CM606" s="241"/>
      <c r="CN606" s="241"/>
      <c r="CO606" s="241"/>
      <c r="CP606" s="241"/>
      <c r="CQ606" s="241"/>
      <c r="CR606" s="241"/>
      <c r="CS606" s="241"/>
      <c r="CT606" s="241"/>
      <c r="CU606" s="241"/>
      <c r="CV606" s="241"/>
      <c r="CW606" s="241"/>
      <c r="CX606" s="241"/>
      <c r="CY606" s="241"/>
      <c r="CZ606" s="241"/>
    </row>
    <row r="607" s="245" customFormat="true" ht="25.15" customHeight="true" x14ac:dyDescent="0.2">
      <c r="C607" s="1817"/>
      <c r="D607" s="1818"/>
      <c r="E607" s="788"/>
      <c r="F607" s="788"/>
      <c r="G607" s="788"/>
      <c r="H607" s="1817"/>
      <c r="I607" s="1818"/>
      <c r="J607" s="788"/>
      <c r="K607" s="788"/>
      <c r="L607" s="788"/>
      <c r="M607" s="1817"/>
      <c r="N607" s="1818"/>
      <c r="O607" s="788"/>
      <c r="P607" s="788"/>
      <c r="Q607" s="788"/>
      <c r="AE607" s="238"/>
      <c r="AF607" s="238"/>
      <c r="AG607" s="238"/>
      <c r="AH607" s="238"/>
      <c r="AI607" s="238"/>
      <c r="AJ607" s="238"/>
      <c r="AK607" s="238"/>
      <c r="AL607" s="238"/>
      <c r="AM607" s="238"/>
      <c r="AN607" s="238"/>
      <c r="AO607" s="238"/>
      <c r="AP607" s="238"/>
      <c r="AQ607" s="238"/>
      <c r="AR607" s="238"/>
      <c r="AS607" s="238"/>
      <c r="AT607" s="238"/>
      <c r="AU607" s="238"/>
      <c r="AV607" s="238"/>
      <c r="AW607" s="238"/>
      <c r="AX607" s="238"/>
      <c r="AY607" s="238"/>
      <c r="AZ607" s="238"/>
      <c r="BA607" s="241"/>
      <c r="BB607" s="428"/>
      <c r="BC607" s="241"/>
      <c r="BD607" s="241"/>
      <c r="BE607" s="241"/>
      <c r="BF607" s="241"/>
      <c r="BG607" s="241"/>
      <c r="BH607" s="241"/>
      <c r="BI607" s="241"/>
      <c r="BJ607" s="241"/>
      <c r="BK607" s="241"/>
      <c r="BL607" s="241"/>
      <c r="BM607" s="241"/>
      <c r="BN607" s="241"/>
      <c r="BO607" s="241"/>
      <c r="BP607" s="241"/>
      <c r="BQ607" s="241"/>
      <c r="BR607" s="241"/>
      <c r="BS607" s="241"/>
      <c r="BT607" s="241"/>
      <c r="BU607" s="241"/>
      <c r="BV607" s="241"/>
      <c r="BW607" s="241"/>
      <c r="BX607" s="241"/>
      <c r="BY607" s="241"/>
      <c r="BZ607" s="241"/>
      <c r="CA607" s="241"/>
      <c r="CB607" s="241"/>
      <c r="CC607" s="241"/>
      <c r="CD607" s="241"/>
      <c r="CE607" s="241"/>
      <c r="CF607" s="241"/>
      <c r="CG607" s="241"/>
      <c r="CH607" s="241"/>
      <c r="CI607" s="241"/>
      <c r="CJ607" s="241"/>
      <c r="CK607" s="241"/>
      <c r="CL607" s="241"/>
      <c r="CM607" s="241"/>
      <c r="CN607" s="241"/>
      <c r="CO607" s="241"/>
      <c r="CP607" s="241"/>
      <c r="CQ607" s="241"/>
      <c r="CR607" s="241"/>
      <c r="CS607" s="241"/>
      <c r="CT607" s="241"/>
      <c r="CU607" s="241"/>
      <c r="CV607" s="241"/>
      <c r="CW607" s="241"/>
      <c r="CX607" s="241"/>
      <c r="CY607" s="241"/>
      <c r="CZ607" s="241"/>
    </row>
    <row r="608" s="245" customFormat="true" ht="25.15" customHeight="true" x14ac:dyDescent="0.2">
      <c r="C608" s="1817"/>
      <c r="D608" s="1818"/>
      <c r="E608" s="788"/>
      <c r="F608" s="788"/>
      <c r="G608" s="788"/>
      <c r="H608" s="1817"/>
      <c r="I608" s="1818"/>
      <c r="J608" s="788"/>
      <c r="K608" s="788"/>
      <c r="L608" s="788"/>
      <c r="M608" s="1817"/>
      <c r="N608" s="1818"/>
      <c r="O608" s="788"/>
      <c r="P608" s="788"/>
      <c r="Q608" s="788"/>
      <c r="AE608" s="238"/>
      <c r="AF608" s="238"/>
      <c r="AG608" s="238"/>
      <c r="AH608" s="238"/>
      <c r="AI608" s="238"/>
      <c r="AJ608" s="238"/>
      <c r="AK608" s="238"/>
      <c r="AL608" s="238"/>
      <c r="AM608" s="238"/>
      <c r="AN608" s="238"/>
      <c r="AO608" s="238"/>
      <c r="AP608" s="238"/>
      <c r="AQ608" s="238"/>
      <c r="AR608" s="238"/>
      <c r="AS608" s="238"/>
      <c r="AT608" s="238"/>
      <c r="AU608" s="238"/>
      <c r="AV608" s="238"/>
      <c r="AW608" s="238"/>
      <c r="AX608" s="238"/>
      <c r="AY608" s="238"/>
      <c r="AZ608" s="238"/>
      <c r="BA608" s="241"/>
      <c r="BB608" s="428"/>
      <c r="BC608" s="241"/>
      <c r="BD608" s="241"/>
      <c r="BE608" s="241"/>
      <c r="BF608" s="241"/>
      <c r="BG608" s="241"/>
      <c r="BH608" s="241"/>
      <c r="BI608" s="241"/>
      <c r="BJ608" s="241"/>
      <c r="BK608" s="241"/>
      <c r="BL608" s="241"/>
      <c r="BM608" s="241"/>
      <c r="BN608" s="241"/>
      <c r="BO608" s="241"/>
      <c r="BP608" s="241"/>
      <c r="BQ608" s="241"/>
      <c r="BR608" s="241"/>
      <c r="BS608" s="241"/>
      <c r="BT608" s="241"/>
      <c r="BU608" s="241"/>
      <c r="BV608" s="241"/>
      <c r="BW608" s="241"/>
      <c r="BX608" s="241"/>
      <c r="BY608" s="241"/>
      <c r="BZ608" s="241"/>
      <c r="CA608" s="241"/>
      <c r="CB608" s="241"/>
      <c r="CC608" s="241"/>
      <c r="CD608" s="241"/>
      <c r="CE608" s="241"/>
      <c r="CF608" s="241"/>
      <c r="CG608" s="241"/>
      <c r="CH608" s="241"/>
      <c r="CI608" s="241"/>
      <c r="CJ608" s="241"/>
      <c r="CK608" s="241"/>
      <c r="CL608" s="241"/>
      <c r="CM608" s="241"/>
      <c r="CN608" s="241"/>
      <c r="CO608" s="241"/>
      <c r="CP608" s="241"/>
      <c r="CQ608" s="241"/>
      <c r="CR608" s="241"/>
      <c r="CS608" s="241"/>
      <c r="CT608" s="241"/>
      <c r="CU608" s="241"/>
      <c r="CV608" s="241"/>
      <c r="CW608" s="241"/>
      <c r="CX608" s="241"/>
      <c r="CY608" s="241"/>
      <c r="CZ608" s="241"/>
    </row>
    <row r="609" s="245" customFormat="true" ht="25.15" customHeight="true" x14ac:dyDescent="0.2">
      <c r="C609" s="1817"/>
      <c r="D609" s="1818"/>
      <c r="E609" s="788"/>
      <c r="F609" s="788"/>
      <c r="G609" s="788"/>
      <c r="H609" s="1817"/>
      <c r="I609" s="1818"/>
      <c r="J609" s="788"/>
      <c r="K609" s="788"/>
      <c r="L609" s="788"/>
      <c r="M609" s="1817"/>
      <c r="N609" s="1818"/>
      <c r="O609" s="788"/>
      <c r="P609" s="788"/>
      <c r="Q609" s="788"/>
      <c r="AE609" s="238"/>
      <c r="AF609" s="238"/>
      <c r="AG609" s="238"/>
      <c r="AH609" s="238"/>
      <c r="AI609" s="238"/>
      <c r="AJ609" s="238"/>
      <c r="AK609" s="238"/>
      <c r="AL609" s="238"/>
      <c r="AM609" s="238"/>
      <c r="AN609" s="238"/>
      <c r="AO609" s="238"/>
      <c r="AP609" s="238"/>
      <c r="AQ609" s="238"/>
      <c r="AR609" s="238"/>
      <c r="AS609" s="238"/>
      <c r="AT609" s="238"/>
      <c r="AU609" s="238"/>
      <c r="AV609" s="238"/>
      <c r="AW609" s="238"/>
      <c r="AX609" s="238"/>
      <c r="AY609" s="238"/>
      <c r="AZ609" s="238"/>
      <c r="BA609" s="241"/>
      <c r="BB609" s="428"/>
      <c r="BC609" s="241"/>
      <c r="BD609" s="241"/>
      <c r="BE609" s="241"/>
      <c r="BF609" s="241"/>
      <c r="BG609" s="241"/>
      <c r="BH609" s="241"/>
      <c r="BI609" s="241"/>
      <c r="BJ609" s="241"/>
      <c r="BK609" s="241"/>
      <c r="BL609" s="241"/>
      <c r="BM609" s="241"/>
      <c r="BN609" s="241"/>
      <c r="BO609" s="241"/>
      <c r="BP609" s="241"/>
      <c r="BQ609" s="241"/>
      <c r="BR609" s="241"/>
      <c r="BS609" s="241"/>
      <c r="BT609" s="241"/>
      <c r="BU609" s="241"/>
      <c r="BV609" s="241"/>
      <c r="BW609" s="241"/>
      <c r="BX609" s="241"/>
      <c r="BY609" s="241"/>
      <c r="BZ609" s="241"/>
      <c r="CA609" s="241"/>
      <c r="CB609" s="241"/>
      <c r="CC609" s="241"/>
      <c r="CD609" s="241"/>
      <c r="CE609" s="241"/>
      <c r="CF609" s="241"/>
      <c r="CG609" s="241"/>
      <c r="CH609" s="241"/>
      <c r="CI609" s="241"/>
      <c r="CJ609" s="241"/>
      <c r="CK609" s="241"/>
      <c r="CL609" s="241"/>
      <c r="CM609" s="241"/>
      <c r="CN609" s="241"/>
      <c r="CO609" s="241"/>
      <c r="CP609" s="241"/>
      <c r="CQ609" s="241"/>
      <c r="CR609" s="241"/>
      <c r="CS609" s="241"/>
      <c r="CT609" s="241"/>
      <c r="CU609" s="241"/>
      <c r="CV609" s="241"/>
      <c r="CW609" s="241"/>
      <c r="CX609" s="241"/>
      <c r="CY609" s="241"/>
      <c r="CZ609" s="241"/>
    </row>
    <row r="610" s="245" customFormat="true" ht="25.15" customHeight="true" x14ac:dyDescent="0.2">
      <c r="C610" s="1817"/>
      <c r="D610" s="1818"/>
      <c r="E610" s="788"/>
      <c r="F610" s="788"/>
      <c r="G610" s="788"/>
      <c r="H610" s="1817"/>
      <c r="I610" s="1818"/>
      <c r="J610" s="788"/>
      <c r="K610" s="788"/>
      <c r="L610" s="788"/>
      <c r="M610" s="1817"/>
      <c r="N610" s="1818"/>
      <c r="O610" s="788"/>
      <c r="P610" s="788"/>
      <c r="Q610" s="788"/>
      <c r="AE610" s="238"/>
      <c r="AF610" s="238"/>
      <c r="AG610" s="238"/>
      <c r="AH610" s="238"/>
      <c r="AI610" s="238"/>
      <c r="AJ610" s="238"/>
      <c r="AK610" s="238"/>
      <c r="AL610" s="238"/>
      <c r="AM610" s="238"/>
      <c r="AN610" s="238"/>
      <c r="AO610" s="238"/>
      <c r="AP610" s="238"/>
      <c r="AQ610" s="238"/>
      <c r="AR610" s="238"/>
      <c r="AS610" s="238"/>
      <c r="AT610" s="238"/>
      <c r="AU610" s="238"/>
      <c r="AV610" s="238"/>
      <c r="AW610" s="238"/>
      <c r="AX610" s="238"/>
      <c r="AY610" s="238"/>
      <c r="AZ610" s="238"/>
      <c r="BA610" s="241"/>
      <c r="BB610" s="428"/>
      <c r="BC610" s="241"/>
      <c r="BD610" s="241"/>
      <c r="BE610" s="241"/>
      <c r="BF610" s="241"/>
      <c r="BG610" s="241"/>
      <c r="BH610" s="241"/>
      <c r="BI610" s="241"/>
      <c r="BJ610" s="241"/>
      <c r="BK610" s="241"/>
      <c r="BL610" s="241"/>
      <c r="BM610" s="241"/>
      <c r="BN610" s="241"/>
      <c r="BO610" s="241"/>
      <c r="BP610" s="241"/>
      <c r="BQ610" s="241"/>
      <c r="BR610" s="241"/>
      <c r="BS610" s="241"/>
      <c r="BT610" s="241"/>
      <c r="BU610" s="241"/>
      <c r="BV610" s="241"/>
      <c r="BW610" s="241"/>
      <c r="BX610" s="241"/>
      <c r="BY610" s="241"/>
      <c r="BZ610" s="241"/>
      <c r="CA610" s="241"/>
      <c r="CB610" s="241"/>
      <c r="CC610" s="241"/>
      <c r="CD610" s="241"/>
      <c r="CE610" s="241"/>
      <c r="CF610" s="241"/>
      <c r="CG610" s="241"/>
      <c r="CH610" s="241"/>
      <c r="CI610" s="241"/>
      <c r="CJ610" s="241"/>
      <c r="CK610" s="241"/>
      <c r="CL610" s="241"/>
      <c r="CM610" s="241"/>
      <c r="CN610" s="241"/>
      <c r="CO610" s="241"/>
      <c r="CP610" s="241"/>
      <c r="CQ610" s="241"/>
      <c r="CR610" s="241"/>
      <c r="CS610" s="241"/>
      <c r="CT610" s="241"/>
      <c r="CU610" s="241"/>
      <c r="CV610" s="241"/>
      <c r="CW610" s="241"/>
      <c r="CX610" s="241"/>
      <c r="CY610" s="241"/>
      <c r="CZ610" s="241"/>
    </row>
    <row r="611" s="245" customFormat="true" ht="25.15" customHeight="true" x14ac:dyDescent="0.2">
      <c r="C611" s="1817"/>
      <c r="D611" s="1818"/>
      <c r="E611" s="788"/>
      <c r="F611" s="788"/>
      <c r="G611" s="788"/>
      <c r="H611" s="1817"/>
      <c r="I611" s="1818"/>
      <c r="J611" s="788"/>
      <c r="K611" s="788"/>
      <c r="L611" s="788"/>
      <c r="M611" s="1817"/>
      <c r="N611" s="1818"/>
      <c r="O611" s="788"/>
      <c r="P611" s="788"/>
      <c r="Q611" s="788"/>
      <c r="AE611" s="238"/>
      <c r="AF611" s="238"/>
      <c r="AG611" s="238"/>
      <c r="AH611" s="238"/>
      <c r="AI611" s="238"/>
      <c r="AJ611" s="238"/>
      <c r="AK611" s="238"/>
      <c r="AL611" s="238"/>
      <c r="AM611" s="238"/>
      <c r="AN611" s="238"/>
      <c r="AO611" s="238"/>
      <c r="AP611" s="238"/>
      <c r="AQ611" s="238"/>
      <c r="AR611" s="238"/>
      <c r="AS611" s="238"/>
      <c r="AT611" s="238"/>
      <c r="AU611" s="238"/>
      <c r="AV611" s="238"/>
      <c r="AW611" s="238"/>
      <c r="AX611" s="238"/>
      <c r="AY611" s="238"/>
      <c r="AZ611" s="238"/>
      <c r="BA611" s="241"/>
      <c r="BB611" s="428"/>
      <c r="BC611" s="241"/>
      <c r="BD611" s="241"/>
      <c r="BE611" s="241"/>
      <c r="BF611" s="241"/>
      <c r="BG611" s="241"/>
      <c r="BH611" s="241"/>
      <c r="BI611" s="241"/>
      <c r="BJ611" s="241"/>
      <c r="BK611" s="241"/>
      <c r="BL611" s="241"/>
      <c r="BM611" s="241"/>
      <c r="BN611" s="241"/>
      <c r="BO611" s="241"/>
      <c r="BP611" s="241"/>
      <c r="BQ611" s="241"/>
      <c r="BR611" s="241"/>
      <c r="BS611" s="241"/>
      <c r="BT611" s="241"/>
      <c r="BU611" s="241"/>
      <c r="BV611" s="241"/>
      <c r="BW611" s="241"/>
      <c r="BX611" s="241"/>
      <c r="BY611" s="241"/>
      <c r="BZ611" s="241"/>
      <c r="CA611" s="241"/>
      <c r="CB611" s="241"/>
      <c r="CC611" s="241"/>
      <c r="CD611" s="241"/>
      <c r="CE611" s="241"/>
      <c r="CF611" s="241"/>
      <c r="CG611" s="241"/>
      <c r="CH611" s="241"/>
      <c r="CI611" s="241"/>
      <c r="CJ611" s="241"/>
      <c r="CK611" s="241"/>
      <c r="CL611" s="241"/>
      <c r="CM611" s="241"/>
      <c r="CN611" s="241"/>
      <c r="CO611" s="241"/>
      <c r="CP611" s="241"/>
      <c r="CQ611" s="241"/>
      <c r="CR611" s="241"/>
      <c r="CS611" s="241"/>
      <c r="CT611" s="241"/>
      <c r="CU611" s="241"/>
      <c r="CV611" s="241"/>
      <c r="CW611" s="241"/>
      <c r="CX611" s="241"/>
      <c r="CY611" s="241"/>
      <c r="CZ611" s="241"/>
    </row>
    <row r="612" s="245" customFormat="true" ht="25.15" customHeight="true" x14ac:dyDescent="0.2">
      <c r="C612" s="1817"/>
      <c r="D612" s="1818"/>
      <c r="E612" s="788"/>
      <c r="F612" s="788"/>
      <c r="G612" s="788"/>
      <c r="H612" s="1817"/>
      <c r="I612" s="1818"/>
      <c r="J612" s="788"/>
      <c r="K612" s="788"/>
      <c r="L612" s="788"/>
      <c r="M612" s="1817"/>
      <c r="N612" s="1818"/>
      <c r="O612" s="788"/>
      <c r="P612" s="788"/>
      <c r="Q612" s="788"/>
      <c r="AE612" s="238"/>
      <c r="AF612" s="238"/>
      <c r="AG612" s="238"/>
      <c r="AH612" s="238"/>
      <c r="AI612" s="238"/>
      <c r="AJ612" s="238"/>
      <c r="AK612" s="238"/>
      <c r="AL612" s="238"/>
      <c r="AM612" s="238"/>
      <c r="AN612" s="238"/>
      <c r="AO612" s="238"/>
      <c r="AP612" s="238"/>
      <c r="AQ612" s="238"/>
      <c r="AR612" s="238"/>
      <c r="AS612" s="238"/>
      <c r="AT612" s="238"/>
      <c r="AU612" s="238"/>
      <c r="AV612" s="238"/>
      <c r="AW612" s="238"/>
      <c r="AX612" s="238"/>
      <c r="AY612" s="238"/>
      <c r="AZ612" s="238"/>
      <c r="BA612" s="241"/>
      <c r="BB612" s="428"/>
      <c r="BC612" s="241"/>
      <c r="BD612" s="241"/>
      <c r="BE612" s="241"/>
      <c r="BF612" s="241"/>
      <c r="BG612" s="241"/>
      <c r="BH612" s="241"/>
      <c r="BI612" s="241"/>
      <c r="BJ612" s="241"/>
      <c r="BK612" s="241"/>
      <c r="BL612" s="241"/>
      <c r="BM612" s="241"/>
      <c r="BN612" s="241"/>
      <c r="BO612" s="241"/>
      <c r="BP612" s="241"/>
      <c r="BQ612" s="241"/>
      <c r="BR612" s="241"/>
      <c r="BS612" s="241"/>
      <c r="BT612" s="241"/>
      <c r="BU612" s="241"/>
      <c r="BV612" s="241"/>
      <c r="BW612" s="241"/>
      <c r="BX612" s="241"/>
      <c r="BY612" s="241"/>
      <c r="BZ612" s="241"/>
      <c r="CA612" s="241"/>
      <c r="CB612" s="241"/>
      <c r="CC612" s="241"/>
      <c r="CD612" s="241"/>
      <c r="CE612" s="241"/>
      <c r="CF612" s="241"/>
      <c r="CG612" s="241"/>
      <c r="CH612" s="241"/>
      <c r="CI612" s="241"/>
      <c r="CJ612" s="241"/>
      <c r="CK612" s="241"/>
      <c r="CL612" s="241"/>
      <c r="CM612" s="241"/>
      <c r="CN612" s="241"/>
      <c r="CO612" s="241"/>
      <c r="CP612" s="241"/>
      <c r="CQ612" s="241"/>
      <c r="CR612" s="241"/>
      <c r="CS612" s="241"/>
      <c r="CT612" s="241"/>
      <c r="CU612" s="241"/>
      <c r="CV612" s="241"/>
      <c r="CW612" s="241"/>
      <c r="CX612" s="241"/>
      <c r="CY612" s="241"/>
      <c r="CZ612" s="241"/>
    </row>
    <row r="613" s="245" customFormat="true" ht="25.15" customHeight="true" x14ac:dyDescent="0.2">
      <c r="C613" s="1817"/>
      <c r="D613" s="1818"/>
      <c r="E613" s="788"/>
      <c r="F613" s="788"/>
      <c r="G613" s="788"/>
      <c r="H613" s="1817"/>
      <c r="I613" s="1818"/>
      <c r="J613" s="788"/>
      <c r="K613" s="788"/>
      <c r="L613" s="788"/>
      <c r="M613" s="1817"/>
      <c r="N613" s="1818"/>
      <c r="O613" s="788"/>
      <c r="P613" s="788"/>
      <c r="Q613" s="788"/>
      <c r="AE613" s="238"/>
      <c r="AF613" s="238"/>
      <c r="AG613" s="238"/>
      <c r="AH613" s="238"/>
      <c r="AI613" s="238"/>
      <c r="AJ613" s="238"/>
      <c r="AK613" s="238"/>
      <c r="AL613" s="238"/>
      <c r="AM613" s="238"/>
      <c r="AN613" s="238"/>
      <c r="AO613" s="238"/>
      <c r="AP613" s="238"/>
      <c r="AQ613" s="238"/>
      <c r="AR613" s="238"/>
      <c r="AS613" s="238"/>
      <c r="AT613" s="238"/>
      <c r="AU613" s="238"/>
      <c r="AV613" s="238"/>
      <c r="AW613" s="238"/>
      <c r="AX613" s="238"/>
      <c r="AY613" s="238"/>
      <c r="AZ613" s="238"/>
      <c r="BA613" s="241"/>
      <c r="BB613" s="428"/>
      <c r="BC613" s="241"/>
      <c r="BD613" s="241"/>
      <c r="BE613" s="241"/>
      <c r="BF613" s="241"/>
      <c r="BG613" s="241"/>
      <c r="BH613" s="241"/>
      <c r="BI613" s="241"/>
      <c r="BJ613" s="241"/>
      <c r="BK613" s="241"/>
      <c r="BL613" s="241"/>
      <c r="BM613" s="241"/>
      <c r="BN613" s="241"/>
      <c r="BO613" s="241"/>
      <c r="BP613" s="241"/>
      <c r="BQ613" s="241"/>
      <c r="BR613" s="241"/>
      <c r="BS613" s="241"/>
      <c r="BT613" s="241"/>
      <c r="BU613" s="241"/>
      <c r="BV613" s="241"/>
      <c r="BW613" s="241"/>
      <c r="BX613" s="241"/>
      <c r="BY613" s="241"/>
      <c r="BZ613" s="241"/>
      <c r="CA613" s="241"/>
      <c r="CB613" s="241"/>
      <c r="CC613" s="241"/>
      <c r="CD613" s="241"/>
      <c r="CE613" s="241"/>
      <c r="CF613" s="241"/>
      <c r="CG613" s="241"/>
      <c r="CH613" s="241"/>
      <c r="CI613" s="241"/>
      <c r="CJ613" s="241"/>
      <c r="CK613" s="241"/>
      <c r="CL613" s="241"/>
      <c r="CM613" s="241"/>
      <c r="CN613" s="241"/>
      <c r="CO613" s="241"/>
      <c r="CP613" s="241"/>
      <c r="CQ613" s="241"/>
      <c r="CR613" s="241"/>
      <c r="CS613" s="241"/>
      <c r="CT613" s="241"/>
      <c r="CU613" s="241"/>
      <c r="CV613" s="241"/>
      <c r="CW613" s="241"/>
      <c r="CX613" s="241"/>
      <c r="CY613" s="241"/>
      <c r="CZ613" s="241"/>
    </row>
    <row r="614" s="245" customFormat="true" ht="25.15" customHeight="true" x14ac:dyDescent="0.2">
      <c r="C614" s="1817"/>
      <c r="D614" s="1818"/>
      <c r="E614" s="788"/>
      <c r="F614" s="788"/>
      <c r="G614" s="788"/>
      <c r="H614" s="1817"/>
      <c r="I614" s="1818"/>
      <c r="J614" s="788"/>
      <c r="K614" s="788"/>
      <c r="L614" s="788"/>
      <c r="M614" s="1817"/>
      <c r="N614" s="1818"/>
      <c r="O614" s="788"/>
      <c r="P614" s="788"/>
      <c r="Q614" s="788"/>
      <c r="AE614" s="238"/>
      <c r="AF614" s="238"/>
      <c r="AG614" s="238"/>
      <c r="AH614" s="238"/>
      <c r="AI614" s="238"/>
      <c r="AJ614" s="238"/>
      <c r="AK614" s="238"/>
      <c r="AL614" s="238"/>
      <c r="AM614" s="238"/>
      <c r="AN614" s="238"/>
      <c r="AO614" s="238"/>
      <c r="AP614" s="238"/>
      <c r="AQ614" s="238"/>
      <c r="AR614" s="238"/>
      <c r="AS614" s="238"/>
      <c r="AT614" s="238"/>
      <c r="AU614" s="238"/>
      <c r="AV614" s="238"/>
      <c r="AW614" s="238"/>
      <c r="AX614" s="238"/>
      <c r="AY614" s="238"/>
      <c r="AZ614" s="238"/>
      <c r="BA614" s="241"/>
      <c r="BB614" s="428"/>
      <c r="BC614" s="241"/>
      <c r="BD614" s="241"/>
      <c r="BE614" s="241"/>
      <c r="BF614" s="241"/>
      <c r="BG614" s="241"/>
      <c r="BH614" s="241"/>
      <c r="BI614" s="241"/>
      <c r="BJ614" s="241"/>
      <c r="BK614" s="241"/>
      <c r="BL614" s="241"/>
      <c r="BM614" s="241"/>
      <c r="BN614" s="241"/>
      <c r="BO614" s="241"/>
      <c r="BP614" s="241"/>
      <c r="BQ614" s="241"/>
      <c r="BR614" s="241"/>
      <c r="BS614" s="241"/>
      <c r="BT614" s="241"/>
      <c r="BU614" s="241"/>
      <c r="BV614" s="241"/>
      <c r="BW614" s="241"/>
      <c r="BX614" s="241"/>
      <c r="BY614" s="241"/>
      <c r="BZ614" s="241"/>
      <c r="CA614" s="241"/>
      <c r="CB614" s="241"/>
      <c r="CC614" s="241"/>
      <c r="CD614" s="241"/>
      <c r="CE614" s="241"/>
      <c r="CF614" s="241"/>
      <c r="CG614" s="241"/>
      <c r="CH614" s="241"/>
      <c r="CI614" s="241"/>
      <c r="CJ614" s="241"/>
      <c r="CK614" s="241"/>
      <c r="CL614" s="241"/>
      <c r="CM614" s="241"/>
      <c r="CN614" s="241"/>
      <c r="CO614" s="241"/>
      <c r="CP614" s="241"/>
      <c r="CQ614" s="241"/>
      <c r="CR614" s="241"/>
      <c r="CS614" s="241"/>
      <c r="CT614" s="241"/>
      <c r="CU614" s="241"/>
      <c r="CV614" s="241"/>
      <c r="CW614" s="241"/>
      <c r="CX614" s="241"/>
      <c r="CY614" s="241"/>
      <c r="CZ614" s="241"/>
    </row>
    <row r="615" s="245" customFormat="true" ht="25.15" customHeight="true" x14ac:dyDescent="0.2">
      <c r="C615" s="1817"/>
      <c r="D615" s="1818"/>
      <c r="E615" s="788"/>
      <c r="F615" s="788"/>
      <c r="G615" s="788"/>
      <c r="H615" s="1817"/>
      <c r="I615" s="1818"/>
      <c r="J615" s="788"/>
      <c r="K615" s="788"/>
      <c r="L615" s="788"/>
      <c r="M615" s="1817"/>
      <c r="N615" s="1818"/>
      <c r="O615" s="788"/>
      <c r="P615" s="788"/>
      <c r="Q615" s="788"/>
      <c r="AE615" s="238"/>
      <c r="AF615" s="238"/>
      <c r="AG615" s="238"/>
      <c r="AH615" s="238"/>
      <c r="AI615" s="238"/>
      <c r="AJ615" s="238"/>
      <c r="AK615" s="238"/>
      <c r="AL615" s="238"/>
      <c r="AM615" s="238"/>
      <c r="AN615" s="238"/>
      <c r="AO615" s="238"/>
      <c r="AP615" s="238"/>
      <c r="AQ615" s="238"/>
      <c r="AR615" s="238"/>
      <c r="AS615" s="238"/>
      <c r="AT615" s="238"/>
      <c r="AU615" s="238"/>
      <c r="AV615" s="238"/>
      <c r="AW615" s="238"/>
      <c r="AX615" s="238"/>
      <c r="AY615" s="238"/>
      <c r="AZ615" s="238"/>
      <c r="BA615" s="241"/>
      <c r="BB615" s="428"/>
      <c r="BC615" s="241"/>
      <c r="BD615" s="241"/>
      <c r="BE615" s="241"/>
      <c r="BF615" s="241"/>
      <c r="BG615" s="241"/>
      <c r="BH615" s="241"/>
      <c r="BI615" s="241"/>
      <c r="BJ615" s="241"/>
      <c r="BK615" s="241"/>
      <c r="BL615" s="241"/>
      <c r="BM615" s="241"/>
      <c r="BN615" s="241"/>
      <c r="BO615" s="241"/>
      <c r="BP615" s="241"/>
      <c r="BQ615" s="241"/>
      <c r="BR615" s="241"/>
      <c r="BS615" s="241"/>
      <c r="BT615" s="241"/>
      <c r="BU615" s="241"/>
      <c r="BV615" s="241"/>
      <c r="BW615" s="241"/>
      <c r="BX615" s="241"/>
      <c r="BY615" s="241"/>
      <c r="BZ615" s="241"/>
      <c r="CA615" s="241"/>
      <c r="CB615" s="241"/>
      <c r="CC615" s="241"/>
      <c r="CD615" s="241"/>
      <c r="CE615" s="241"/>
      <c r="CF615" s="241"/>
      <c r="CG615" s="241"/>
      <c r="CH615" s="241"/>
      <c r="CI615" s="241"/>
      <c r="CJ615" s="241"/>
      <c r="CK615" s="241"/>
      <c r="CL615" s="241"/>
      <c r="CM615" s="241"/>
      <c r="CN615" s="241"/>
      <c r="CO615" s="241"/>
      <c r="CP615" s="241"/>
      <c r="CQ615" s="241"/>
      <c r="CR615" s="241"/>
      <c r="CS615" s="241"/>
      <c r="CT615" s="241"/>
      <c r="CU615" s="241"/>
      <c r="CV615" s="241"/>
      <c r="CW615" s="241"/>
      <c r="CX615" s="241"/>
      <c r="CY615" s="241"/>
      <c r="CZ615" s="241"/>
    </row>
    <row r="616" s="245" customFormat="true" ht="25.15" customHeight="true" x14ac:dyDescent="0.2">
      <c r="C616" s="1817"/>
      <c r="D616" s="1818"/>
      <c r="E616" s="788"/>
      <c r="F616" s="788"/>
      <c r="G616" s="788"/>
      <c r="H616" s="1817"/>
      <c r="I616" s="1818"/>
      <c r="J616" s="788"/>
      <c r="K616" s="788"/>
      <c r="L616" s="788"/>
      <c r="M616" s="1817"/>
      <c r="N616" s="1818"/>
      <c r="O616" s="788"/>
      <c r="P616" s="788"/>
      <c r="Q616" s="788"/>
      <c r="AE616" s="238"/>
      <c r="AF616" s="238"/>
      <c r="AG616" s="238"/>
      <c r="AH616" s="238"/>
      <c r="AI616" s="238"/>
      <c r="AJ616" s="238"/>
      <c r="AK616" s="238"/>
      <c r="AL616" s="238"/>
      <c r="AM616" s="238"/>
      <c r="AN616" s="238"/>
      <c r="AO616" s="238"/>
      <c r="AP616" s="238"/>
      <c r="AQ616" s="238"/>
      <c r="AR616" s="238"/>
      <c r="AS616" s="238"/>
      <c r="AT616" s="238"/>
      <c r="AU616" s="238"/>
      <c r="AV616" s="238"/>
      <c r="AW616" s="238"/>
      <c r="AX616" s="238"/>
      <c r="AY616" s="238"/>
      <c r="AZ616" s="238"/>
      <c r="BA616" s="241"/>
      <c r="BB616" s="428"/>
      <c r="BC616" s="241"/>
      <c r="BD616" s="241"/>
      <c r="BE616" s="241"/>
      <c r="BF616" s="241"/>
      <c r="BG616" s="241"/>
      <c r="BH616" s="241"/>
      <c r="BI616" s="241"/>
      <c r="BJ616" s="241"/>
      <c r="BK616" s="241"/>
      <c r="BL616" s="241"/>
      <c r="BM616" s="241"/>
      <c r="BN616" s="241"/>
      <c r="BO616" s="241"/>
      <c r="BP616" s="241"/>
      <c r="BQ616" s="241"/>
      <c r="BR616" s="241"/>
      <c r="BS616" s="241"/>
      <c r="BT616" s="241"/>
      <c r="BU616" s="241"/>
      <c r="BV616" s="241"/>
      <c r="BW616" s="241"/>
      <c r="BX616" s="241"/>
      <c r="BY616" s="241"/>
      <c r="BZ616" s="241"/>
      <c r="CA616" s="241"/>
      <c r="CB616" s="241"/>
      <c r="CC616" s="241"/>
      <c r="CD616" s="241"/>
      <c r="CE616" s="241"/>
      <c r="CF616" s="241"/>
      <c r="CG616" s="241"/>
      <c r="CH616" s="241"/>
      <c r="CI616" s="241"/>
      <c r="CJ616" s="241"/>
      <c r="CK616" s="241"/>
      <c r="CL616" s="241"/>
      <c r="CM616" s="241"/>
      <c r="CN616" s="241"/>
      <c r="CO616" s="241"/>
      <c r="CP616" s="241"/>
      <c r="CQ616" s="241"/>
      <c r="CR616" s="241"/>
      <c r="CS616" s="241"/>
      <c r="CT616" s="241"/>
      <c r="CU616" s="241"/>
      <c r="CV616" s="241"/>
      <c r="CW616" s="241"/>
      <c r="CX616" s="241"/>
      <c r="CY616" s="241"/>
      <c r="CZ616" s="241"/>
    </row>
    <row r="617" s="245" customFormat="true" ht="25.15" customHeight="true" x14ac:dyDescent="0.2">
      <c r="C617" s="1817"/>
      <c r="D617" s="1818"/>
      <c r="E617" s="788"/>
      <c r="F617" s="788"/>
      <c r="G617" s="788"/>
      <c r="H617" s="1817"/>
      <c r="I617" s="1818"/>
      <c r="J617" s="788"/>
      <c r="K617" s="788"/>
      <c r="L617" s="788"/>
      <c r="M617" s="1817"/>
      <c r="N617" s="1818"/>
      <c r="O617" s="788"/>
      <c r="P617" s="788"/>
      <c r="Q617" s="788"/>
      <c r="AE617" s="238"/>
      <c r="AF617" s="238"/>
      <c r="AG617" s="238"/>
      <c r="AH617" s="238"/>
      <c r="AI617" s="238"/>
      <c r="AJ617" s="238"/>
      <c r="AK617" s="238"/>
      <c r="AL617" s="238"/>
      <c r="AM617" s="238"/>
      <c r="AN617" s="238"/>
      <c r="AO617" s="238"/>
      <c r="AP617" s="238"/>
      <c r="AQ617" s="238"/>
      <c r="AR617" s="238"/>
      <c r="AS617" s="238"/>
      <c r="AT617" s="238"/>
      <c r="AU617" s="238"/>
      <c r="AV617" s="238"/>
      <c r="AW617" s="238"/>
      <c r="AX617" s="238"/>
      <c r="AY617" s="238"/>
      <c r="AZ617" s="238"/>
      <c r="BA617" s="241"/>
      <c r="BB617" s="428"/>
      <c r="BC617" s="241"/>
      <c r="BD617" s="241"/>
      <c r="BE617" s="241"/>
      <c r="BF617" s="241"/>
      <c r="BG617" s="241"/>
      <c r="BH617" s="241"/>
      <c r="BI617" s="241"/>
      <c r="BJ617" s="241"/>
      <c r="BK617" s="241"/>
      <c r="BL617" s="241"/>
      <c r="BM617" s="241"/>
      <c r="BN617" s="241"/>
      <c r="BO617" s="241"/>
      <c r="BP617" s="241"/>
      <c r="BQ617" s="241"/>
      <c r="BR617" s="241"/>
      <c r="BS617" s="241"/>
      <c r="BT617" s="241"/>
      <c r="BU617" s="241"/>
      <c r="BV617" s="241"/>
      <c r="BW617" s="241"/>
      <c r="BX617" s="241"/>
      <c r="BY617" s="241"/>
      <c r="BZ617" s="241"/>
      <c r="CA617" s="241"/>
      <c r="CB617" s="241"/>
      <c r="CC617" s="241"/>
      <c r="CD617" s="241"/>
      <c r="CE617" s="241"/>
      <c r="CF617" s="241"/>
      <c r="CG617" s="241"/>
      <c r="CH617" s="241"/>
      <c r="CI617" s="241"/>
      <c r="CJ617" s="241"/>
      <c r="CK617" s="241"/>
      <c r="CL617" s="241"/>
      <c r="CM617" s="241"/>
      <c r="CN617" s="241"/>
      <c r="CO617" s="241"/>
      <c r="CP617" s="241"/>
      <c r="CQ617" s="241"/>
      <c r="CR617" s="241"/>
      <c r="CS617" s="241"/>
      <c r="CT617" s="241"/>
      <c r="CU617" s="241"/>
      <c r="CV617" s="241"/>
      <c r="CW617" s="241"/>
      <c r="CX617" s="241"/>
      <c r="CY617" s="241"/>
      <c r="CZ617" s="241"/>
    </row>
    <row r="618" s="245" customFormat="true" ht="25.15" customHeight="true" x14ac:dyDescent="0.2">
      <c r="C618" s="1817"/>
      <c r="D618" s="1818"/>
      <c r="E618" s="788"/>
      <c r="F618" s="788"/>
      <c r="G618" s="788"/>
      <c r="H618" s="1817"/>
      <c r="I618" s="1818"/>
      <c r="J618" s="788"/>
      <c r="K618" s="788"/>
      <c r="L618" s="788"/>
      <c r="M618" s="1817"/>
      <c r="N618" s="1818"/>
      <c r="O618" s="788"/>
      <c r="P618" s="788"/>
      <c r="Q618" s="788"/>
      <c r="AE618" s="238"/>
      <c r="AF618" s="238"/>
      <c r="AG618" s="238"/>
      <c r="AH618" s="238"/>
      <c r="AI618" s="238"/>
      <c r="AJ618" s="238"/>
      <c r="AK618" s="238"/>
      <c r="AL618" s="238"/>
      <c r="AM618" s="238"/>
      <c r="AN618" s="238"/>
      <c r="AO618" s="238"/>
      <c r="AP618" s="238"/>
      <c r="AQ618" s="238"/>
      <c r="AR618" s="238"/>
      <c r="AS618" s="238"/>
      <c r="AT618" s="238"/>
      <c r="AU618" s="238"/>
      <c r="AV618" s="238"/>
      <c r="AW618" s="238"/>
      <c r="AX618" s="238"/>
      <c r="AY618" s="238"/>
      <c r="AZ618" s="238"/>
      <c r="BA618" s="241"/>
      <c r="BB618" s="428"/>
      <c r="BC618" s="241"/>
      <c r="BD618" s="241"/>
      <c r="BE618" s="241"/>
      <c r="BF618" s="241"/>
      <c r="BG618" s="241"/>
      <c r="BH618" s="241"/>
      <c r="BI618" s="241"/>
      <c r="BJ618" s="241"/>
      <c r="BK618" s="241"/>
      <c r="BL618" s="241"/>
      <c r="BM618" s="241"/>
      <c r="BN618" s="241"/>
      <c r="BO618" s="241"/>
      <c r="BP618" s="241"/>
      <c r="BQ618" s="241"/>
      <c r="BR618" s="241"/>
      <c r="BS618" s="241"/>
      <c r="BT618" s="241"/>
      <c r="BU618" s="241"/>
      <c r="BV618" s="241"/>
      <c r="BW618" s="241"/>
      <c r="BX618" s="241"/>
      <c r="BY618" s="241"/>
      <c r="BZ618" s="241"/>
      <c r="CA618" s="241"/>
      <c r="CB618" s="241"/>
      <c r="CC618" s="241"/>
      <c r="CD618" s="241"/>
      <c r="CE618" s="241"/>
      <c r="CF618" s="241"/>
      <c r="CG618" s="241"/>
      <c r="CH618" s="241"/>
      <c r="CI618" s="241"/>
      <c r="CJ618" s="241"/>
      <c r="CK618" s="241"/>
      <c r="CL618" s="241"/>
      <c r="CM618" s="241"/>
      <c r="CN618" s="241"/>
      <c r="CO618" s="241"/>
      <c r="CP618" s="241"/>
      <c r="CQ618" s="241"/>
      <c r="CR618" s="241"/>
      <c r="CS618" s="241"/>
      <c r="CT618" s="241"/>
      <c r="CU618" s="241"/>
      <c r="CV618" s="241"/>
      <c r="CW618" s="241"/>
      <c r="CX618" s="241"/>
      <c r="CY618" s="241"/>
      <c r="CZ618" s="241"/>
    </row>
    <row r="619" s="245" customFormat="true" ht="25.15" customHeight="true" x14ac:dyDescent="0.2">
      <c r="C619" s="1817"/>
      <c r="D619" s="1818"/>
      <c r="E619" s="788"/>
      <c r="F619" s="788"/>
      <c r="G619" s="788"/>
      <c r="H619" s="1817"/>
      <c r="I619" s="1818"/>
      <c r="J619" s="788"/>
      <c r="K619" s="788"/>
      <c r="L619" s="788"/>
      <c r="M619" s="1817"/>
      <c r="N619" s="1818"/>
      <c r="O619" s="788"/>
      <c r="P619" s="788"/>
      <c r="Q619" s="788"/>
      <c r="AE619" s="238"/>
      <c r="AF619" s="238"/>
      <c r="AG619" s="238"/>
      <c r="AH619" s="238"/>
      <c r="AI619" s="238"/>
      <c r="AJ619" s="238"/>
      <c r="AK619" s="238"/>
      <c r="AL619" s="238"/>
      <c r="AM619" s="238"/>
      <c r="AN619" s="238"/>
      <c r="AO619" s="238"/>
      <c r="AP619" s="238"/>
      <c r="AQ619" s="238"/>
      <c r="AR619" s="238"/>
      <c r="AS619" s="238"/>
      <c r="AT619" s="238"/>
      <c r="AU619" s="238"/>
      <c r="AV619" s="238"/>
      <c r="AW619" s="238"/>
      <c r="AX619" s="238"/>
      <c r="AY619" s="238"/>
      <c r="AZ619" s="238"/>
      <c r="BA619" s="241"/>
      <c r="BB619" s="428"/>
      <c r="BC619" s="241"/>
      <c r="BD619" s="241"/>
      <c r="BE619" s="241"/>
      <c r="BF619" s="241"/>
      <c r="BG619" s="241"/>
      <c r="BH619" s="241"/>
      <c r="BI619" s="241"/>
      <c r="BJ619" s="241"/>
      <c r="BK619" s="241"/>
      <c r="BL619" s="241"/>
      <c r="BM619" s="241"/>
      <c r="BN619" s="241"/>
      <c r="BO619" s="241"/>
      <c r="BP619" s="241"/>
      <c r="BQ619" s="241"/>
      <c r="BR619" s="241"/>
      <c r="BS619" s="241"/>
      <c r="BT619" s="241"/>
      <c r="BU619" s="241"/>
      <c r="BV619" s="241"/>
      <c r="BW619" s="241"/>
      <c r="BX619" s="241"/>
      <c r="BY619" s="241"/>
      <c r="BZ619" s="241"/>
      <c r="CA619" s="241"/>
      <c r="CB619" s="241"/>
      <c r="CC619" s="241"/>
      <c r="CD619" s="241"/>
      <c r="CE619" s="241"/>
      <c r="CF619" s="241"/>
      <c r="CG619" s="241"/>
      <c r="CH619" s="241"/>
      <c r="CI619" s="241"/>
      <c r="CJ619" s="241"/>
      <c r="CK619" s="241"/>
      <c r="CL619" s="241"/>
      <c r="CM619" s="241"/>
      <c r="CN619" s="241"/>
      <c r="CO619" s="241"/>
      <c r="CP619" s="241"/>
      <c r="CQ619" s="241"/>
      <c r="CR619" s="241"/>
      <c r="CS619" s="241"/>
      <c r="CT619" s="241"/>
      <c r="CU619" s="241"/>
      <c r="CV619" s="241"/>
      <c r="CW619" s="241"/>
      <c r="CX619" s="241"/>
      <c r="CY619" s="241"/>
      <c r="CZ619" s="241"/>
    </row>
    <row r="620" s="245" customFormat="true" ht="25.15" customHeight="true" x14ac:dyDescent="0.2">
      <c r="C620" s="1817"/>
      <c r="D620" s="1818"/>
      <c r="E620" s="788"/>
      <c r="F620" s="788"/>
      <c r="G620" s="788"/>
      <c r="H620" s="1817"/>
      <c r="I620" s="1818"/>
      <c r="J620" s="788"/>
      <c r="K620" s="788"/>
      <c r="L620" s="788"/>
      <c r="M620" s="1817"/>
      <c r="N620" s="1818"/>
      <c r="O620" s="788"/>
      <c r="P620" s="788"/>
      <c r="Q620" s="788"/>
      <c r="AE620" s="238"/>
      <c r="AF620" s="238"/>
      <c r="AG620" s="238"/>
      <c r="AH620" s="238"/>
      <c r="AI620" s="238"/>
      <c r="AJ620" s="238"/>
      <c r="AK620" s="238"/>
      <c r="AL620" s="238"/>
      <c r="AM620" s="238"/>
      <c r="AN620" s="238"/>
      <c r="AO620" s="238"/>
      <c r="AP620" s="238"/>
      <c r="AQ620" s="238"/>
      <c r="AR620" s="238"/>
      <c r="AS620" s="238"/>
      <c r="AT620" s="238"/>
      <c r="AU620" s="238"/>
      <c r="AV620" s="238"/>
      <c r="AW620" s="238"/>
      <c r="AX620" s="238"/>
      <c r="AY620" s="238"/>
      <c r="AZ620" s="238"/>
      <c r="BA620" s="241"/>
      <c r="BB620" s="428"/>
      <c r="BC620" s="241"/>
      <c r="BD620" s="241"/>
      <c r="BE620" s="241"/>
      <c r="BF620" s="241"/>
      <c r="BG620" s="241"/>
      <c r="BH620" s="241"/>
      <c r="BI620" s="241"/>
      <c r="BJ620" s="241"/>
      <c r="BK620" s="241"/>
      <c r="BL620" s="241"/>
      <c r="BM620" s="241"/>
      <c r="BN620" s="241"/>
      <c r="BO620" s="241"/>
      <c r="BP620" s="241"/>
      <c r="BQ620" s="241"/>
      <c r="BR620" s="241"/>
      <c r="BS620" s="241"/>
      <c r="BT620" s="241"/>
      <c r="BU620" s="241"/>
      <c r="BV620" s="241"/>
      <c r="BW620" s="241"/>
      <c r="BX620" s="241"/>
      <c r="BY620" s="241"/>
      <c r="BZ620" s="241"/>
      <c r="CA620" s="241"/>
      <c r="CB620" s="241"/>
      <c r="CC620" s="241"/>
      <c r="CD620" s="241"/>
      <c r="CE620" s="241"/>
      <c r="CF620" s="241"/>
      <c r="CG620" s="241"/>
      <c r="CH620" s="241"/>
      <c r="CI620" s="241"/>
      <c r="CJ620" s="241"/>
      <c r="CK620" s="241"/>
      <c r="CL620" s="241"/>
      <c r="CM620" s="241"/>
      <c r="CN620" s="241"/>
      <c r="CO620" s="241"/>
      <c r="CP620" s="241"/>
      <c r="CQ620" s="241"/>
      <c r="CR620" s="241"/>
      <c r="CS620" s="241"/>
      <c r="CT620" s="241"/>
      <c r="CU620" s="241"/>
      <c r="CV620" s="241"/>
      <c r="CW620" s="241"/>
      <c r="CX620" s="241"/>
      <c r="CY620" s="241"/>
      <c r="CZ620" s="241"/>
    </row>
    <row r="621" s="245" customFormat="true" ht="25.15" customHeight="true" x14ac:dyDescent="0.2">
      <c r="C621" s="1817"/>
      <c r="D621" s="1818"/>
      <c r="E621" s="788"/>
      <c r="F621" s="788"/>
      <c r="G621" s="788"/>
      <c r="H621" s="1817"/>
      <c r="I621" s="1818"/>
      <c r="J621" s="788"/>
      <c r="K621" s="788"/>
      <c r="L621" s="788"/>
      <c r="M621" s="1817"/>
      <c r="N621" s="1818"/>
      <c r="O621" s="788"/>
      <c r="P621" s="788"/>
      <c r="Q621" s="788"/>
      <c r="AE621" s="238"/>
      <c r="AF621" s="238"/>
      <c r="AG621" s="238"/>
      <c r="AH621" s="238"/>
      <c r="AI621" s="238"/>
      <c r="AJ621" s="238"/>
      <c r="AK621" s="238"/>
      <c r="AL621" s="238"/>
      <c r="AM621" s="238"/>
      <c r="AN621" s="238"/>
      <c r="AO621" s="238"/>
      <c r="AP621" s="238"/>
      <c r="AQ621" s="238"/>
      <c r="AR621" s="238"/>
      <c r="AS621" s="238"/>
      <c r="AT621" s="238"/>
      <c r="AU621" s="238"/>
      <c r="AV621" s="238"/>
      <c r="AW621" s="238"/>
      <c r="AX621" s="238"/>
      <c r="AY621" s="238"/>
      <c r="AZ621" s="238"/>
      <c r="BA621" s="241"/>
      <c r="BB621" s="428"/>
      <c r="BC621" s="241"/>
      <c r="BD621" s="241"/>
      <c r="BE621" s="241"/>
      <c r="BF621" s="241"/>
      <c r="BG621" s="241"/>
      <c r="BH621" s="241"/>
      <c r="BI621" s="241"/>
      <c r="BJ621" s="241"/>
      <c r="BK621" s="241"/>
      <c r="BL621" s="241"/>
      <c r="BM621" s="241"/>
      <c r="BN621" s="241"/>
      <c r="BO621" s="241"/>
      <c r="BP621" s="241"/>
      <c r="BQ621" s="241"/>
      <c r="BR621" s="241"/>
      <c r="BS621" s="241"/>
      <c r="BT621" s="241"/>
      <c r="BU621" s="241"/>
      <c r="BV621" s="241"/>
      <c r="BW621" s="241"/>
      <c r="BX621" s="241"/>
      <c r="BY621" s="241"/>
      <c r="BZ621" s="241"/>
      <c r="CA621" s="241"/>
      <c r="CB621" s="241"/>
      <c r="CC621" s="241"/>
      <c r="CD621" s="241"/>
      <c r="CE621" s="241"/>
      <c r="CF621" s="241"/>
      <c r="CG621" s="241"/>
      <c r="CH621" s="241"/>
      <c r="CI621" s="241"/>
      <c r="CJ621" s="241"/>
      <c r="CK621" s="241"/>
      <c r="CL621" s="241"/>
      <c r="CM621" s="241"/>
      <c r="CN621" s="241"/>
      <c r="CO621" s="241"/>
      <c r="CP621" s="241"/>
      <c r="CQ621" s="241"/>
      <c r="CR621" s="241"/>
      <c r="CS621" s="241"/>
      <c r="CT621" s="241"/>
      <c r="CU621" s="241"/>
      <c r="CV621" s="241"/>
      <c r="CW621" s="241"/>
      <c r="CX621" s="241"/>
      <c r="CY621" s="241"/>
      <c r="CZ621" s="241"/>
    </row>
    <row r="622" s="245" customFormat="true" ht="25.15" customHeight="true" x14ac:dyDescent="0.2">
      <c r="C622" s="1817"/>
      <c r="D622" s="1818"/>
      <c r="E622" s="788"/>
      <c r="F622" s="788"/>
      <c r="G622" s="788"/>
      <c r="H622" s="1817"/>
      <c r="I622" s="1818"/>
      <c r="J622" s="788"/>
      <c r="K622" s="788"/>
      <c r="L622" s="788"/>
      <c r="M622" s="1817"/>
      <c r="N622" s="1818"/>
      <c r="O622" s="788"/>
      <c r="P622" s="788"/>
      <c r="Q622" s="788"/>
      <c r="AE622" s="238"/>
      <c r="AF622" s="238"/>
      <c r="AG622" s="238"/>
      <c r="AH622" s="238"/>
      <c r="AI622" s="238"/>
      <c r="AJ622" s="238"/>
      <c r="AK622" s="238"/>
      <c r="AL622" s="238"/>
      <c r="AM622" s="238"/>
      <c r="AN622" s="238"/>
      <c r="AO622" s="238"/>
      <c r="AP622" s="238"/>
      <c r="AQ622" s="238"/>
      <c r="AR622" s="238"/>
      <c r="AS622" s="238"/>
      <c r="AT622" s="238"/>
      <c r="AU622" s="238"/>
      <c r="AV622" s="238"/>
      <c r="AW622" s="238"/>
      <c r="AX622" s="238"/>
      <c r="AY622" s="238"/>
      <c r="AZ622" s="238"/>
      <c r="BA622" s="241"/>
      <c r="BB622" s="428"/>
      <c r="BC622" s="241"/>
      <c r="BD622" s="241"/>
      <c r="BE622" s="241"/>
      <c r="BF622" s="241"/>
      <c r="BG622" s="241"/>
      <c r="BH622" s="241"/>
      <c r="BI622" s="241"/>
      <c r="BJ622" s="241"/>
      <c r="BK622" s="241"/>
      <c r="BL622" s="241"/>
      <c r="BM622" s="241"/>
      <c r="BN622" s="241"/>
      <c r="BO622" s="241"/>
      <c r="BP622" s="241"/>
      <c r="BQ622" s="241"/>
      <c r="BR622" s="241"/>
      <c r="BS622" s="241"/>
      <c r="BT622" s="241"/>
      <c r="BU622" s="241"/>
      <c r="BV622" s="241"/>
      <c r="BW622" s="241"/>
      <c r="BX622" s="241"/>
      <c r="BY622" s="241"/>
      <c r="BZ622" s="241"/>
      <c r="CA622" s="241"/>
      <c r="CB622" s="241"/>
      <c r="CC622" s="241"/>
      <c r="CD622" s="241"/>
      <c r="CE622" s="241"/>
      <c r="CF622" s="241"/>
      <c r="CG622" s="241"/>
      <c r="CH622" s="241"/>
      <c r="CI622" s="241"/>
      <c r="CJ622" s="241"/>
      <c r="CK622" s="241"/>
      <c r="CL622" s="241"/>
      <c r="CM622" s="241"/>
      <c r="CN622" s="241"/>
      <c r="CO622" s="241"/>
      <c r="CP622" s="241"/>
      <c r="CQ622" s="241"/>
      <c r="CR622" s="241"/>
      <c r="CS622" s="241"/>
      <c r="CT622" s="241"/>
      <c r="CU622" s="241"/>
      <c r="CV622" s="241"/>
      <c r="CW622" s="241"/>
      <c r="CX622" s="241"/>
      <c r="CY622" s="241"/>
      <c r="CZ622" s="241"/>
    </row>
    <row r="623" s="245" customFormat="true" ht="25.15" customHeight="true" x14ac:dyDescent="0.2">
      <c r="C623" s="1817"/>
      <c r="D623" s="1818"/>
      <c r="E623" s="788"/>
      <c r="F623" s="788"/>
      <c r="G623" s="788"/>
      <c r="H623" s="1817"/>
      <c r="I623" s="1818"/>
      <c r="J623" s="788"/>
      <c r="K623" s="788"/>
      <c r="L623" s="788"/>
      <c r="M623" s="1817"/>
      <c r="N623" s="1818"/>
      <c r="O623" s="788"/>
      <c r="P623" s="788"/>
      <c r="Q623" s="788"/>
      <c r="AE623" s="238"/>
      <c r="AF623" s="238"/>
      <c r="AG623" s="238"/>
      <c r="AH623" s="238"/>
      <c r="AI623" s="238"/>
      <c r="AJ623" s="238"/>
      <c r="AK623" s="238"/>
      <c r="AL623" s="238"/>
      <c r="AM623" s="238"/>
      <c r="AN623" s="238"/>
      <c r="AO623" s="238"/>
      <c r="AP623" s="238"/>
      <c r="AQ623" s="238"/>
      <c r="AR623" s="238"/>
      <c r="AS623" s="238"/>
      <c r="AT623" s="238"/>
      <c r="AU623" s="238"/>
      <c r="AV623" s="238"/>
      <c r="AW623" s="238"/>
      <c r="AX623" s="238"/>
      <c r="AY623" s="238"/>
      <c r="AZ623" s="238"/>
      <c r="BA623" s="241"/>
      <c r="BB623" s="428"/>
      <c r="BC623" s="241"/>
      <c r="BD623" s="241"/>
      <c r="BE623" s="241"/>
      <c r="BF623" s="241"/>
      <c r="BG623" s="241"/>
      <c r="BH623" s="241"/>
      <c r="BI623" s="241"/>
      <c r="BJ623" s="241"/>
      <c r="BK623" s="241"/>
      <c r="BL623" s="241"/>
      <c r="BM623" s="241"/>
      <c r="BN623" s="241"/>
      <c r="BO623" s="241"/>
      <c r="BP623" s="241"/>
      <c r="BQ623" s="241"/>
      <c r="BR623" s="241"/>
      <c r="BS623" s="241"/>
      <c r="BT623" s="241"/>
      <c r="BU623" s="241"/>
      <c r="BV623" s="241"/>
      <c r="BW623" s="241"/>
      <c r="BX623" s="241"/>
      <c r="BY623" s="241"/>
      <c r="BZ623" s="241"/>
      <c r="CA623" s="241"/>
      <c r="CB623" s="241"/>
      <c r="CC623" s="241"/>
      <c r="CD623" s="241"/>
      <c r="CE623" s="241"/>
      <c r="CF623" s="241"/>
      <c r="CG623" s="241"/>
      <c r="CH623" s="241"/>
      <c r="CI623" s="241"/>
      <c r="CJ623" s="241"/>
      <c r="CK623" s="241"/>
      <c r="CL623" s="241"/>
      <c r="CM623" s="241"/>
      <c r="CN623" s="241"/>
      <c r="CO623" s="241"/>
      <c r="CP623" s="241"/>
      <c r="CQ623" s="241"/>
      <c r="CR623" s="241"/>
      <c r="CS623" s="241"/>
      <c r="CT623" s="241"/>
      <c r="CU623" s="241"/>
      <c r="CV623" s="241"/>
      <c r="CW623" s="241"/>
      <c r="CX623" s="241"/>
      <c r="CY623" s="241"/>
      <c r="CZ623" s="241"/>
    </row>
    <row r="624" s="245" customFormat="true" ht="25.15" customHeight="true" x14ac:dyDescent="0.2">
      <c r="C624" s="1817"/>
      <c r="D624" s="1818"/>
      <c r="E624" s="788"/>
      <c r="F624" s="788"/>
      <c r="G624" s="788"/>
      <c r="H624" s="1817"/>
      <c r="I624" s="1818"/>
      <c r="J624" s="788"/>
      <c r="K624" s="788"/>
      <c r="L624" s="788"/>
      <c r="M624" s="1817"/>
      <c r="N624" s="1818"/>
      <c r="O624" s="788"/>
      <c r="P624" s="788"/>
      <c r="Q624" s="788"/>
      <c r="AE624" s="238"/>
      <c r="AF624" s="238"/>
      <c r="AG624" s="238"/>
      <c r="AH624" s="238"/>
      <c r="AI624" s="238"/>
      <c r="AJ624" s="238"/>
      <c r="AK624" s="238"/>
      <c r="AL624" s="238"/>
      <c r="AM624" s="238"/>
      <c r="AN624" s="238"/>
      <c r="AO624" s="238"/>
      <c r="AP624" s="238"/>
      <c r="AQ624" s="238"/>
      <c r="AR624" s="238"/>
      <c r="AS624" s="238"/>
      <c r="AT624" s="238"/>
      <c r="AU624" s="238"/>
      <c r="AV624" s="238"/>
      <c r="AW624" s="238"/>
      <c r="AX624" s="238"/>
      <c r="AY624" s="238"/>
      <c r="AZ624" s="238"/>
      <c r="BA624" s="241"/>
      <c r="BB624" s="428"/>
      <c r="BC624" s="241"/>
      <c r="BD624" s="241"/>
      <c r="BE624" s="241"/>
      <c r="BF624" s="241"/>
      <c r="BG624" s="241"/>
      <c r="BH624" s="241"/>
      <c r="BI624" s="241"/>
      <c r="BJ624" s="241"/>
      <c r="BK624" s="241"/>
      <c r="BL624" s="241"/>
      <c r="BM624" s="241"/>
      <c r="BN624" s="241"/>
      <c r="BO624" s="241"/>
      <c r="BP624" s="241"/>
      <c r="BQ624" s="241"/>
      <c r="BR624" s="241"/>
      <c r="BS624" s="241"/>
      <c r="BT624" s="241"/>
      <c r="BU624" s="241"/>
      <c r="BV624" s="241"/>
      <c r="BW624" s="241"/>
      <c r="BX624" s="241"/>
      <c r="BY624" s="241"/>
      <c r="BZ624" s="241"/>
      <c r="CA624" s="241"/>
      <c r="CB624" s="241"/>
      <c r="CC624" s="241"/>
      <c r="CD624" s="241"/>
      <c r="CE624" s="241"/>
      <c r="CF624" s="241"/>
      <c r="CG624" s="241"/>
      <c r="CH624" s="241"/>
      <c r="CI624" s="241"/>
      <c r="CJ624" s="241"/>
      <c r="CK624" s="241"/>
      <c r="CL624" s="241"/>
      <c r="CM624" s="241"/>
      <c r="CN624" s="241"/>
      <c r="CO624" s="241"/>
      <c r="CP624" s="241"/>
      <c r="CQ624" s="241"/>
      <c r="CR624" s="241"/>
      <c r="CS624" s="241"/>
      <c r="CT624" s="241"/>
      <c r="CU624" s="241"/>
      <c r="CV624" s="241"/>
      <c r="CW624" s="241"/>
      <c r="CX624" s="241"/>
      <c r="CY624" s="241"/>
      <c r="CZ624" s="241"/>
    </row>
    <row r="625" s="245" customFormat="true" ht="25.15" customHeight="true" x14ac:dyDescent="0.2">
      <c r="C625" s="1817"/>
      <c r="D625" s="1818"/>
      <c r="E625" s="788"/>
      <c r="F625" s="788"/>
      <c r="G625" s="788"/>
      <c r="H625" s="1817"/>
      <c r="I625" s="1818"/>
      <c r="J625" s="788"/>
      <c r="K625" s="788"/>
      <c r="L625" s="788"/>
      <c r="M625" s="1817"/>
      <c r="N625" s="1818"/>
      <c r="O625" s="788"/>
      <c r="P625" s="788"/>
      <c r="Q625" s="788"/>
      <c r="AE625" s="238"/>
      <c r="AF625" s="238"/>
      <c r="AG625" s="238"/>
      <c r="AH625" s="238"/>
      <c r="AI625" s="238"/>
      <c r="AJ625" s="238"/>
      <c r="AK625" s="238"/>
      <c r="AL625" s="238"/>
      <c r="AM625" s="238"/>
      <c r="AN625" s="238"/>
      <c r="AO625" s="238"/>
      <c r="AP625" s="238"/>
      <c r="AQ625" s="238"/>
      <c r="AR625" s="238"/>
      <c r="AS625" s="238"/>
      <c r="AT625" s="238"/>
      <c r="AU625" s="238"/>
      <c r="AV625" s="238"/>
      <c r="AW625" s="238"/>
      <c r="AX625" s="238"/>
      <c r="AY625" s="238"/>
      <c r="AZ625" s="238"/>
      <c r="BA625" s="241"/>
      <c r="BB625" s="428"/>
      <c r="BC625" s="241"/>
      <c r="BD625" s="241"/>
      <c r="BE625" s="241"/>
      <c r="BF625" s="241"/>
      <c r="BG625" s="241"/>
      <c r="BH625" s="241"/>
      <c r="BI625" s="241"/>
      <c r="BJ625" s="241"/>
      <c r="BK625" s="241"/>
      <c r="BL625" s="241"/>
      <c r="BM625" s="241"/>
      <c r="BN625" s="241"/>
      <c r="BO625" s="241"/>
      <c r="BP625" s="241"/>
      <c r="BQ625" s="241"/>
      <c r="BR625" s="241"/>
      <c r="BS625" s="241"/>
      <c r="BT625" s="241"/>
      <c r="BU625" s="241"/>
      <c r="BV625" s="241"/>
      <c r="BW625" s="241"/>
      <c r="BX625" s="241"/>
      <c r="BY625" s="241"/>
      <c r="BZ625" s="241"/>
      <c r="CA625" s="241"/>
      <c r="CB625" s="241"/>
      <c r="CC625" s="241"/>
      <c r="CD625" s="241"/>
      <c r="CE625" s="241"/>
      <c r="CF625" s="241"/>
      <c r="CG625" s="241"/>
      <c r="CH625" s="241"/>
      <c r="CI625" s="241"/>
      <c r="CJ625" s="241"/>
      <c r="CK625" s="241"/>
      <c r="CL625" s="241"/>
      <c r="CM625" s="241"/>
      <c r="CN625" s="241"/>
      <c r="CO625" s="241"/>
      <c r="CP625" s="241"/>
      <c r="CQ625" s="241"/>
      <c r="CR625" s="241"/>
      <c r="CS625" s="241"/>
      <c r="CT625" s="241"/>
      <c r="CU625" s="241"/>
      <c r="CV625" s="241"/>
      <c r="CW625" s="241"/>
      <c r="CX625" s="241"/>
      <c r="CY625" s="241"/>
      <c r="CZ625" s="241"/>
    </row>
    <row r="626" s="245" customFormat="true" ht="25.15" customHeight="true" x14ac:dyDescent="0.2">
      <c r="C626" s="1817"/>
      <c r="D626" s="1818"/>
      <c r="E626" s="788"/>
      <c r="F626" s="788"/>
      <c r="G626" s="788"/>
      <c r="H626" s="1817"/>
      <c r="I626" s="1818"/>
      <c r="J626" s="788"/>
      <c r="K626" s="788"/>
      <c r="L626" s="788"/>
      <c r="M626" s="1817"/>
      <c r="N626" s="1818"/>
      <c r="O626" s="788"/>
      <c r="P626" s="788"/>
      <c r="Q626" s="788"/>
      <c r="AE626" s="238"/>
      <c r="AF626" s="238"/>
      <c r="AG626" s="238"/>
      <c r="AH626" s="238"/>
      <c r="AI626" s="238"/>
      <c r="AJ626" s="238"/>
      <c r="AK626" s="238"/>
      <c r="AL626" s="238"/>
      <c r="AM626" s="238"/>
      <c r="AN626" s="238"/>
      <c r="AO626" s="238"/>
      <c r="AP626" s="238"/>
      <c r="AQ626" s="238"/>
      <c r="AR626" s="238"/>
      <c r="AS626" s="238"/>
      <c r="AT626" s="238"/>
      <c r="AU626" s="238"/>
      <c r="AV626" s="238"/>
      <c r="AW626" s="238"/>
      <c r="AX626" s="238"/>
      <c r="AY626" s="238"/>
      <c r="AZ626" s="238"/>
      <c r="BA626" s="241"/>
      <c r="BB626" s="428"/>
      <c r="BC626" s="241"/>
      <c r="BD626" s="241"/>
      <c r="BE626" s="241"/>
      <c r="BF626" s="241"/>
      <c r="BG626" s="241"/>
      <c r="BH626" s="241"/>
      <c r="BI626" s="241"/>
      <c r="BJ626" s="241"/>
      <c r="BK626" s="241"/>
      <c r="BL626" s="241"/>
      <c r="BM626" s="241"/>
      <c r="BN626" s="241"/>
      <c r="BO626" s="241"/>
      <c r="BP626" s="241"/>
      <c r="BQ626" s="241"/>
      <c r="BR626" s="241"/>
      <c r="BS626" s="241"/>
      <c r="BT626" s="241"/>
      <c r="BU626" s="241"/>
      <c r="BV626" s="241"/>
      <c r="BW626" s="241"/>
      <c r="BX626" s="241"/>
      <c r="BY626" s="241"/>
      <c r="BZ626" s="241"/>
      <c r="CA626" s="241"/>
      <c r="CB626" s="241"/>
      <c r="CC626" s="241"/>
      <c r="CD626" s="241"/>
      <c r="CE626" s="241"/>
      <c r="CF626" s="241"/>
      <c r="CG626" s="241"/>
      <c r="CH626" s="241"/>
      <c r="CI626" s="241"/>
      <c r="CJ626" s="241"/>
      <c r="CK626" s="241"/>
      <c r="CL626" s="241"/>
      <c r="CM626" s="241"/>
      <c r="CN626" s="241"/>
      <c r="CO626" s="241"/>
      <c r="CP626" s="241"/>
      <c r="CQ626" s="241"/>
      <c r="CR626" s="241"/>
      <c r="CS626" s="241"/>
      <c r="CT626" s="241"/>
      <c r="CU626" s="241"/>
      <c r="CV626" s="241"/>
      <c r="CW626" s="241"/>
      <c r="CX626" s="241"/>
      <c r="CY626" s="241"/>
      <c r="CZ626" s="241"/>
    </row>
    <row r="627" s="245" customFormat="true" ht="25.15" customHeight="true" x14ac:dyDescent="0.2">
      <c r="C627" s="1817"/>
      <c r="D627" s="1818"/>
      <c r="E627" s="788"/>
      <c r="F627" s="788"/>
      <c r="G627" s="788"/>
      <c r="H627" s="1817"/>
      <c r="I627" s="1818"/>
      <c r="J627" s="788"/>
      <c r="K627" s="788"/>
      <c r="L627" s="788"/>
      <c r="M627" s="1817"/>
      <c r="N627" s="1818"/>
      <c r="O627" s="788"/>
      <c r="P627" s="788"/>
      <c r="Q627" s="788"/>
      <c r="AE627" s="238"/>
      <c r="AF627" s="238"/>
      <c r="AG627" s="238"/>
      <c r="AH627" s="238"/>
      <c r="AI627" s="238"/>
      <c r="AJ627" s="238"/>
      <c r="AK627" s="238"/>
      <c r="AL627" s="238"/>
      <c r="AM627" s="238"/>
      <c r="AN627" s="238"/>
      <c r="AO627" s="238"/>
      <c r="AP627" s="238"/>
      <c r="AQ627" s="238"/>
      <c r="AR627" s="238"/>
      <c r="AS627" s="238"/>
      <c r="AT627" s="238"/>
      <c r="AU627" s="238"/>
      <c r="AV627" s="238"/>
      <c r="AW627" s="238"/>
      <c r="AX627" s="238"/>
      <c r="AY627" s="238"/>
      <c r="AZ627" s="238"/>
      <c r="BA627" s="241"/>
      <c r="BB627" s="428"/>
      <c r="BC627" s="241"/>
      <c r="BD627" s="241"/>
      <c r="BE627" s="241"/>
      <c r="BF627" s="241"/>
      <c r="BG627" s="241"/>
      <c r="BH627" s="241"/>
      <c r="BI627" s="241"/>
      <c r="BJ627" s="241"/>
      <c r="BK627" s="241"/>
      <c r="BL627" s="241"/>
      <c r="BM627" s="241"/>
      <c r="BN627" s="241"/>
      <c r="BO627" s="241"/>
      <c r="BP627" s="241"/>
      <c r="BQ627" s="241"/>
      <c r="BR627" s="241"/>
      <c r="BS627" s="241"/>
      <c r="BT627" s="241"/>
      <c r="BU627" s="241"/>
      <c r="BV627" s="241"/>
      <c r="BW627" s="241"/>
      <c r="BX627" s="241"/>
      <c r="BY627" s="241"/>
      <c r="BZ627" s="241"/>
      <c r="CA627" s="241"/>
      <c r="CB627" s="241"/>
      <c r="CC627" s="241"/>
      <c r="CD627" s="241"/>
      <c r="CE627" s="241"/>
      <c r="CF627" s="241"/>
      <c r="CG627" s="241"/>
      <c r="CH627" s="241"/>
      <c r="CI627" s="241"/>
      <c r="CJ627" s="241"/>
      <c r="CK627" s="241"/>
      <c r="CL627" s="241"/>
      <c r="CM627" s="241"/>
      <c r="CN627" s="241"/>
      <c r="CO627" s="241"/>
      <c r="CP627" s="241"/>
      <c r="CQ627" s="241"/>
      <c r="CR627" s="241"/>
      <c r="CS627" s="241"/>
      <c r="CT627" s="241"/>
      <c r="CU627" s="241"/>
      <c r="CV627" s="241"/>
      <c r="CW627" s="241"/>
      <c r="CX627" s="241"/>
      <c r="CY627" s="241"/>
      <c r="CZ627" s="241"/>
    </row>
    <row r="628" s="245" customFormat="true" ht="25.15" customHeight="true" x14ac:dyDescent="0.2">
      <c r="C628" s="1817"/>
      <c r="D628" s="1818"/>
      <c r="E628" s="788"/>
      <c r="F628" s="788"/>
      <c r="G628" s="788"/>
      <c r="H628" s="1817"/>
      <c r="I628" s="1818"/>
      <c r="J628" s="788"/>
      <c r="K628" s="788"/>
      <c r="L628" s="788"/>
      <c r="M628" s="1817"/>
      <c r="N628" s="1818"/>
      <c r="O628" s="788"/>
      <c r="P628" s="788"/>
      <c r="Q628" s="788"/>
      <c r="AE628" s="238"/>
      <c r="AF628" s="238"/>
      <c r="AG628" s="238"/>
      <c r="AH628" s="238"/>
      <c r="AI628" s="238"/>
      <c r="AJ628" s="238"/>
      <c r="AK628" s="238"/>
      <c r="AL628" s="238"/>
      <c r="AM628" s="238"/>
      <c r="AN628" s="238"/>
      <c r="AO628" s="238"/>
      <c r="AP628" s="238"/>
      <c r="AQ628" s="238"/>
      <c r="AR628" s="238"/>
      <c r="AS628" s="238"/>
      <c r="AT628" s="238"/>
      <c r="AU628" s="238"/>
      <c r="AV628" s="238"/>
      <c r="AW628" s="238"/>
      <c r="AX628" s="238"/>
      <c r="AY628" s="238"/>
      <c r="AZ628" s="238"/>
      <c r="BA628" s="241"/>
      <c r="BB628" s="428"/>
      <c r="BC628" s="241"/>
      <c r="BD628" s="241"/>
      <c r="BE628" s="241"/>
      <c r="BF628" s="241"/>
      <c r="BG628" s="241"/>
      <c r="BH628" s="241"/>
      <c r="BI628" s="241"/>
      <c r="BJ628" s="241"/>
      <c r="BK628" s="241"/>
      <c r="BL628" s="241"/>
      <c r="BM628" s="241"/>
      <c r="BN628" s="241"/>
      <c r="BO628" s="241"/>
      <c r="BP628" s="241"/>
      <c r="BQ628" s="241"/>
      <c r="BR628" s="241"/>
      <c r="BS628" s="241"/>
      <c r="BT628" s="241"/>
      <c r="BU628" s="241"/>
      <c r="BV628" s="241"/>
      <c r="BW628" s="241"/>
      <c r="BX628" s="241"/>
      <c r="BY628" s="241"/>
      <c r="BZ628" s="241"/>
      <c r="CA628" s="241"/>
      <c r="CB628" s="241"/>
      <c r="CC628" s="241"/>
      <c r="CD628" s="241"/>
      <c r="CE628" s="241"/>
      <c r="CF628" s="241"/>
      <c r="CG628" s="241"/>
      <c r="CH628" s="241"/>
      <c r="CI628" s="241"/>
      <c r="CJ628" s="241"/>
      <c r="CK628" s="241"/>
      <c r="CL628" s="241"/>
      <c r="CM628" s="241"/>
      <c r="CN628" s="241"/>
      <c r="CO628" s="241"/>
      <c r="CP628" s="241"/>
      <c r="CQ628" s="241"/>
      <c r="CR628" s="241"/>
      <c r="CS628" s="241"/>
      <c r="CT628" s="241"/>
      <c r="CU628" s="241"/>
      <c r="CV628" s="241"/>
      <c r="CW628" s="241"/>
      <c r="CX628" s="241"/>
      <c r="CY628" s="241"/>
      <c r="CZ628" s="241"/>
    </row>
    <row r="629" s="245" customFormat="true" ht="25.15" customHeight="true" x14ac:dyDescent="0.2">
      <c r="C629" s="1817"/>
      <c r="D629" s="1818"/>
      <c r="E629" s="788"/>
      <c r="F629" s="788"/>
      <c r="G629" s="788"/>
      <c r="H629" s="1817"/>
      <c r="I629" s="1818"/>
      <c r="J629" s="788"/>
      <c r="K629" s="788"/>
      <c r="L629" s="788"/>
      <c r="M629" s="1817"/>
      <c r="N629" s="1818"/>
      <c r="O629" s="788"/>
      <c r="P629" s="788"/>
      <c r="Q629" s="788"/>
      <c r="AE629" s="238"/>
      <c r="AF629" s="238"/>
      <c r="AG629" s="238"/>
      <c r="AH629" s="238"/>
      <c r="AI629" s="238"/>
      <c r="AJ629" s="238"/>
      <c r="AK629" s="238"/>
      <c r="AL629" s="238"/>
      <c r="AM629" s="238"/>
      <c r="AN629" s="238"/>
      <c r="AO629" s="238"/>
      <c r="AP629" s="238"/>
      <c r="AQ629" s="238"/>
      <c r="AR629" s="238"/>
      <c r="AS629" s="238"/>
      <c r="AT629" s="238"/>
      <c r="AU629" s="238"/>
      <c r="AV629" s="238"/>
      <c r="AW629" s="238"/>
      <c r="AX629" s="238"/>
      <c r="AY629" s="238"/>
      <c r="AZ629" s="238"/>
      <c r="BA629" s="241"/>
      <c r="BB629" s="428"/>
      <c r="BC629" s="241"/>
      <c r="BD629" s="241"/>
      <c r="BE629" s="241"/>
      <c r="BF629" s="241"/>
      <c r="BG629" s="241"/>
      <c r="BH629" s="241"/>
      <c r="BI629" s="241"/>
      <c r="BJ629" s="241"/>
      <c r="BK629" s="241"/>
      <c r="BL629" s="241"/>
      <c r="BM629" s="241"/>
      <c r="BN629" s="241"/>
      <c r="BO629" s="241"/>
      <c r="BP629" s="241"/>
      <c r="BQ629" s="241"/>
      <c r="BR629" s="241"/>
      <c r="BS629" s="241"/>
      <c r="BT629" s="241"/>
      <c r="BU629" s="241"/>
      <c r="BV629" s="241"/>
      <c r="BW629" s="241"/>
      <c r="BX629" s="241"/>
      <c r="BY629" s="241"/>
      <c r="BZ629" s="241"/>
      <c r="CA629" s="241"/>
      <c r="CB629" s="241"/>
      <c r="CC629" s="241"/>
      <c r="CD629" s="241"/>
      <c r="CE629" s="241"/>
      <c r="CF629" s="241"/>
      <c r="CG629" s="241"/>
      <c r="CH629" s="241"/>
      <c r="CI629" s="241"/>
      <c r="CJ629" s="241"/>
      <c r="CK629" s="241"/>
      <c r="CL629" s="241"/>
      <c r="CM629" s="241"/>
      <c r="CN629" s="241"/>
      <c r="CO629" s="241"/>
      <c r="CP629" s="241"/>
      <c r="CQ629" s="241"/>
      <c r="CR629" s="241"/>
      <c r="CS629" s="241"/>
      <c r="CT629" s="241"/>
      <c r="CU629" s="241"/>
      <c r="CV629" s="241"/>
      <c r="CW629" s="241"/>
      <c r="CX629" s="241"/>
      <c r="CY629" s="241"/>
      <c r="CZ629" s="241"/>
    </row>
    <row r="630" s="245" customFormat="true" ht="25.15" customHeight="true" x14ac:dyDescent="0.2">
      <c r="C630" s="1817"/>
      <c r="D630" s="1818"/>
      <c r="E630" s="788"/>
      <c r="F630" s="788"/>
      <c r="G630" s="788"/>
      <c r="H630" s="1817"/>
      <c r="I630" s="1818"/>
      <c r="J630" s="788"/>
      <c r="K630" s="788"/>
      <c r="L630" s="788"/>
      <c r="M630" s="1817"/>
      <c r="N630" s="1818"/>
      <c r="O630" s="788"/>
      <c r="P630" s="788"/>
      <c r="Q630" s="788"/>
      <c r="AE630" s="238"/>
      <c r="AF630" s="238"/>
      <c r="AG630" s="238"/>
      <c r="AH630" s="238"/>
      <c r="AI630" s="238"/>
      <c r="AJ630" s="238"/>
      <c r="AK630" s="238"/>
      <c r="AL630" s="238"/>
      <c r="AM630" s="238"/>
      <c r="AN630" s="238"/>
      <c r="AO630" s="238"/>
      <c r="AP630" s="238"/>
      <c r="AQ630" s="238"/>
      <c r="AR630" s="238"/>
      <c r="AS630" s="238"/>
      <c r="AT630" s="238"/>
      <c r="AU630" s="238"/>
      <c r="AV630" s="238"/>
      <c r="AW630" s="238"/>
      <c r="AX630" s="238"/>
      <c r="AY630" s="238"/>
      <c r="AZ630" s="238"/>
      <c r="BA630" s="241"/>
      <c r="BB630" s="428"/>
      <c r="BC630" s="241"/>
      <c r="BD630" s="241"/>
      <c r="BE630" s="241"/>
      <c r="BF630" s="241"/>
      <c r="BG630" s="241"/>
      <c r="BH630" s="241"/>
      <c r="BI630" s="241"/>
      <c r="BJ630" s="241"/>
      <c r="BK630" s="241"/>
      <c r="BL630" s="241"/>
      <c r="BM630" s="241"/>
      <c r="BN630" s="241"/>
      <c r="BO630" s="241"/>
      <c r="BP630" s="241"/>
      <c r="BQ630" s="241"/>
      <c r="BR630" s="241"/>
      <c r="BS630" s="241"/>
      <c r="BT630" s="241"/>
      <c r="BU630" s="241"/>
      <c r="BV630" s="241"/>
      <c r="BW630" s="241"/>
      <c r="BX630" s="241"/>
      <c r="BY630" s="241"/>
      <c r="BZ630" s="241"/>
      <c r="CA630" s="241"/>
      <c r="CB630" s="241"/>
      <c r="CC630" s="241"/>
      <c r="CD630" s="241"/>
      <c r="CE630" s="241"/>
      <c r="CF630" s="241"/>
      <c r="CG630" s="241"/>
      <c r="CH630" s="241"/>
      <c r="CI630" s="241"/>
      <c r="CJ630" s="241"/>
      <c r="CK630" s="241"/>
      <c r="CL630" s="241"/>
      <c r="CM630" s="241"/>
      <c r="CN630" s="241"/>
      <c r="CO630" s="241"/>
      <c r="CP630" s="241"/>
      <c r="CQ630" s="241"/>
      <c r="CR630" s="241"/>
      <c r="CS630" s="241"/>
      <c r="CT630" s="241"/>
      <c r="CU630" s="241"/>
      <c r="CV630" s="241"/>
      <c r="CW630" s="241"/>
      <c r="CX630" s="241"/>
      <c r="CY630" s="241"/>
      <c r="CZ630" s="241"/>
    </row>
    <row r="631" s="245" customFormat="true" ht="25.15" customHeight="true" x14ac:dyDescent="0.2">
      <c r="C631" s="1817"/>
      <c r="D631" s="1818"/>
      <c r="E631" s="788"/>
      <c r="F631" s="788"/>
      <c r="G631" s="788"/>
      <c r="H631" s="1817"/>
      <c r="I631" s="1818"/>
      <c r="J631" s="788"/>
      <c r="K631" s="788"/>
      <c r="L631" s="788"/>
      <c r="M631" s="1817"/>
      <c r="N631" s="1818"/>
      <c r="O631" s="788"/>
      <c r="P631" s="788"/>
      <c r="Q631" s="788"/>
      <c r="AE631" s="238"/>
      <c r="AF631" s="238"/>
      <c r="AG631" s="238"/>
      <c r="AH631" s="238"/>
      <c r="AI631" s="238"/>
      <c r="AJ631" s="238"/>
      <c r="AK631" s="238"/>
      <c r="AL631" s="238"/>
      <c r="AM631" s="238"/>
      <c r="AN631" s="238"/>
      <c r="AO631" s="238"/>
      <c r="AP631" s="238"/>
      <c r="AQ631" s="238"/>
      <c r="AR631" s="238"/>
      <c r="AS631" s="238"/>
      <c r="AT631" s="238"/>
      <c r="AU631" s="238"/>
      <c r="AV631" s="238"/>
      <c r="AW631" s="238"/>
      <c r="AX631" s="238"/>
      <c r="AY631" s="238"/>
      <c r="AZ631" s="238"/>
      <c r="BA631" s="241"/>
      <c r="BB631" s="428"/>
      <c r="BC631" s="241"/>
      <c r="BD631" s="241"/>
      <c r="BE631" s="241"/>
      <c r="BF631" s="241"/>
      <c r="BG631" s="241"/>
      <c r="BH631" s="241"/>
      <c r="BI631" s="241"/>
      <c r="BJ631" s="241"/>
      <c r="BK631" s="241"/>
      <c r="BL631" s="241"/>
      <c r="BM631" s="241"/>
      <c r="BN631" s="241"/>
      <c r="BO631" s="241"/>
      <c r="BP631" s="241"/>
      <c r="BQ631" s="241"/>
      <c r="BR631" s="241"/>
      <c r="BS631" s="241"/>
      <c r="BT631" s="241"/>
      <c r="BU631" s="241"/>
      <c r="BV631" s="241"/>
      <c r="BW631" s="241"/>
      <c r="BX631" s="241"/>
      <c r="BY631" s="241"/>
      <c r="BZ631" s="241"/>
      <c r="CA631" s="241"/>
      <c r="CB631" s="241"/>
      <c r="CC631" s="241"/>
      <c r="CD631" s="241"/>
      <c r="CE631" s="241"/>
      <c r="CF631" s="241"/>
      <c r="CG631" s="241"/>
      <c r="CH631" s="241"/>
      <c r="CI631" s="241"/>
      <c r="CJ631" s="241"/>
      <c r="CK631" s="241"/>
      <c r="CL631" s="241"/>
      <c r="CM631" s="241"/>
      <c r="CN631" s="241"/>
      <c r="CO631" s="241"/>
      <c r="CP631" s="241"/>
      <c r="CQ631" s="241"/>
      <c r="CR631" s="241"/>
      <c r="CS631" s="241"/>
      <c r="CT631" s="241"/>
      <c r="CU631" s="241"/>
      <c r="CV631" s="241"/>
      <c r="CW631" s="241"/>
      <c r="CX631" s="241"/>
      <c r="CY631" s="241"/>
      <c r="CZ631" s="241"/>
    </row>
    <row r="632" s="245" customFormat="true" ht="25.15" customHeight="true" x14ac:dyDescent="0.2">
      <c r="C632" s="1817"/>
      <c r="D632" s="1818"/>
      <c r="E632" s="788"/>
      <c r="F632" s="788"/>
      <c r="G632" s="788"/>
      <c r="H632" s="1817"/>
      <c r="I632" s="1818"/>
      <c r="J632" s="788"/>
      <c r="K632" s="788"/>
      <c r="L632" s="788"/>
      <c r="M632" s="1817"/>
      <c r="N632" s="1818"/>
      <c r="O632" s="788"/>
      <c r="P632" s="788"/>
      <c r="Q632" s="788"/>
      <c r="AE632" s="238"/>
      <c r="AF632" s="238"/>
      <c r="AG632" s="238"/>
      <c r="AH632" s="238"/>
      <c r="AI632" s="238"/>
      <c r="AJ632" s="238"/>
      <c r="AK632" s="238"/>
      <c r="AL632" s="238"/>
      <c r="AM632" s="238"/>
      <c r="AN632" s="238"/>
      <c r="AO632" s="238"/>
      <c r="AP632" s="238"/>
      <c r="AQ632" s="238"/>
      <c r="AR632" s="238"/>
      <c r="AS632" s="238"/>
      <c r="AT632" s="238"/>
      <c r="AU632" s="238"/>
      <c r="AV632" s="238"/>
      <c r="AW632" s="238"/>
      <c r="AX632" s="238"/>
      <c r="AY632" s="238"/>
      <c r="AZ632" s="238"/>
      <c r="BA632" s="241"/>
      <c r="BB632" s="428"/>
      <c r="BC632" s="241"/>
      <c r="BD632" s="241"/>
      <c r="BE632" s="241"/>
      <c r="BF632" s="241"/>
      <c r="BG632" s="241"/>
      <c r="BH632" s="241"/>
      <c r="BI632" s="241"/>
      <c r="BJ632" s="241"/>
      <c r="BK632" s="241"/>
      <c r="BL632" s="241"/>
      <c r="BM632" s="241"/>
      <c r="BN632" s="241"/>
      <c r="BO632" s="241"/>
      <c r="BP632" s="241"/>
      <c r="BQ632" s="241"/>
      <c r="BR632" s="241"/>
      <c r="BS632" s="241"/>
      <c r="BT632" s="241"/>
      <c r="BU632" s="241"/>
      <c r="BV632" s="241"/>
      <c r="BW632" s="241"/>
      <c r="BX632" s="241"/>
      <c r="BY632" s="241"/>
      <c r="BZ632" s="241"/>
      <c r="CA632" s="241"/>
      <c r="CB632" s="241"/>
      <c r="CC632" s="241"/>
      <c r="CD632" s="241"/>
      <c r="CE632" s="241"/>
      <c r="CF632" s="241"/>
      <c r="CG632" s="241"/>
      <c r="CH632" s="241"/>
      <c r="CI632" s="241"/>
      <c r="CJ632" s="241"/>
      <c r="CK632" s="241"/>
      <c r="CL632" s="241"/>
      <c r="CM632" s="241"/>
      <c r="CN632" s="241"/>
      <c r="CO632" s="241"/>
      <c r="CP632" s="241"/>
      <c r="CQ632" s="241"/>
      <c r="CR632" s="241"/>
      <c r="CS632" s="241"/>
      <c r="CT632" s="241"/>
      <c r="CU632" s="241"/>
      <c r="CV632" s="241"/>
      <c r="CW632" s="241"/>
      <c r="CX632" s="241"/>
      <c r="CY632" s="241"/>
      <c r="CZ632" s="241"/>
    </row>
    <row r="633" s="245" customFormat="true" ht="25.15" customHeight="true" x14ac:dyDescent="0.2">
      <c r="C633" s="1817"/>
      <c r="D633" s="1818"/>
      <c r="E633" s="788"/>
      <c r="F633" s="788"/>
      <c r="G633" s="788"/>
      <c r="H633" s="1817"/>
      <c r="I633" s="1818"/>
      <c r="J633" s="788"/>
      <c r="K633" s="788"/>
      <c r="L633" s="788"/>
      <c r="M633" s="1817"/>
      <c r="N633" s="1818"/>
      <c r="O633" s="788"/>
      <c r="P633" s="788"/>
      <c r="Q633" s="788"/>
      <c r="AE633" s="238"/>
      <c r="AF633" s="238"/>
      <c r="AG633" s="238"/>
      <c r="AH633" s="238"/>
      <c r="AI633" s="238"/>
      <c r="AJ633" s="238"/>
      <c r="AK633" s="238"/>
      <c r="AL633" s="238"/>
      <c r="AM633" s="238"/>
      <c r="AN633" s="238"/>
      <c r="AO633" s="238"/>
      <c r="AP633" s="238"/>
      <c r="AQ633" s="238"/>
      <c r="AR633" s="238"/>
      <c r="AS633" s="238"/>
      <c r="AT633" s="238"/>
      <c r="AU633" s="238"/>
      <c r="AV633" s="238"/>
      <c r="AW633" s="238"/>
      <c r="AX633" s="238"/>
      <c r="AY633" s="238"/>
      <c r="AZ633" s="238"/>
      <c r="BA633" s="241"/>
      <c r="BB633" s="428"/>
      <c r="BC633" s="241"/>
      <c r="BD633" s="241"/>
      <c r="BE633" s="241"/>
      <c r="BF633" s="241"/>
      <c r="BG633" s="241"/>
      <c r="BH633" s="241"/>
      <c r="BI633" s="241"/>
      <c r="BJ633" s="241"/>
      <c r="BK633" s="241"/>
      <c r="BL633" s="241"/>
      <c r="BM633" s="241"/>
      <c r="BN633" s="241"/>
      <c r="BO633" s="241"/>
      <c r="BP633" s="241"/>
      <c r="BQ633" s="241"/>
      <c r="BR633" s="241"/>
      <c r="BS633" s="241"/>
      <c r="BT633" s="241"/>
      <c r="BU633" s="241"/>
      <c r="BV633" s="241"/>
      <c r="BW633" s="241"/>
      <c r="BX633" s="241"/>
      <c r="BY633" s="241"/>
      <c r="BZ633" s="241"/>
      <c r="CA633" s="241"/>
      <c r="CB633" s="241"/>
      <c r="CC633" s="241"/>
      <c r="CD633" s="241"/>
      <c r="CE633" s="241"/>
      <c r="CF633" s="241"/>
      <c r="CG633" s="241"/>
      <c r="CH633" s="241"/>
      <c r="CI633" s="241"/>
      <c r="CJ633" s="241"/>
      <c r="CK633" s="241"/>
      <c r="CL633" s="241"/>
      <c r="CM633" s="241"/>
      <c r="CN633" s="241"/>
      <c r="CO633" s="241"/>
      <c r="CP633" s="241"/>
      <c r="CQ633" s="241"/>
      <c r="CR633" s="241"/>
      <c r="CS633" s="241"/>
      <c r="CT633" s="241"/>
      <c r="CU633" s="241"/>
      <c r="CV633" s="241"/>
      <c r="CW633" s="241"/>
      <c r="CX633" s="241"/>
      <c r="CY633" s="241"/>
      <c r="CZ633" s="241"/>
    </row>
    <row r="634" s="245" customFormat="true" ht="25.15" customHeight="true" x14ac:dyDescent="0.2">
      <c r="C634" s="1817"/>
      <c r="D634" s="1818"/>
      <c r="E634" s="788"/>
      <c r="F634" s="788"/>
      <c r="G634" s="788"/>
      <c r="H634" s="1817"/>
      <c r="I634" s="1818"/>
      <c r="J634" s="788"/>
      <c r="K634" s="788"/>
      <c r="L634" s="788"/>
      <c r="M634" s="1817"/>
      <c r="N634" s="1818"/>
      <c r="O634" s="788"/>
      <c r="P634" s="788"/>
      <c r="Q634" s="788"/>
      <c r="AE634" s="238"/>
      <c r="AF634" s="238"/>
      <c r="AG634" s="238"/>
      <c r="AH634" s="238"/>
      <c r="AI634" s="238"/>
      <c r="AJ634" s="238"/>
      <c r="AK634" s="238"/>
      <c r="AL634" s="238"/>
      <c r="AM634" s="238"/>
      <c r="AN634" s="238"/>
      <c r="AO634" s="238"/>
      <c r="AP634" s="238"/>
      <c r="AQ634" s="238"/>
      <c r="AR634" s="238"/>
      <c r="AS634" s="238"/>
      <c r="AT634" s="238"/>
      <c r="AU634" s="238"/>
      <c r="AV634" s="238"/>
      <c r="AW634" s="238"/>
      <c r="AX634" s="238"/>
      <c r="AY634" s="238"/>
      <c r="AZ634" s="238"/>
      <c r="BA634" s="241"/>
      <c r="BB634" s="428"/>
      <c r="BC634" s="241"/>
      <c r="BD634" s="241"/>
      <c r="BE634" s="241"/>
      <c r="BF634" s="241"/>
      <c r="BG634" s="241"/>
      <c r="BH634" s="241"/>
      <c r="BI634" s="241"/>
      <c r="BJ634" s="241"/>
      <c r="BK634" s="241"/>
      <c r="BL634" s="241"/>
      <c r="BM634" s="241"/>
      <c r="BN634" s="241"/>
      <c r="BO634" s="241"/>
      <c r="BP634" s="241"/>
      <c r="BQ634" s="241"/>
      <c r="BR634" s="241"/>
      <c r="BS634" s="241"/>
      <c r="BT634" s="241"/>
      <c r="BU634" s="241"/>
      <c r="BV634" s="241"/>
      <c r="BW634" s="241"/>
      <c r="BX634" s="241"/>
      <c r="BY634" s="241"/>
      <c r="BZ634" s="241"/>
      <c r="CA634" s="241"/>
      <c r="CB634" s="241"/>
      <c r="CC634" s="241"/>
      <c r="CD634" s="241"/>
      <c r="CE634" s="241"/>
      <c r="CF634" s="241"/>
      <c r="CG634" s="241"/>
      <c r="CH634" s="241"/>
      <c r="CI634" s="241"/>
      <c r="CJ634" s="241"/>
      <c r="CK634" s="241"/>
      <c r="CL634" s="241"/>
      <c r="CM634" s="241"/>
      <c r="CN634" s="241"/>
      <c r="CO634" s="241"/>
      <c r="CP634" s="241"/>
      <c r="CQ634" s="241"/>
      <c r="CR634" s="241"/>
      <c r="CS634" s="241"/>
      <c r="CT634" s="241"/>
      <c r="CU634" s="241"/>
      <c r="CV634" s="241"/>
      <c r="CW634" s="241"/>
      <c r="CX634" s="241"/>
      <c r="CY634" s="241"/>
      <c r="CZ634" s="241"/>
    </row>
    <row r="635" s="245" customFormat="true" ht="25.15" customHeight="true" x14ac:dyDescent="0.2">
      <c r="C635" s="1817"/>
      <c r="D635" s="1818"/>
      <c r="E635" s="788"/>
      <c r="F635" s="788"/>
      <c r="G635" s="788"/>
      <c r="H635" s="1817"/>
      <c r="I635" s="1818"/>
      <c r="J635" s="788"/>
      <c r="K635" s="788"/>
      <c r="L635" s="788"/>
      <c r="M635" s="1817"/>
      <c r="N635" s="1818"/>
      <c r="O635" s="788"/>
      <c r="P635" s="788"/>
      <c r="Q635" s="788"/>
      <c r="AE635" s="238"/>
      <c r="AF635" s="238"/>
      <c r="AG635" s="238"/>
      <c r="AH635" s="238"/>
      <c r="AI635" s="238"/>
      <c r="AJ635" s="238"/>
      <c r="AK635" s="238"/>
      <c r="AL635" s="238"/>
      <c r="AM635" s="238"/>
      <c r="AN635" s="238"/>
      <c r="AO635" s="238"/>
      <c r="AP635" s="238"/>
      <c r="AQ635" s="238"/>
      <c r="AR635" s="238"/>
      <c r="AS635" s="238"/>
      <c r="AT635" s="238"/>
      <c r="AU635" s="238"/>
      <c r="AV635" s="238"/>
      <c r="AW635" s="238"/>
      <c r="AX635" s="238"/>
      <c r="AY635" s="238"/>
      <c r="AZ635" s="238"/>
      <c r="BA635" s="241"/>
      <c r="BB635" s="428"/>
      <c r="BC635" s="241"/>
      <c r="BD635" s="241"/>
      <c r="BE635" s="241"/>
      <c r="BF635" s="241"/>
      <c r="BG635" s="241"/>
      <c r="BH635" s="241"/>
      <c r="BI635" s="241"/>
      <c r="BJ635" s="241"/>
      <c r="BK635" s="241"/>
      <c r="BL635" s="241"/>
      <c r="BM635" s="241"/>
      <c r="BN635" s="241"/>
      <c r="BO635" s="241"/>
      <c r="BP635" s="241"/>
      <c r="BQ635" s="241"/>
      <c r="BR635" s="241"/>
      <c r="BS635" s="241"/>
      <c r="BT635" s="241"/>
      <c r="BU635" s="241"/>
      <c r="BV635" s="241"/>
      <c r="BW635" s="241"/>
      <c r="BX635" s="241"/>
      <c r="BY635" s="241"/>
      <c r="BZ635" s="241"/>
      <c r="CA635" s="241"/>
      <c r="CB635" s="241"/>
      <c r="CC635" s="241"/>
      <c r="CD635" s="241"/>
      <c r="CE635" s="241"/>
      <c r="CF635" s="241"/>
      <c r="CG635" s="241"/>
      <c r="CH635" s="241"/>
      <c r="CI635" s="241"/>
      <c r="CJ635" s="241"/>
      <c r="CK635" s="241"/>
      <c r="CL635" s="241"/>
      <c r="CM635" s="241"/>
      <c r="CN635" s="241"/>
      <c r="CO635" s="241"/>
      <c r="CP635" s="241"/>
      <c r="CQ635" s="241"/>
      <c r="CR635" s="241"/>
      <c r="CS635" s="241"/>
      <c r="CT635" s="241"/>
      <c r="CU635" s="241"/>
      <c r="CV635" s="241"/>
      <c r="CW635" s="241"/>
      <c r="CX635" s="241"/>
      <c r="CY635" s="241"/>
      <c r="CZ635" s="241"/>
    </row>
    <row r="636" s="245" customFormat="true" ht="25.15" customHeight="true" x14ac:dyDescent="0.2">
      <c r="C636" s="1817"/>
      <c r="D636" s="1818"/>
      <c r="E636" s="788"/>
      <c r="F636" s="788"/>
      <c r="G636" s="788"/>
      <c r="H636" s="1817"/>
      <c r="I636" s="1818"/>
      <c r="J636" s="788"/>
      <c r="K636" s="788"/>
      <c r="L636" s="788"/>
      <c r="M636" s="1817"/>
      <c r="N636" s="1818"/>
      <c r="O636" s="788"/>
      <c r="P636" s="788"/>
      <c r="Q636" s="788"/>
      <c r="AE636" s="238"/>
      <c r="AF636" s="238"/>
      <c r="AG636" s="238"/>
      <c r="AH636" s="238"/>
      <c r="AI636" s="238"/>
      <c r="AJ636" s="238"/>
      <c r="AK636" s="238"/>
      <c r="AL636" s="238"/>
      <c r="AM636" s="238"/>
      <c r="AN636" s="238"/>
      <c r="AO636" s="238"/>
      <c r="AP636" s="238"/>
      <c r="AQ636" s="238"/>
      <c r="AR636" s="238"/>
      <c r="AS636" s="238"/>
      <c r="AT636" s="238"/>
      <c r="AU636" s="238"/>
      <c r="AV636" s="238"/>
      <c r="AW636" s="238"/>
      <c r="AX636" s="238"/>
      <c r="AY636" s="238"/>
      <c r="AZ636" s="238"/>
      <c r="BA636" s="241"/>
      <c r="BB636" s="428"/>
      <c r="BC636" s="241"/>
      <c r="BD636" s="241"/>
      <c r="BE636" s="241"/>
      <c r="BF636" s="241"/>
      <c r="BG636" s="241"/>
      <c r="BH636" s="241"/>
      <c r="BI636" s="241"/>
      <c r="BJ636" s="241"/>
      <c r="BK636" s="241"/>
      <c r="BL636" s="241"/>
      <c r="BM636" s="241"/>
      <c r="BN636" s="241"/>
      <c r="BO636" s="241"/>
      <c r="BP636" s="241"/>
      <c r="BQ636" s="241"/>
      <c r="BR636" s="241"/>
      <c r="BS636" s="241"/>
      <c r="BT636" s="241"/>
      <c r="BU636" s="241"/>
      <c r="BV636" s="241"/>
      <c r="BW636" s="241"/>
      <c r="BX636" s="241"/>
      <c r="BY636" s="241"/>
      <c r="BZ636" s="241"/>
      <c r="CA636" s="241"/>
      <c r="CB636" s="241"/>
      <c r="CC636" s="241"/>
      <c r="CD636" s="241"/>
      <c r="CE636" s="241"/>
      <c r="CF636" s="241"/>
      <c r="CG636" s="241"/>
      <c r="CH636" s="241"/>
      <c r="CI636" s="241"/>
      <c r="CJ636" s="241"/>
      <c r="CK636" s="241"/>
      <c r="CL636" s="241"/>
      <c r="CM636" s="241"/>
      <c r="CN636" s="241"/>
      <c r="CO636" s="241"/>
      <c r="CP636" s="241"/>
      <c r="CQ636" s="241"/>
      <c r="CR636" s="241"/>
      <c r="CS636" s="241"/>
      <c r="CT636" s="241"/>
      <c r="CU636" s="241"/>
      <c r="CV636" s="241"/>
      <c r="CW636" s="241"/>
      <c r="CX636" s="241"/>
      <c r="CY636" s="241"/>
      <c r="CZ636" s="241"/>
    </row>
    <row r="637" s="245" customFormat="true" ht="25.15" customHeight="true" x14ac:dyDescent="0.2">
      <c r="C637" s="1817"/>
      <c r="D637" s="1818"/>
      <c r="E637" s="788"/>
      <c r="F637" s="788"/>
      <c r="G637" s="788"/>
      <c r="H637" s="1817"/>
      <c r="I637" s="1818"/>
      <c r="J637" s="788"/>
      <c r="K637" s="788"/>
      <c r="L637" s="788"/>
      <c r="M637" s="1817"/>
      <c r="N637" s="1818"/>
      <c r="O637" s="788"/>
      <c r="P637" s="788"/>
      <c r="Q637" s="788"/>
      <c r="AE637" s="238"/>
      <c r="AF637" s="238"/>
      <c r="AG637" s="238"/>
      <c r="AH637" s="238"/>
      <c r="AI637" s="238"/>
      <c r="AJ637" s="238"/>
      <c r="AK637" s="238"/>
      <c r="AL637" s="238"/>
      <c r="AM637" s="238"/>
      <c r="AN637" s="238"/>
      <c r="AO637" s="238"/>
      <c r="AP637" s="238"/>
      <c r="AQ637" s="238"/>
      <c r="AR637" s="238"/>
      <c r="AS637" s="238"/>
      <c r="AT637" s="238"/>
      <c r="AU637" s="238"/>
      <c r="AV637" s="238"/>
      <c r="AW637" s="238"/>
      <c r="AX637" s="238"/>
      <c r="AY637" s="238"/>
      <c r="AZ637" s="238"/>
      <c r="BA637" s="241"/>
      <c r="BB637" s="428"/>
      <c r="BC637" s="241"/>
      <c r="BD637" s="241"/>
      <c r="BE637" s="241"/>
      <c r="BF637" s="241"/>
      <c r="BG637" s="241"/>
      <c r="BH637" s="241"/>
      <c r="BI637" s="241"/>
      <c r="BJ637" s="241"/>
      <c r="BK637" s="241"/>
      <c r="BL637" s="241"/>
      <c r="BM637" s="241"/>
      <c r="BN637" s="241"/>
      <c r="BO637" s="241"/>
      <c r="BP637" s="241"/>
      <c r="BQ637" s="241"/>
      <c r="BR637" s="241"/>
      <c r="BS637" s="241"/>
      <c r="BT637" s="241"/>
      <c r="BU637" s="241"/>
      <c r="BV637" s="241"/>
      <c r="BW637" s="241"/>
      <c r="BX637" s="241"/>
      <c r="BY637" s="241"/>
      <c r="BZ637" s="241"/>
      <c r="CA637" s="241"/>
      <c r="CB637" s="241"/>
      <c r="CC637" s="241"/>
      <c r="CD637" s="241"/>
      <c r="CE637" s="241"/>
      <c r="CF637" s="241"/>
      <c r="CG637" s="241"/>
      <c r="CH637" s="241"/>
      <c r="CI637" s="241"/>
      <c r="CJ637" s="241"/>
      <c r="CK637" s="241"/>
      <c r="CL637" s="241"/>
      <c r="CM637" s="241"/>
      <c r="CN637" s="241"/>
      <c r="CO637" s="241"/>
      <c r="CP637" s="241"/>
      <c r="CQ637" s="241"/>
      <c r="CR637" s="241"/>
      <c r="CS637" s="241"/>
      <c r="CT637" s="241"/>
      <c r="CU637" s="241"/>
      <c r="CV637" s="241"/>
      <c r="CW637" s="241"/>
      <c r="CX637" s="241"/>
      <c r="CY637" s="241"/>
      <c r="CZ637" s="241"/>
    </row>
    <row r="638" s="245" customFormat="true" ht="25.15" customHeight="true" x14ac:dyDescent="0.2">
      <c r="C638" s="1817"/>
      <c r="D638" s="1818"/>
      <c r="E638" s="788"/>
      <c r="F638" s="788"/>
      <c r="G638" s="788"/>
      <c r="H638" s="1817"/>
      <c r="I638" s="1818"/>
      <c r="J638" s="788"/>
      <c r="K638" s="788"/>
      <c r="L638" s="788"/>
      <c r="M638" s="1817"/>
      <c r="N638" s="1818"/>
      <c r="O638" s="788"/>
      <c r="P638" s="788"/>
      <c r="Q638" s="788"/>
      <c r="AE638" s="238"/>
      <c r="AF638" s="238"/>
      <c r="AG638" s="238"/>
      <c r="AH638" s="238"/>
      <c r="AI638" s="238"/>
      <c r="AJ638" s="238"/>
      <c r="AK638" s="238"/>
      <c r="AL638" s="238"/>
      <c r="AM638" s="238"/>
      <c r="AN638" s="238"/>
      <c r="AO638" s="238"/>
      <c r="AP638" s="238"/>
      <c r="AQ638" s="238"/>
      <c r="AR638" s="238"/>
      <c r="AS638" s="238"/>
      <c r="AT638" s="238"/>
      <c r="AU638" s="238"/>
      <c r="AV638" s="238"/>
      <c r="AW638" s="238"/>
      <c r="AX638" s="238"/>
      <c r="AY638" s="238"/>
      <c r="AZ638" s="238"/>
      <c r="BA638" s="241"/>
      <c r="BB638" s="428"/>
      <c r="BC638" s="241"/>
      <c r="BD638" s="241"/>
      <c r="BE638" s="241"/>
      <c r="BF638" s="241"/>
      <c r="BG638" s="241"/>
      <c r="BH638" s="241"/>
      <c r="BI638" s="241"/>
      <c r="BJ638" s="241"/>
      <c r="BK638" s="241"/>
      <c r="BL638" s="241"/>
      <c r="BM638" s="241"/>
      <c r="BN638" s="241"/>
      <c r="BO638" s="241"/>
      <c r="BP638" s="241"/>
      <c r="BQ638" s="241"/>
      <c r="BR638" s="241"/>
      <c r="BS638" s="241"/>
      <c r="BT638" s="241"/>
      <c r="BU638" s="241"/>
      <c r="BV638" s="241"/>
      <c r="BW638" s="241"/>
      <c r="BX638" s="241"/>
      <c r="BY638" s="241"/>
      <c r="BZ638" s="241"/>
      <c r="CA638" s="241"/>
      <c r="CB638" s="241"/>
      <c r="CC638" s="241"/>
      <c r="CD638" s="241"/>
      <c r="CE638" s="241"/>
      <c r="CF638" s="241"/>
      <c r="CG638" s="241"/>
      <c r="CH638" s="241"/>
      <c r="CI638" s="241"/>
      <c r="CJ638" s="241"/>
      <c r="CK638" s="241"/>
      <c r="CL638" s="241"/>
      <c r="CM638" s="241"/>
      <c r="CN638" s="241"/>
      <c r="CO638" s="241"/>
      <c r="CP638" s="241"/>
      <c r="CQ638" s="241"/>
      <c r="CR638" s="241"/>
      <c r="CS638" s="241"/>
      <c r="CT638" s="241"/>
      <c r="CU638" s="241"/>
      <c r="CV638" s="241"/>
      <c r="CW638" s="241"/>
      <c r="CX638" s="241"/>
      <c r="CY638" s="241"/>
      <c r="CZ638" s="241"/>
    </row>
    <row r="639" s="245" customFormat="true" ht="25.15" customHeight="true" x14ac:dyDescent="0.2">
      <c r="C639" s="1817"/>
      <c r="D639" s="1818"/>
      <c r="E639" s="788"/>
      <c r="F639" s="788"/>
      <c r="G639" s="788"/>
      <c r="H639" s="1817"/>
      <c r="I639" s="1818"/>
      <c r="J639" s="788"/>
      <c r="K639" s="788"/>
      <c r="L639" s="788"/>
      <c r="M639" s="1817"/>
      <c r="N639" s="1818"/>
      <c r="O639" s="788"/>
      <c r="P639" s="788"/>
      <c r="Q639" s="788"/>
      <c r="AE639" s="238"/>
      <c r="AF639" s="238"/>
      <c r="AG639" s="238"/>
      <c r="AH639" s="238"/>
      <c r="AI639" s="238"/>
      <c r="AJ639" s="238"/>
      <c r="AK639" s="238"/>
      <c r="AL639" s="238"/>
      <c r="AM639" s="238"/>
      <c r="AN639" s="238"/>
      <c r="AO639" s="238"/>
      <c r="AP639" s="238"/>
      <c r="AQ639" s="238"/>
      <c r="AR639" s="238"/>
      <c r="AS639" s="238"/>
      <c r="AT639" s="238"/>
      <c r="AU639" s="238"/>
      <c r="AV639" s="238"/>
      <c r="AW639" s="238"/>
      <c r="AX639" s="238"/>
      <c r="AY639" s="238"/>
      <c r="AZ639" s="238"/>
      <c r="BA639" s="241"/>
      <c r="BB639" s="428"/>
      <c r="BC639" s="241"/>
      <c r="BD639" s="241"/>
      <c r="BE639" s="241"/>
      <c r="BF639" s="241"/>
      <c r="BG639" s="241"/>
      <c r="BH639" s="241"/>
      <c r="BI639" s="241"/>
      <c r="BJ639" s="241"/>
      <c r="BK639" s="241"/>
      <c r="BL639" s="241"/>
      <c r="BM639" s="241"/>
      <c r="BN639" s="241"/>
      <c r="BO639" s="241"/>
      <c r="BP639" s="241"/>
      <c r="BQ639" s="241"/>
      <c r="BR639" s="241"/>
      <c r="BS639" s="241"/>
      <c r="BT639" s="241"/>
      <c r="BU639" s="241"/>
      <c r="BV639" s="241"/>
      <c r="BW639" s="241"/>
      <c r="BX639" s="241"/>
      <c r="BY639" s="241"/>
      <c r="BZ639" s="241"/>
      <c r="CA639" s="241"/>
      <c r="CB639" s="241"/>
      <c r="CC639" s="241"/>
      <c r="CD639" s="241"/>
      <c r="CE639" s="241"/>
      <c r="CF639" s="241"/>
      <c r="CG639" s="241"/>
      <c r="CH639" s="241"/>
      <c r="CI639" s="241"/>
      <c r="CJ639" s="241"/>
      <c r="CK639" s="241"/>
      <c r="CL639" s="241"/>
      <c r="CM639" s="241"/>
      <c r="CN639" s="241"/>
      <c r="CO639" s="241"/>
      <c r="CP639" s="241"/>
      <c r="CQ639" s="241"/>
      <c r="CR639" s="241"/>
      <c r="CS639" s="241"/>
      <c r="CT639" s="241"/>
      <c r="CU639" s="241"/>
      <c r="CV639" s="241"/>
      <c r="CW639" s="241"/>
      <c r="CX639" s="241"/>
      <c r="CY639" s="241"/>
      <c r="CZ639" s="241"/>
    </row>
    <row r="640" s="245" customFormat="true" ht="25.15" customHeight="true" x14ac:dyDescent="0.2">
      <c r="C640" s="1817"/>
      <c r="D640" s="1818"/>
      <c r="E640" s="788"/>
      <c r="F640" s="788"/>
      <c r="G640" s="788"/>
      <c r="H640" s="1817"/>
      <c r="I640" s="1818"/>
      <c r="J640" s="788"/>
      <c r="K640" s="788"/>
      <c r="L640" s="788"/>
      <c r="M640" s="1817"/>
      <c r="N640" s="1818"/>
      <c r="O640" s="788"/>
      <c r="P640" s="788"/>
      <c r="Q640" s="788"/>
      <c r="AE640" s="238"/>
      <c r="AF640" s="238"/>
      <c r="AG640" s="238"/>
      <c r="AH640" s="238"/>
      <c r="AI640" s="238"/>
      <c r="AJ640" s="238"/>
      <c r="AK640" s="238"/>
      <c r="AL640" s="238"/>
      <c r="AM640" s="238"/>
      <c r="AN640" s="238"/>
      <c r="AO640" s="238"/>
      <c r="AP640" s="238"/>
      <c r="AQ640" s="238"/>
      <c r="AR640" s="238"/>
      <c r="AS640" s="238"/>
      <c r="AT640" s="238"/>
      <c r="AU640" s="238"/>
      <c r="AV640" s="238"/>
      <c r="AW640" s="238"/>
      <c r="AX640" s="238"/>
      <c r="AY640" s="238"/>
      <c r="AZ640" s="238"/>
      <c r="BA640" s="241"/>
      <c r="BB640" s="428"/>
      <c r="BC640" s="241"/>
      <c r="BD640" s="241"/>
      <c r="BE640" s="241"/>
      <c r="BF640" s="241"/>
      <c r="BG640" s="241"/>
      <c r="BH640" s="241"/>
      <c r="BI640" s="241"/>
      <c r="BJ640" s="241"/>
      <c r="BK640" s="241"/>
      <c r="BL640" s="241"/>
      <c r="BM640" s="241"/>
      <c r="BN640" s="241"/>
      <c r="BO640" s="241"/>
      <c r="BP640" s="241"/>
      <c r="BQ640" s="241"/>
      <c r="BR640" s="241"/>
      <c r="BS640" s="241"/>
      <c r="BT640" s="241"/>
      <c r="BU640" s="241"/>
      <c r="BV640" s="241"/>
      <c r="BW640" s="241"/>
      <c r="BX640" s="241"/>
      <c r="BY640" s="241"/>
      <c r="BZ640" s="241"/>
      <c r="CA640" s="241"/>
      <c r="CB640" s="241"/>
      <c r="CC640" s="241"/>
      <c r="CD640" s="241"/>
      <c r="CE640" s="241"/>
      <c r="CF640" s="241"/>
      <c r="CG640" s="241"/>
      <c r="CH640" s="241"/>
      <c r="CI640" s="241"/>
      <c r="CJ640" s="241"/>
      <c r="CK640" s="241"/>
      <c r="CL640" s="241"/>
      <c r="CM640" s="241"/>
      <c r="CN640" s="241"/>
      <c r="CO640" s="241"/>
      <c r="CP640" s="241"/>
      <c r="CQ640" s="241"/>
      <c r="CR640" s="241"/>
      <c r="CS640" s="241"/>
      <c r="CT640" s="241"/>
      <c r="CU640" s="241"/>
      <c r="CV640" s="241"/>
      <c r="CW640" s="241"/>
      <c r="CX640" s="241"/>
      <c r="CY640" s="241"/>
      <c r="CZ640" s="241"/>
    </row>
    <row r="641" s="757" customFormat="true" ht="25.15" customHeight="true" x14ac:dyDescent="0.2">
      <c r="C641" s="804"/>
      <c r="D641" s="804"/>
      <c r="E641" s="804"/>
      <c r="F641" s="804"/>
      <c r="G641" s="804"/>
      <c r="H641" s="804"/>
      <c r="I641" s="804"/>
      <c r="J641" s="804"/>
      <c r="K641" s="804"/>
      <c r="L641" s="804"/>
      <c r="M641" s="804"/>
      <c r="N641" s="804"/>
      <c r="O641" s="804"/>
      <c r="P641" s="804"/>
      <c r="Q641" s="804"/>
      <c r="AE641" s="835"/>
      <c r="AF641" s="835"/>
      <c r="AG641" s="835"/>
      <c r="AH641" s="835"/>
      <c r="AI641" s="835"/>
      <c r="AJ641" s="835"/>
      <c r="AK641" s="835"/>
      <c r="AL641" s="835"/>
      <c r="AM641" s="835"/>
      <c r="AN641" s="835"/>
      <c r="AO641" s="835"/>
      <c r="AP641" s="835"/>
      <c r="AQ641" s="835"/>
      <c r="AR641" s="835"/>
      <c r="AS641" s="835"/>
      <c r="AT641" s="835"/>
      <c r="AU641" s="835"/>
      <c r="AV641" s="835"/>
      <c r="AW641" s="835"/>
      <c r="AX641" s="835"/>
      <c r="AY641" s="835"/>
      <c r="AZ641" s="835"/>
      <c r="BA641" s="241"/>
      <c r="BB641" s="428"/>
      <c r="BC641" s="241"/>
      <c r="BD641" s="241"/>
      <c r="BE641" s="241"/>
      <c r="BF641" s="241"/>
      <c r="BG641" s="241"/>
      <c r="BH641" s="241"/>
      <c r="BI641" s="241"/>
      <c r="BJ641" s="241"/>
      <c r="BK641" s="241"/>
      <c r="BL641" s="241"/>
      <c r="BM641" s="241"/>
      <c r="BN641" s="241"/>
      <c r="BO641" s="241"/>
      <c r="BP641" s="241"/>
      <c r="BQ641" s="241"/>
      <c r="BR641" s="241"/>
      <c r="BS641" s="241"/>
      <c r="BT641" s="241"/>
      <c r="BU641" s="241"/>
      <c r="BV641" s="241"/>
      <c r="BW641" s="241"/>
      <c r="BX641" s="241"/>
      <c r="BY641" s="241"/>
      <c r="BZ641" s="241"/>
      <c r="CA641" s="241"/>
      <c r="CB641" s="241"/>
      <c r="CC641" s="241"/>
      <c r="CD641" s="241"/>
      <c r="CE641" s="241"/>
      <c r="CF641" s="241"/>
      <c r="CG641" s="241"/>
      <c r="CH641" s="241"/>
      <c r="CI641" s="241"/>
      <c r="CJ641" s="241"/>
      <c r="CK641" s="241"/>
      <c r="CL641" s="241"/>
      <c r="CM641" s="241"/>
      <c r="CN641" s="241"/>
      <c r="CO641" s="241"/>
      <c r="CP641" s="241"/>
      <c r="CQ641" s="241"/>
      <c r="CR641" s="241"/>
      <c r="CS641" s="241"/>
      <c r="CT641" s="241"/>
      <c r="CU641" s="241"/>
      <c r="CV641" s="241"/>
      <c r="CW641" s="241"/>
      <c r="CX641" s="241"/>
      <c r="CY641" s="241"/>
      <c r="CZ641" s="241"/>
    </row>
    <row r="642" s="757" customFormat="true" ht="25.15" customHeight="true" x14ac:dyDescent="0.2">
      <c r="C642" s="804"/>
      <c r="D642" s="804"/>
      <c r="E642" s="804"/>
      <c r="F642" s="804"/>
      <c r="G642" s="804"/>
      <c r="H642" s="804"/>
      <c r="I642" s="804"/>
      <c r="J642" s="804"/>
      <c r="K642" s="804"/>
      <c r="L642" s="804"/>
      <c r="M642" s="804"/>
      <c r="N642" s="804"/>
      <c r="O642" s="804"/>
      <c r="P642" s="804"/>
      <c r="Q642" s="804"/>
      <c r="AE642" s="835"/>
      <c r="AF642" s="835"/>
      <c r="AG642" s="835"/>
      <c r="AH642" s="835"/>
      <c r="AI642" s="835"/>
      <c r="AJ642" s="835"/>
      <c r="AK642" s="835"/>
      <c r="AL642" s="835"/>
      <c r="AM642" s="835"/>
      <c r="AN642" s="835"/>
      <c r="AO642" s="835"/>
      <c r="AP642" s="835"/>
      <c r="AQ642" s="835"/>
      <c r="AR642" s="835"/>
      <c r="AS642" s="835"/>
      <c r="AT642" s="835"/>
      <c r="AU642" s="835"/>
      <c r="AV642" s="835"/>
      <c r="AW642" s="835"/>
      <c r="AX642" s="835"/>
      <c r="AY642" s="835"/>
      <c r="AZ642" s="835"/>
      <c r="BA642" s="241"/>
      <c r="BB642" s="428"/>
      <c r="BC642" s="241"/>
      <c r="BD642" s="241"/>
      <c r="BE642" s="241"/>
      <c r="BF642" s="241"/>
      <c r="BG642" s="241"/>
      <c r="BH642" s="241"/>
      <c r="BI642" s="241"/>
      <c r="BJ642" s="241"/>
      <c r="BK642" s="241"/>
      <c r="BL642" s="241"/>
      <c r="BM642" s="241"/>
      <c r="BN642" s="241"/>
      <c r="BO642" s="241"/>
      <c r="BP642" s="241"/>
      <c r="BQ642" s="241"/>
      <c r="BR642" s="241"/>
      <c r="BS642" s="241"/>
      <c r="BT642" s="241"/>
      <c r="BU642" s="241"/>
      <c r="BV642" s="241"/>
      <c r="BW642" s="241"/>
      <c r="BX642" s="241"/>
      <c r="BY642" s="241"/>
      <c r="BZ642" s="241"/>
      <c r="CA642" s="241"/>
      <c r="CB642" s="241"/>
      <c r="CC642" s="241"/>
      <c r="CD642" s="241"/>
      <c r="CE642" s="241"/>
      <c r="CF642" s="241"/>
      <c r="CG642" s="241"/>
      <c r="CH642" s="241"/>
      <c r="CI642" s="241"/>
      <c r="CJ642" s="241"/>
      <c r="CK642" s="241"/>
      <c r="CL642" s="241"/>
      <c r="CM642" s="241"/>
      <c r="CN642" s="241"/>
      <c r="CO642" s="241"/>
      <c r="CP642" s="241"/>
      <c r="CQ642" s="241"/>
      <c r="CR642" s="241"/>
      <c r="CS642" s="241"/>
      <c r="CT642" s="241"/>
      <c r="CU642" s="241"/>
      <c r="CV642" s="241"/>
      <c r="CW642" s="241"/>
      <c r="CX642" s="241"/>
      <c r="CY642" s="241"/>
      <c r="CZ642" s="241"/>
    </row>
    <row r="643" s="757" customFormat="true" ht="25.15" customHeight="true" x14ac:dyDescent="0.2">
      <c r="C643" s="804"/>
      <c r="D643" s="804"/>
      <c r="E643" s="804"/>
      <c r="F643" s="804"/>
      <c r="G643" s="804"/>
      <c r="H643" s="804"/>
      <c r="I643" s="804"/>
      <c r="J643" s="804"/>
      <c r="K643" s="804"/>
      <c r="L643" s="804"/>
      <c r="M643" s="804"/>
      <c r="N643" s="804"/>
      <c r="O643" s="804"/>
      <c r="P643" s="804"/>
      <c r="Q643" s="804"/>
      <c r="AE643" s="835"/>
      <c r="AF643" s="835"/>
      <c r="AG643" s="835"/>
      <c r="AH643" s="835"/>
      <c r="AI643" s="835"/>
      <c r="AJ643" s="835"/>
      <c r="AK643" s="835"/>
      <c r="AL643" s="835"/>
      <c r="AM643" s="835"/>
      <c r="AN643" s="835"/>
      <c r="AO643" s="835"/>
      <c r="AP643" s="835"/>
      <c r="AQ643" s="835"/>
      <c r="AR643" s="835"/>
      <c r="AS643" s="835"/>
      <c r="AT643" s="835"/>
      <c r="AU643" s="835"/>
      <c r="AV643" s="835"/>
      <c r="AW643" s="835"/>
      <c r="AX643" s="835"/>
      <c r="AY643" s="835"/>
      <c r="AZ643" s="835"/>
      <c r="BA643" s="241"/>
      <c r="BB643" s="428"/>
      <c r="BC643" s="241"/>
      <c r="BD643" s="241"/>
      <c r="BE643" s="241"/>
      <c r="BF643" s="241"/>
      <c r="BG643" s="241"/>
      <c r="BH643" s="241"/>
      <c r="BI643" s="241"/>
      <c r="BJ643" s="241"/>
      <c r="BK643" s="241"/>
      <c r="BL643" s="241"/>
      <c r="BM643" s="241"/>
      <c r="BN643" s="241"/>
      <c r="BO643" s="241"/>
      <c r="BP643" s="241"/>
      <c r="BQ643" s="241"/>
      <c r="BR643" s="241"/>
      <c r="BS643" s="241"/>
      <c r="BT643" s="241"/>
      <c r="BU643" s="241"/>
      <c r="BV643" s="241"/>
      <c r="BW643" s="241"/>
      <c r="BX643" s="241"/>
      <c r="BY643" s="241"/>
      <c r="BZ643" s="241"/>
      <c r="CA643" s="241"/>
      <c r="CB643" s="241"/>
      <c r="CC643" s="241"/>
      <c r="CD643" s="241"/>
      <c r="CE643" s="241"/>
      <c r="CF643" s="241"/>
      <c r="CG643" s="241"/>
      <c r="CH643" s="241"/>
      <c r="CI643" s="241"/>
      <c r="CJ643" s="241"/>
      <c r="CK643" s="241"/>
      <c r="CL643" s="241"/>
      <c r="CM643" s="241"/>
      <c r="CN643" s="241"/>
      <c r="CO643" s="241"/>
      <c r="CP643" s="241"/>
      <c r="CQ643" s="241"/>
      <c r="CR643" s="241"/>
      <c r="CS643" s="241"/>
      <c r="CT643" s="241"/>
      <c r="CU643" s="241"/>
      <c r="CV643" s="241"/>
      <c r="CW643" s="241"/>
      <c r="CX643" s="241"/>
      <c r="CY643" s="241"/>
      <c r="CZ643" s="241"/>
    </row>
    <row r="644" s="757" customFormat="true" ht="25.15" customHeight="true" x14ac:dyDescent="0.2">
      <c r="C644" s="804"/>
      <c r="D644" s="804"/>
      <c r="E644" s="804"/>
      <c r="F644" s="804"/>
      <c r="G644" s="804"/>
      <c r="H644" s="804"/>
      <c r="I644" s="804"/>
      <c r="J644" s="804"/>
      <c r="K644" s="804"/>
      <c r="L644" s="804"/>
      <c r="M644" s="804"/>
      <c r="N644" s="804"/>
      <c r="O644" s="804"/>
      <c r="P644" s="804"/>
      <c r="Q644" s="804"/>
      <c r="AE644" s="835"/>
      <c r="AF644" s="835"/>
      <c r="AG644" s="835"/>
      <c r="AH644" s="835"/>
      <c r="AI644" s="835"/>
      <c r="AJ644" s="835"/>
      <c r="AK644" s="835"/>
      <c r="AL644" s="835"/>
      <c r="AM644" s="835"/>
      <c r="AN644" s="835"/>
      <c r="AO644" s="835"/>
      <c r="AP644" s="835"/>
      <c r="AQ644" s="835"/>
      <c r="AR644" s="835"/>
      <c r="AS644" s="835"/>
      <c r="AT644" s="835"/>
      <c r="AU644" s="835"/>
      <c r="AV644" s="835"/>
      <c r="AW644" s="835"/>
      <c r="AX644" s="835"/>
      <c r="AY644" s="835"/>
      <c r="AZ644" s="835"/>
      <c r="BA644" s="241"/>
      <c r="BB644" s="428"/>
      <c r="BC644" s="241"/>
      <c r="BD644" s="241"/>
      <c r="BE644" s="241"/>
      <c r="BF644" s="241"/>
      <c r="BG644" s="241"/>
      <c r="BH644" s="241"/>
      <c r="BI644" s="241"/>
      <c r="BJ644" s="241"/>
      <c r="BK644" s="241"/>
      <c r="BL644" s="241"/>
      <c r="BM644" s="241"/>
      <c r="BN644" s="241"/>
      <c r="BO644" s="241"/>
      <c r="BP644" s="241"/>
      <c r="BQ644" s="241"/>
      <c r="BR644" s="241"/>
      <c r="BS644" s="241"/>
      <c r="BT644" s="241"/>
      <c r="BU644" s="241"/>
      <c r="BV644" s="241"/>
      <c r="BW644" s="241"/>
      <c r="BX644" s="241"/>
      <c r="BY644" s="241"/>
      <c r="BZ644" s="241"/>
      <c r="CA644" s="241"/>
      <c r="CB644" s="241"/>
      <c r="CC644" s="241"/>
      <c r="CD644" s="241"/>
      <c r="CE644" s="241"/>
      <c r="CF644" s="241"/>
      <c r="CG644" s="241"/>
      <c r="CH644" s="241"/>
      <c r="CI644" s="241"/>
      <c r="CJ644" s="241"/>
      <c r="CK644" s="241"/>
      <c r="CL644" s="241"/>
      <c r="CM644" s="241"/>
      <c r="CN644" s="241"/>
      <c r="CO644" s="241"/>
      <c r="CP644" s="241"/>
      <c r="CQ644" s="241"/>
      <c r="CR644" s="241"/>
      <c r="CS644" s="241"/>
      <c r="CT644" s="241"/>
      <c r="CU644" s="241"/>
      <c r="CV644" s="241"/>
      <c r="CW644" s="241"/>
      <c r="CX644" s="241"/>
      <c r="CY644" s="241"/>
      <c r="CZ644" s="241"/>
    </row>
    <row r="645" s="757" customFormat="true" ht="25.15" customHeight="true" x14ac:dyDescent="0.2">
      <c r="C645" s="804"/>
      <c r="D645" s="804"/>
      <c r="E645" s="804"/>
      <c r="F645" s="804"/>
      <c r="G645" s="804"/>
      <c r="H645" s="804"/>
      <c r="I645" s="804"/>
      <c r="J645" s="804"/>
      <c r="K645" s="804"/>
      <c r="L645" s="804"/>
      <c r="M645" s="804"/>
      <c r="N645" s="804"/>
      <c r="O645" s="804"/>
      <c r="P645" s="804"/>
      <c r="Q645" s="804"/>
      <c r="AE645" s="835"/>
      <c r="AF645" s="835"/>
      <c r="AG645" s="835"/>
      <c r="AH645" s="835"/>
      <c r="AI645" s="835"/>
      <c r="AJ645" s="835"/>
      <c r="AK645" s="835"/>
      <c r="AL645" s="835"/>
      <c r="AM645" s="835"/>
      <c r="AN645" s="835"/>
      <c r="AO645" s="835"/>
      <c r="AP645" s="835"/>
      <c r="AQ645" s="835"/>
      <c r="AR645" s="835"/>
      <c r="AS645" s="835"/>
      <c r="AT645" s="835"/>
      <c r="AU645" s="835"/>
      <c r="AV645" s="835"/>
      <c r="AW645" s="835"/>
      <c r="AX645" s="835"/>
      <c r="AY645" s="835"/>
      <c r="AZ645" s="835"/>
      <c r="BA645" s="241"/>
      <c r="BB645" s="428"/>
      <c r="BC645" s="241"/>
      <c r="BD645" s="241"/>
      <c r="BE645" s="241"/>
      <c r="BF645" s="241"/>
      <c r="BG645" s="241"/>
      <c r="BH645" s="241"/>
      <c r="BI645" s="241"/>
      <c r="BJ645" s="241"/>
      <c r="BK645" s="241"/>
      <c r="BL645" s="241"/>
      <c r="BM645" s="241"/>
      <c r="BN645" s="241"/>
      <c r="BO645" s="241"/>
      <c r="BP645" s="241"/>
      <c r="BQ645" s="241"/>
      <c r="BR645" s="241"/>
      <c r="BS645" s="241"/>
      <c r="BT645" s="241"/>
      <c r="BU645" s="241"/>
      <c r="BV645" s="241"/>
      <c r="BW645" s="241"/>
      <c r="BX645" s="241"/>
      <c r="BY645" s="241"/>
      <c r="BZ645" s="241"/>
      <c r="CA645" s="241"/>
      <c r="CB645" s="241"/>
      <c r="CC645" s="241"/>
      <c r="CD645" s="241"/>
      <c r="CE645" s="241"/>
      <c r="CF645" s="241"/>
      <c r="CG645" s="241"/>
      <c r="CH645" s="241"/>
      <c r="CI645" s="241"/>
      <c r="CJ645" s="241"/>
      <c r="CK645" s="241"/>
      <c r="CL645" s="241"/>
      <c r="CM645" s="241"/>
      <c r="CN645" s="241"/>
      <c r="CO645" s="241"/>
      <c r="CP645" s="241"/>
      <c r="CQ645" s="241"/>
      <c r="CR645" s="241"/>
      <c r="CS645" s="241"/>
      <c r="CT645" s="241"/>
      <c r="CU645" s="241"/>
      <c r="CV645" s="241"/>
      <c r="CW645" s="241"/>
      <c r="CX645" s="241"/>
      <c r="CY645" s="241"/>
      <c r="CZ645" s="241"/>
    </row>
    <row r="646" s="757" customFormat="true" ht="25.15" customHeight="true" x14ac:dyDescent="0.2">
      <c r="C646" s="804"/>
      <c r="D646" s="804"/>
      <c r="E646" s="804"/>
      <c r="F646" s="804"/>
      <c r="G646" s="804"/>
      <c r="H646" s="804"/>
      <c r="I646" s="804"/>
      <c r="J646" s="804"/>
      <c r="K646" s="804"/>
      <c r="L646" s="804"/>
      <c r="M646" s="804"/>
      <c r="N646" s="804"/>
      <c r="O646" s="804"/>
      <c r="P646" s="804"/>
      <c r="Q646" s="804"/>
      <c r="AE646" s="835"/>
      <c r="AF646" s="835"/>
      <c r="AG646" s="835"/>
      <c r="AH646" s="835"/>
      <c r="AI646" s="835"/>
      <c r="AJ646" s="835"/>
      <c r="AK646" s="835"/>
      <c r="AL646" s="835"/>
      <c r="AM646" s="835"/>
      <c r="AN646" s="835"/>
      <c r="AO646" s="835"/>
      <c r="AP646" s="835"/>
      <c r="AQ646" s="835"/>
      <c r="AR646" s="835"/>
      <c r="AS646" s="835"/>
      <c r="AT646" s="835"/>
      <c r="AU646" s="835"/>
      <c r="AV646" s="835"/>
      <c r="AW646" s="835"/>
      <c r="AX646" s="835"/>
      <c r="AY646" s="835"/>
      <c r="AZ646" s="835"/>
      <c r="BA646" s="241"/>
      <c r="BB646" s="428"/>
      <c r="BC646" s="241"/>
      <c r="BD646" s="241"/>
      <c r="BE646" s="241"/>
      <c r="BF646" s="241"/>
      <c r="BG646" s="241"/>
      <c r="BH646" s="241"/>
      <c r="BI646" s="241"/>
      <c r="BJ646" s="241"/>
      <c r="BK646" s="241"/>
      <c r="BL646" s="241"/>
      <c r="BM646" s="241"/>
      <c r="BN646" s="241"/>
      <c r="BO646" s="241"/>
      <c r="BP646" s="241"/>
      <c r="BQ646" s="241"/>
      <c r="BR646" s="241"/>
      <c r="BS646" s="241"/>
      <c r="BT646" s="241"/>
      <c r="BU646" s="241"/>
      <c r="BV646" s="241"/>
      <c r="BW646" s="241"/>
      <c r="BX646" s="241"/>
      <c r="BY646" s="241"/>
      <c r="BZ646" s="241"/>
      <c r="CA646" s="241"/>
      <c r="CB646" s="241"/>
      <c r="CC646" s="241"/>
      <c r="CD646" s="241"/>
      <c r="CE646" s="241"/>
      <c r="CF646" s="241"/>
      <c r="CG646" s="241"/>
      <c r="CH646" s="241"/>
      <c r="CI646" s="241"/>
      <c r="CJ646" s="241"/>
      <c r="CK646" s="241"/>
      <c r="CL646" s="241"/>
      <c r="CM646" s="241"/>
      <c r="CN646" s="241"/>
      <c r="CO646" s="241"/>
      <c r="CP646" s="241"/>
      <c r="CQ646" s="241"/>
      <c r="CR646" s="241"/>
      <c r="CS646" s="241"/>
      <c r="CT646" s="241"/>
      <c r="CU646" s="241"/>
      <c r="CV646" s="241"/>
      <c r="CW646" s="241"/>
      <c r="CX646" s="241"/>
      <c r="CY646" s="241"/>
      <c r="CZ646" s="241"/>
    </row>
    <row r="647" s="757" customFormat="true" ht="25.15" customHeight="true" x14ac:dyDescent="0.2">
      <c r="C647" s="804"/>
      <c r="D647" s="804"/>
      <c r="E647" s="804"/>
      <c r="F647" s="804"/>
      <c r="G647" s="804"/>
      <c r="H647" s="804"/>
      <c r="I647" s="804"/>
      <c r="J647" s="804"/>
      <c r="K647" s="804"/>
      <c r="L647" s="804"/>
      <c r="M647" s="804"/>
      <c r="N647" s="804"/>
      <c r="O647" s="804"/>
      <c r="P647" s="804"/>
      <c r="Q647" s="804"/>
      <c r="AE647" s="835"/>
      <c r="AF647" s="835"/>
      <c r="AG647" s="835"/>
      <c r="AH647" s="835"/>
      <c r="AI647" s="835"/>
      <c r="AJ647" s="835"/>
      <c r="AK647" s="835"/>
      <c r="AL647" s="835"/>
      <c r="AM647" s="835"/>
      <c r="AN647" s="835"/>
      <c r="AO647" s="835"/>
      <c r="AP647" s="835"/>
      <c r="AQ647" s="835"/>
      <c r="AR647" s="835"/>
      <c r="AS647" s="835"/>
      <c r="AT647" s="835"/>
      <c r="AU647" s="835"/>
      <c r="AV647" s="835"/>
      <c r="AW647" s="835"/>
      <c r="AX647" s="835"/>
      <c r="AY647" s="835"/>
      <c r="AZ647" s="835"/>
      <c r="BA647" s="241"/>
      <c r="BB647" s="428"/>
      <c r="BC647" s="241"/>
      <c r="BD647" s="241"/>
      <c r="BE647" s="241"/>
      <c r="BF647" s="241"/>
      <c r="BG647" s="241"/>
      <c r="BH647" s="241"/>
      <c r="BI647" s="241"/>
      <c r="BJ647" s="241"/>
      <c r="BK647" s="241"/>
      <c r="BL647" s="241"/>
      <c r="BM647" s="241"/>
      <c r="BN647" s="241"/>
      <c r="BO647" s="241"/>
      <c r="BP647" s="241"/>
      <c r="BQ647" s="241"/>
      <c r="BR647" s="241"/>
      <c r="BS647" s="241"/>
      <c r="BT647" s="241"/>
      <c r="BU647" s="241"/>
      <c r="BV647" s="241"/>
      <c r="BW647" s="241"/>
      <c r="BX647" s="241"/>
      <c r="BY647" s="241"/>
      <c r="BZ647" s="241"/>
      <c r="CA647" s="241"/>
      <c r="CB647" s="241"/>
      <c r="CC647" s="241"/>
      <c r="CD647" s="241"/>
      <c r="CE647" s="241"/>
      <c r="CF647" s="241"/>
      <c r="CG647" s="241"/>
      <c r="CH647" s="241"/>
      <c r="CI647" s="241"/>
      <c r="CJ647" s="241"/>
      <c r="CK647" s="241"/>
      <c r="CL647" s="241"/>
      <c r="CM647" s="241"/>
      <c r="CN647" s="241"/>
      <c r="CO647" s="241"/>
      <c r="CP647" s="241"/>
      <c r="CQ647" s="241"/>
      <c r="CR647" s="241"/>
      <c r="CS647" s="241"/>
      <c r="CT647" s="241"/>
      <c r="CU647" s="241"/>
      <c r="CV647" s="241"/>
      <c r="CW647" s="241"/>
      <c r="CX647" s="241"/>
      <c r="CY647" s="241"/>
      <c r="CZ647" s="241"/>
    </row>
    <row r="648" s="757" customFormat="true" ht="25.15" customHeight="true" x14ac:dyDescent="0.2">
      <c r="C648" s="804"/>
      <c r="D648" s="804"/>
      <c r="E648" s="804"/>
      <c r="F648" s="804"/>
      <c r="G648" s="804"/>
      <c r="H648" s="804"/>
      <c r="I648" s="804"/>
      <c r="J648" s="804"/>
      <c r="K648" s="804"/>
      <c r="L648" s="804"/>
      <c r="M648" s="804"/>
      <c r="N648" s="804"/>
      <c r="O648" s="804"/>
      <c r="P648" s="804"/>
      <c r="Q648" s="804"/>
      <c r="AE648" s="835"/>
      <c r="AF648" s="835"/>
      <c r="AG648" s="835"/>
      <c r="AH648" s="835"/>
      <c r="AI648" s="835"/>
      <c r="AJ648" s="835"/>
      <c r="AK648" s="835"/>
      <c r="AL648" s="835"/>
      <c r="AM648" s="835"/>
      <c r="AN648" s="835"/>
      <c r="AO648" s="835"/>
      <c r="AP648" s="835"/>
      <c r="AQ648" s="835"/>
      <c r="AR648" s="835"/>
      <c r="AS648" s="835"/>
      <c r="AT648" s="835"/>
      <c r="AU648" s="835"/>
      <c r="AV648" s="835"/>
      <c r="AW648" s="835"/>
      <c r="AX648" s="835"/>
      <c r="AY648" s="835"/>
      <c r="AZ648" s="835"/>
      <c r="BA648" s="241"/>
      <c r="BB648" s="428"/>
      <c r="BC648" s="241"/>
      <c r="BD648" s="241"/>
      <c r="BE648" s="241"/>
      <c r="BF648" s="241"/>
      <c r="BG648" s="241"/>
      <c r="BH648" s="241"/>
      <c r="BI648" s="241"/>
      <c r="BJ648" s="241"/>
      <c r="BK648" s="241"/>
      <c r="BL648" s="241"/>
      <c r="BM648" s="241"/>
      <c r="BN648" s="241"/>
      <c r="BO648" s="241"/>
      <c r="BP648" s="241"/>
      <c r="BQ648" s="241"/>
      <c r="BR648" s="241"/>
      <c r="BS648" s="241"/>
      <c r="BT648" s="241"/>
      <c r="BU648" s="241"/>
      <c r="BV648" s="241"/>
      <c r="BW648" s="241"/>
      <c r="BX648" s="241"/>
      <c r="BY648" s="241"/>
      <c r="BZ648" s="241"/>
      <c r="CA648" s="241"/>
      <c r="CB648" s="241"/>
      <c r="CC648" s="241"/>
      <c r="CD648" s="241"/>
      <c r="CE648" s="241"/>
      <c r="CF648" s="241"/>
      <c r="CG648" s="241"/>
      <c r="CH648" s="241"/>
      <c r="CI648" s="241"/>
      <c r="CJ648" s="241"/>
      <c r="CK648" s="241"/>
      <c r="CL648" s="241"/>
      <c r="CM648" s="241"/>
      <c r="CN648" s="241"/>
      <c r="CO648" s="241"/>
      <c r="CP648" s="241"/>
      <c r="CQ648" s="241"/>
      <c r="CR648" s="241"/>
      <c r="CS648" s="241"/>
      <c r="CT648" s="241"/>
      <c r="CU648" s="241"/>
      <c r="CV648" s="241"/>
      <c r="CW648" s="241"/>
      <c r="CX648" s="241"/>
      <c r="CY648" s="241"/>
      <c r="CZ648" s="241"/>
    </row>
    <row r="649" s="757" customFormat="true" ht="25.15" customHeight="true" x14ac:dyDescent="0.2">
      <c r="C649" s="804"/>
      <c r="D649" s="804"/>
      <c r="E649" s="804"/>
      <c r="F649" s="804"/>
      <c r="G649" s="804"/>
      <c r="H649" s="804"/>
      <c r="I649" s="804"/>
      <c r="J649" s="804"/>
      <c r="K649" s="804"/>
      <c r="L649" s="804"/>
      <c r="M649" s="804"/>
      <c r="N649" s="804"/>
      <c r="O649" s="804"/>
      <c r="P649" s="804"/>
      <c r="Q649" s="804"/>
      <c r="AE649" s="835"/>
      <c r="AF649" s="835"/>
      <c r="AG649" s="835"/>
      <c r="AH649" s="835"/>
      <c r="AI649" s="835"/>
      <c r="AJ649" s="835"/>
      <c r="AK649" s="835"/>
      <c r="AL649" s="835"/>
      <c r="AM649" s="835"/>
      <c r="AN649" s="835"/>
      <c r="AO649" s="835"/>
      <c r="AP649" s="835"/>
      <c r="AQ649" s="835"/>
      <c r="AR649" s="835"/>
      <c r="AS649" s="835"/>
      <c r="AT649" s="835"/>
      <c r="AU649" s="835"/>
      <c r="AV649" s="835"/>
      <c r="AW649" s="835"/>
      <c r="AX649" s="835"/>
      <c r="AY649" s="835"/>
      <c r="AZ649" s="835"/>
      <c r="BA649" s="241"/>
      <c r="BB649" s="428"/>
      <c r="BC649" s="241"/>
      <c r="BD649" s="241"/>
      <c r="BE649" s="241"/>
      <c r="BF649" s="241"/>
      <c r="BG649" s="241"/>
      <c r="BH649" s="241"/>
      <c r="BI649" s="241"/>
      <c r="BJ649" s="241"/>
      <c r="BK649" s="241"/>
      <c r="BL649" s="241"/>
      <c r="BM649" s="241"/>
      <c r="BN649" s="241"/>
      <c r="BO649" s="241"/>
      <c r="BP649" s="241"/>
      <c r="BQ649" s="241"/>
      <c r="BR649" s="241"/>
      <c r="BS649" s="241"/>
      <c r="BT649" s="241"/>
      <c r="BU649" s="241"/>
      <c r="BV649" s="241"/>
      <c r="BW649" s="241"/>
      <c r="BX649" s="241"/>
      <c r="BY649" s="241"/>
      <c r="BZ649" s="241"/>
      <c r="CA649" s="241"/>
      <c r="CB649" s="241"/>
      <c r="CC649" s="241"/>
      <c r="CD649" s="241"/>
      <c r="CE649" s="241"/>
      <c r="CF649" s="241"/>
      <c r="CG649" s="241"/>
      <c r="CH649" s="241"/>
      <c r="CI649" s="241"/>
      <c r="CJ649" s="241"/>
      <c r="CK649" s="241"/>
      <c r="CL649" s="241"/>
      <c r="CM649" s="241"/>
      <c r="CN649" s="241"/>
      <c r="CO649" s="241"/>
      <c r="CP649" s="241"/>
      <c r="CQ649" s="241"/>
      <c r="CR649" s="241"/>
      <c r="CS649" s="241"/>
      <c r="CT649" s="241"/>
      <c r="CU649" s="241"/>
      <c r="CV649" s="241"/>
      <c r="CW649" s="241"/>
      <c r="CX649" s="241"/>
      <c r="CY649" s="241"/>
      <c r="CZ649" s="241"/>
    </row>
    <row r="650" s="757" customFormat="true" ht="25.15" customHeight="true" x14ac:dyDescent="0.2">
      <c r="C650" s="804"/>
      <c r="D650" s="804"/>
      <c r="E650" s="804"/>
      <c r="F650" s="804"/>
      <c r="G650" s="804"/>
      <c r="H650" s="804"/>
      <c r="I650" s="804"/>
      <c r="J650" s="804"/>
      <c r="K650" s="804"/>
      <c r="L650" s="804"/>
      <c r="M650" s="804"/>
      <c r="N650" s="804"/>
      <c r="O650" s="804"/>
      <c r="P650" s="804"/>
      <c r="Q650" s="804"/>
      <c r="AE650" s="835"/>
      <c r="AF650" s="835"/>
      <c r="AG650" s="835"/>
      <c r="AH650" s="835"/>
      <c r="AI650" s="835"/>
      <c r="AJ650" s="835"/>
      <c r="AK650" s="835"/>
      <c r="AL650" s="835"/>
      <c r="AM650" s="835"/>
      <c r="AN650" s="835"/>
      <c r="AO650" s="835"/>
      <c r="AP650" s="835"/>
      <c r="AQ650" s="835"/>
      <c r="AR650" s="835"/>
      <c r="AS650" s="835"/>
      <c r="AT650" s="835"/>
      <c r="AU650" s="835"/>
      <c r="AV650" s="835"/>
      <c r="AW650" s="835"/>
      <c r="AX650" s="835"/>
      <c r="AY650" s="835"/>
      <c r="AZ650" s="835"/>
      <c r="BA650" s="241"/>
      <c r="BB650" s="428"/>
      <c r="BC650" s="241"/>
      <c r="BD650" s="241"/>
      <c r="BE650" s="241"/>
      <c r="BF650" s="241"/>
      <c r="BG650" s="241"/>
      <c r="BH650" s="241"/>
      <c r="BI650" s="241"/>
      <c r="BJ650" s="241"/>
      <c r="BK650" s="241"/>
      <c r="BL650" s="241"/>
      <c r="BM650" s="241"/>
      <c r="BN650" s="241"/>
      <c r="BO650" s="241"/>
      <c r="BP650" s="241"/>
      <c r="BQ650" s="241"/>
      <c r="BR650" s="241"/>
      <c r="BS650" s="241"/>
      <c r="BT650" s="241"/>
      <c r="BU650" s="241"/>
      <c r="BV650" s="241"/>
      <c r="BW650" s="241"/>
      <c r="BX650" s="241"/>
      <c r="BY650" s="241"/>
      <c r="BZ650" s="241"/>
      <c r="CA650" s="241"/>
      <c r="CB650" s="241"/>
      <c r="CC650" s="241"/>
      <c r="CD650" s="241"/>
      <c r="CE650" s="241"/>
      <c r="CF650" s="241"/>
      <c r="CG650" s="241"/>
      <c r="CH650" s="241"/>
      <c r="CI650" s="241"/>
      <c r="CJ650" s="241"/>
      <c r="CK650" s="241"/>
      <c r="CL650" s="241"/>
      <c r="CM650" s="241"/>
      <c r="CN650" s="241"/>
      <c r="CO650" s="241"/>
      <c r="CP650" s="241"/>
      <c r="CQ650" s="241"/>
      <c r="CR650" s="241"/>
      <c r="CS650" s="241"/>
      <c r="CT650" s="241"/>
      <c r="CU650" s="241"/>
      <c r="CV650" s="241"/>
      <c r="CW650" s="241"/>
      <c r="CX650" s="241"/>
      <c r="CY650" s="241"/>
      <c r="CZ650" s="241"/>
    </row>
    <row r="651" s="757" customFormat="true" ht="25.15" customHeight="true" x14ac:dyDescent="0.2">
      <c r="C651" s="804"/>
      <c r="D651" s="804"/>
      <c r="E651" s="804"/>
      <c r="F651" s="804"/>
      <c r="G651" s="804"/>
      <c r="H651" s="804"/>
      <c r="I651" s="804"/>
      <c r="J651" s="804"/>
      <c r="K651" s="804"/>
      <c r="L651" s="804"/>
      <c r="M651" s="804"/>
      <c r="N651" s="804"/>
      <c r="O651" s="804"/>
      <c r="P651" s="804"/>
      <c r="Q651" s="804"/>
      <c r="AE651" s="835"/>
      <c r="AF651" s="835"/>
      <c r="AG651" s="835"/>
      <c r="AH651" s="835"/>
      <c r="AI651" s="835"/>
      <c r="AJ651" s="835"/>
      <c r="AK651" s="835"/>
      <c r="AL651" s="835"/>
      <c r="AM651" s="835"/>
      <c r="AN651" s="835"/>
      <c r="AO651" s="835"/>
      <c r="AP651" s="835"/>
      <c r="AQ651" s="835"/>
      <c r="AR651" s="835"/>
      <c r="AS651" s="835"/>
      <c r="AT651" s="835"/>
      <c r="AU651" s="835"/>
      <c r="AV651" s="835"/>
      <c r="AW651" s="835"/>
      <c r="AX651" s="835"/>
      <c r="AY651" s="835"/>
      <c r="AZ651" s="835"/>
      <c r="BA651" s="241"/>
      <c r="BB651" s="428"/>
      <c r="BC651" s="241"/>
      <c r="BD651" s="241"/>
      <c r="BE651" s="241"/>
      <c r="BF651" s="241"/>
      <c r="BG651" s="241"/>
      <c r="BH651" s="241"/>
      <c r="BI651" s="241"/>
      <c r="BJ651" s="241"/>
      <c r="BK651" s="241"/>
      <c r="BL651" s="241"/>
      <c r="BM651" s="241"/>
      <c r="BN651" s="241"/>
      <c r="BO651" s="241"/>
      <c r="BP651" s="241"/>
      <c r="BQ651" s="241"/>
      <c r="BR651" s="241"/>
      <c r="BS651" s="241"/>
      <c r="BT651" s="241"/>
      <c r="BU651" s="241"/>
      <c r="BV651" s="241"/>
      <c r="BW651" s="241"/>
      <c r="BX651" s="241"/>
      <c r="BY651" s="241"/>
      <c r="BZ651" s="241"/>
      <c r="CA651" s="241"/>
      <c r="CB651" s="241"/>
      <c r="CC651" s="241"/>
      <c r="CD651" s="241"/>
      <c r="CE651" s="241"/>
      <c r="CF651" s="241"/>
      <c r="CG651" s="241"/>
      <c r="CH651" s="241"/>
      <c r="CI651" s="241"/>
      <c r="CJ651" s="241"/>
      <c r="CK651" s="241"/>
      <c r="CL651" s="241"/>
      <c r="CM651" s="241"/>
      <c r="CN651" s="241"/>
      <c r="CO651" s="241"/>
      <c r="CP651" s="241"/>
      <c r="CQ651" s="241"/>
      <c r="CR651" s="241"/>
      <c r="CS651" s="241"/>
      <c r="CT651" s="241"/>
      <c r="CU651" s="241"/>
      <c r="CV651" s="241"/>
      <c r="CW651" s="241"/>
      <c r="CX651" s="241"/>
      <c r="CY651" s="241"/>
      <c r="CZ651" s="241"/>
    </row>
    <row r="652" s="757" customFormat="true" ht="25.15" customHeight="true" x14ac:dyDescent="0.2">
      <c r="C652" s="804"/>
      <c r="D652" s="804"/>
      <c r="E652" s="804"/>
      <c r="F652" s="804"/>
      <c r="G652" s="804"/>
      <c r="H652" s="804"/>
      <c r="I652" s="804"/>
      <c r="J652" s="804"/>
      <c r="K652" s="804"/>
      <c r="L652" s="804"/>
      <c r="M652" s="804"/>
      <c r="N652" s="804"/>
      <c r="O652" s="804"/>
      <c r="P652" s="804"/>
      <c r="Q652" s="804"/>
      <c r="AE652" s="835"/>
      <c r="AF652" s="835"/>
      <c r="AG652" s="835"/>
      <c r="AH652" s="835"/>
      <c r="AI652" s="835"/>
      <c r="AJ652" s="835"/>
      <c r="AK652" s="835"/>
      <c r="AL652" s="835"/>
      <c r="AM652" s="835"/>
      <c r="AN652" s="835"/>
      <c r="AO652" s="835"/>
      <c r="AP652" s="835"/>
      <c r="AQ652" s="835"/>
      <c r="AR652" s="835"/>
      <c r="AS652" s="835"/>
      <c r="AT652" s="835"/>
      <c r="AU652" s="835"/>
      <c r="AV652" s="835"/>
      <c r="AW652" s="835"/>
      <c r="AX652" s="835"/>
      <c r="AY652" s="835"/>
      <c r="AZ652" s="835"/>
      <c r="BA652" s="241"/>
      <c r="BB652" s="428"/>
      <c r="BC652" s="241"/>
      <c r="BD652" s="241"/>
      <c r="BE652" s="241"/>
      <c r="BF652" s="241"/>
      <c r="BG652" s="241"/>
      <c r="BH652" s="241"/>
      <c r="BI652" s="241"/>
      <c r="BJ652" s="241"/>
      <c r="BK652" s="241"/>
      <c r="BL652" s="241"/>
      <c r="BM652" s="241"/>
      <c r="BN652" s="241"/>
      <c r="BO652" s="241"/>
      <c r="BP652" s="241"/>
      <c r="BQ652" s="241"/>
      <c r="BR652" s="241"/>
      <c r="BS652" s="241"/>
      <c r="BT652" s="241"/>
      <c r="BU652" s="241"/>
      <c r="BV652" s="241"/>
      <c r="BW652" s="241"/>
      <c r="BX652" s="241"/>
      <c r="BY652" s="241"/>
      <c r="BZ652" s="241"/>
      <c r="CA652" s="241"/>
      <c r="CB652" s="241"/>
      <c r="CC652" s="241"/>
      <c r="CD652" s="241"/>
      <c r="CE652" s="241"/>
      <c r="CF652" s="241"/>
      <c r="CG652" s="241"/>
      <c r="CH652" s="241"/>
      <c r="CI652" s="241"/>
      <c r="CJ652" s="241"/>
      <c r="CK652" s="241"/>
      <c r="CL652" s="241"/>
      <c r="CM652" s="241"/>
      <c r="CN652" s="241"/>
      <c r="CO652" s="241"/>
      <c r="CP652" s="241"/>
      <c r="CQ652" s="241"/>
      <c r="CR652" s="241"/>
      <c r="CS652" s="241"/>
      <c r="CT652" s="241"/>
      <c r="CU652" s="241"/>
      <c r="CV652" s="241"/>
      <c r="CW652" s="241"/>
      <c r="CX652" s="241"/>
      <c r="CY652" s="241"/>
      <c r="CZ652" s="241"/>
    </row>
    <row r="653" s="757" customFormat="true" ht="25.15" customHeight="true" x14ac:dyDescent="0.2">
      <c r="C653" s="804"/>
      <c r="D653" s="804"/>
      <c r="E653" s="804"/>
      <c r="F653" s="804"/>
      <c r="G653" s="804"/>
      <c r="H653" s="804"/>
      <c r="I653" s="804"/>
      <c r="J653" s="804"/>
      <c r="K653" s="804"/>
      <c r="L653" s="804"/>
      <c r="M653" s="804"/>
      <c r="N653" s="804"/>
      <c r="O653" s="804"/>
      <c r="P653" s="804"/>
      <c r="Q653" s="804"/>
      <c r="AE653" s="835"/>
      <c r="AF653" s="835"/>
      <c r="AG653" s="835"/>
      <c r="AH653" s="835"/>
      <c r="AI653" s="835"/>
      <c r="AJ653" s="835"/>
      <c r="AK653" s="835"/>
      <c r="AL653" s="835"/>
      <c r="AM653" s="835"/>
      <c r="AN653" s="835"/>
      <c r="AO653" s="835"/>
      <c r="AP653" s="835"/>
      <c r="AQ653" s="835"/>
      <c r="AR653" s="835"/>
      <c r="AS653" s="835"/>
      <c r="AT653" s="835"/>
      <c r="AU653" s="835"/>
      <c r="AV653" s="835"/>
      <c r="AW653" s="835"/>
      <c r="AX653" s="835"/>
      <c r="AY653" s="835"/>
      <c r="AZ653" s="835"/>
      <c r="BA653" s="241"/>
      <c r="BB653" s="428"/>
      <c r="BC653" s="241"/>
      <c r="BD653" s="241"/>
      <c r="BE653" s="241"/>
      <c r="BF653" s="241"/>
      <c r="BG653" s="241"/>
      <c r="BH653" s="241"/>
      <c r="BI653" s="241"/>
      <c r="BJ653" s="241"/>
      <c r="BK653" s="241"/>
      <c r="BL653" s="241"/>
      <c r="BM653" s="241"/>
      <c r="BN653" s="241"/>
      <c r="BO653" s="241"/>
      <c r="BP653" s="241"/>
      <c r="BQ653" s="241"/>
      <c r="BR653" s="241"/>
      <c r="BS653" s="241"/>
      <c r="BT653" s="241"/>
      <c r="BU653" s="241"/>
      <c r="BV653" s="241"/>
      <c r="BW653" s="241"/>
      <c r="BX653" s="241"/>
      <c r="BY653" s="241"/>
      <c r="BZ653" s="241"/>
      <c r="CA653" s="241"/>
      <c r="CB653" s="241"/>
      <c r="CC653" s="241"/>
      <c r="CD653" s="241"/>
      <c r="CE653" s="241"/>
      <c r="CF653" s="241"/>
      <c r="CG653" s="241"/>
      <c r="CH653" s="241"/>
      <c r="CI653" s="241"/>
      <c r="CJ653" s="241"/>
      <c r="CK653" s="241"/>
      <c r="CL653" s="241"/>
      <c r="CM653" s="241"/>
      <c r="CN653" s="241"/>
      <c r="CO653" s="241"/>
      <c r="CP653" s="241"/>
      <c r="CQ653" s="241"/>
      <c r="CR653" s="241"/>
      <c r="CS653" s="241"/>
      <c r="CT653" s="241"/>
      <c r="CU653" s="241"/>
      <c r="CV653" s="241"/>
      <c r="CW653" s="241"/>
      <c r="CX653" s="241"/>
      <c r="CY653" s="241"/>
      <c r="CZ653" s="241"/>
    </row>
    <row r="654" s="757" customFormat="true" ht="25.15" customHeight="true" x14ac:dyDescent="0.2">
      <c r="C654" s="804"/>
      <c r="D654" s="804"/>
      <c r="E654" s="804"/>
      <c r="F654" s="804"/>
      <c r="G654" s="804"/>
      <c r="H654" s="804"/>
      <c r="I654" s="804"/>
      <c r="J654" s="804"/>
      <c r="K654" s="804"/>
      <c r="L654" s="804"/>
      <c r="M654" s="804"/>
      <c r="N654" s="804"/>
      <c r="O654" s="804"/>
      <c r="P654" s="804"/>
      <c r="Q654" s="804"/>
      <c r="AE654" s="835"/>
      <c r="AF654" s="835"/>
      <c r="AG654" s="835"/>
      <c r="AH654" s="835"/>
      <c r="AI654" s="835"/>
      <c r="AJ654" s="835"/>
      <c r="AK654" s="835"/>
      <c r="AL654" s="835"/>
      <c r="AM654" s="835"/>
      <c r="AN654" s="835"/>
      <c r="AO654" s="835"/>
      <c r="AP654" s="835"/>
      <c r="AQ654" s="835"/>
      <c r="AR654" s="835"/>
      <c r="AS654" s="835"/>
      <c r="AT654" s="835"/>
      <c r="AU654" s="835"/>
      <c r="AV654" s="835"/>
      <c r="AW654" s="835"/>
      <c r="AX654" s="835"/>
      <c r="AY654" s="835"/>
      <c r="AZ654" s="835"/>
      <c r="BA654" s="241"/>
      <c r="BB654" s="428"/>
      <c r="BC654" s="241"/>
      <c r="BD654" s="241"/>
      <c r="BE654" s="241"/>
      <c r="BF654" s="241"/>
      <c r="BG654" s="241"/>
      <c r="BH654" s="241"/>
      <c r="BI654" s="241"/>
      <c r="BJ654" s="241"/>
      <c r="BK654" s="241"/>
      <c r="BL654" s="241"/>
      <c r="BM654" s="241"/>
      <c r="BN654" s="241"/>
      <c r="BO654" s="241"/>
      <c r="BP654" s="241"/>
      <c r="BQ654" s="241"/>
      <c r="BR654" s="241"/>
      <c r="BS654" s="241"/>
      <c r="BT654" s="241"/>
      <c r="BU654" s="241"/>
      <c r="BV654" s="241"/>
      <c r="BW654" s="241"/>
      <c r="BX654" s="241"/>
      <c r="BY654" s="241"/>
      <c r="BZ654" s="241"/>
      <c r="CA654" s="241"/>
      <c r="CB654" s="241"/>
      <c r="CC654" s="241"/>
      <c r="CD654" s="241"/>
      <c r="CE654" s="241"/>
      <c r="CF654" s="241"/>
      <c r="CG654" s="241"/>
      <c r="CH654" s="241"/>
      <c r="CI654" s="241"/>
      <c r="CJ654" s="241"/>
      <c r="CK654" s="241"/>
      <c r="CL654" s="241"/>
      <c r="CM654" s="241"/>
      <c r="CN654" s="241"/>
      <c r="CO654" s="241"/>
      <c r="CP654" s="241"/>
      <c r="CQ654" s="241"/>
      <c r="CR654" s="241"/>
      <c r="CS654" s="241"/>
      <c r="CT654" s="241"/>
      <c r="CU654" s="241"/>
      <c r="CV654" s="241"/>
      <c r="CW654" s="241"/>
      <c r="CX654" s="241"/>
      <c r="CY654" s="241"/>
      <c r="CZ654" s="241"/>
    </row>
    <row r="655" s="757" customFormat="true" ht="25.15" customHeight="true" x14ac:dyDescent="0.2">
      <c r="C655" s="804"/>
      <c r="D655" s="804"/>
      <c r="E655" s="804"/>
      <c r="F655" s="804"/>
      <c r="G655" s="804"/>
      <c r="H655" s="804"/>
      <c r="I655" s="804"/>
      <c r="J655" s="804"/>
      <c r="K655" s="804"/>
      <c r="L655" s="804"/>
      <c r="M655" s="804"/>
      <c r="N655" s="804"/>
      <c r="O655" s="804"/>
      <c r="P655" s="804"/>
      <c r="Q655" s="804"/>
      <c r="AE655" s="835"/>
      <c r="AF655" s="835"/>
      <c r="AG655" s="835"/>
      <c r="AH655" s="835"/>
      <c r="AI655" s="835"/>
      <c r="AJ655" s="835"/>
      <c r="AK655" s="835"/>
      <c r="AL655" s="835"/>
      <c r="AM655" s="835"/>
      <c r="AN655" s="835"/>
      <c r="AO655" s="835"/>
      <c r="AP655" s="835"/>
      <c r="AQ655" s="835"/>
      <c r="AR655" s="835"/>
      <c r="AS655" s="835"/>
      <c r="AT655" s="835"/>
      <c r="AU655" s="835"/>
      <c r="AV655" s="835"/>
      <c r="AW655" s="835"/>
      <c r="AX655" s="835"/>
      <c r="AY655" s="835"/>
      <c r="AZ655" s="835"/>
      <c r="BA655" s="241"/>
      <c r="BB655" s="428"/>
      <c r="BC655" s="241"/>
      <c r="BD655" s="241"/>
      <c r="BE655" s="241"/>
      <c r="BF655" s="241"/>
      <c r="BG655" s="241"/>
      <c r="BH655" s="241"/>
      <c r="BI655" s="241"/>
      <c r="BJ655" s="241"/>
      <c r="BK655" s="241"/>
      <c r="BL655" s="241"/>
      <c r="BM655" s="241"/>
      <c r="BN655" s="241"/>
      <c r="BO655" s="241"/>
      <c r="BP655" s="241"/>
      <c r="BQ655" s="241"/>
      <c r="BR655" s="241"/>
      <c r="BS655" s="241"/>
      <c r="BT655" s="241"/>
      <c r="BU655" s="241"/>
      <c r="BV655" s="241"/>
      <c r="BW655" s="241"/>
      <c r="BX655" s="241"/>
      <c r="BY655" s="241"/>
      <c r="BZ655" s="241"/>
      <c r="CA655" s="241"/>
      <c r="CB655" s="241"/>
      <c r="CC655" s="241"/>
      <c r="CD655" s="241"/>
      <c r="CE655" s="241"/>
      <c r="CF655" s="241"/>
      <c r="CG655" s="241"/>
      <c r="CH655" s="241"/>
      <c r="CI655" s="241"/>
      <c r="CJ655" s="241"/>
      <c r="CK655" s="241"/>
      <c r="CL655" s="241"/>
      <c r="CM655" s="241"/>
      <c r="CN655" s="241"/>
      <c r="CO655" s="241"/>
      <c r="CP655" s="241"/>
      <c r="CQ655" s="241"/>
      <c r="CR655" s="241"/>
      <c r="CS655" s="241"/>
      <c r="CT655" s="241"/>
      <c r="CU655" s="241"/>
      <c r="CV655" s="241"/>
      <c r="CW655" s="241"/>
      <c r="CX655" s="241"/>
      <c r="CY655" s="241"/>
      <c r="CZ655" s="241"/>
    </row>
    <row r="656" s="757" customFormat="true" ht="25.15" customHeight="true" x14ac:dyDescent="0.2">
      <c r="C656" s="804"/>
      <c r="D656" s="804"/>
      <c r="E656" s="804"/>
      <c r="F656" s="804"/>
      <c r="G656" s="804"/>
      <c r="H656" s="804"/>
      <c r="I656" s="804"/>
      <c r="J656" s="804"/>
      <c r="K656" s="804"/>
      <c r="L656" s="804"/>
      <c r="M656" s="804"/>
      <c r="N656" s="804"/>
      <c r="O656" s="804"/>
      <c r="P656" s="804"/>
      <c r="Q656" s="804"/>
      <c r="AE656" s="835"/>
      <c r="AF656" s="835"/>
      <c r="AG656" s="835"/>
      <c r="AH656" s="835"/>
      <c r="AI656" s="835"/>
      <c r="AJ656" s="835"/>
      <c r="AK656" s="835"/>
      <c r="AL656" s="835"/>
      <c r="AM656" s="835"/>
      <c r="AN656" s="835"/>
      <c r="AO656" s="835"/>
      <c r="AP656" s="835"/>
      <c r="AQ656" s="835"/>
      <c r="AR656" s="835"/>
      <c r="AS656" s="835"/>
      <c r="AT656" s="835"/>
      <c r="AU656" s="835"/>
      <c r="AV656" s="835"/>
      <c r="AW656" s="835"/>
      <c r="AX656" s="835"/>
      <c r="AY656" s="835"/>
      <c r="AZ656" s="835"/>
      <c r="BA656" s="241"/>
      <c r="BB656" s="428"/>
      <c r="BC656" s="241"/>
      <c r="BD656" s="241"/>
      <c r="BE656" s="241"/>
      <c r="BF656" s="241"/>
      <c r="BG656" s="241"/>
      <c r="BH656" s="241"/>
      <c r="BI656" s="241"/>
      <c r="BJ656" s="241"/>
      <c r="BK656" s="241"/>
      <c r="BL656" s="241"/>
      <c r="BM656" s="241"/>
      <c r="BN656" s="241"/>
      <c r="BO656" s="241"/>
      <c r="BP656" s="241"/>
      <c r="BQ656" s="241"/>
      <c r="BR656" s="241"/>
      <c r="BS656" s="241"/>
      <c r="BT656" s="241"/>
      <c r="BU656" s="241"/>
      <c r="BV656" s="241"/>
      <c r="BW656" s="241"/>
      <c r="BX656" s="241"/>
      <c r="BY656" s="241"/>
      <c r="BZ656" s="241"/>
      <c r="CA656" s="241"/>
      <c r="CB656" s="241"/>
      <c r="CC656" s="241"/>
      <c r="CD656" s="241"/>
      <c r="CE656" s="241"/>
      <c r="CF656" s="241"/>
      <c r="CG656" s="241"/>
      <c r="CH656" s="241"/>
      <c r="CI656" s="241"/>
      <c r="CJ656" s="241"/>
      <c r="CK656" s="241"/>
      <c r="CL656" s="241"/>
      <c r="CM656" s="241"/>
      <c r="CN656" s="241"/>
      <c r="CO656" s="241"/>
      <c r="CP656" s="241"/>
      <c r="CQ656" s="241"/>
      <c r="CR656" s="241"/>
      <c r="CS656" s="241"/>
      <c r="CT656" s="241"/>
      <c r="CU656" s="241"/>
      <c r="CV656" s="241"/>
      <c r="CW656" s="241"/>
      <c r="CX656" s="241"/>
      <c r="CY656" s="241"/>
      <c r="CZ656" s="241"/>
    </row>
    <row r="657" s="757" customFormat="true" ht="25.15" customHeight="true" x14ac:dyDescent="0.2">
      <c r="C657" s="804"/>
      <c r="D657" s="804"/>
      <c r="E657" s="804"/>
      <c r="F657" s="804"/>
      <c r="G657" s="804"/>
      <c r="H657" s="804"/>
      <c r="I657" s="804"/>
      <c r="J657" s="804"/>
      <c r="K657" s="804"/>
      <c r="L657" s="804"/>
      <c r="M657" s="804"/>
      <c r="N657" s="804"/>
      <c r="O657" s="804"/>
      <c r="P657" s="804"/>
      <c r="Q657" s="804"/>
      <c r="AE657" s="835"/>
      <c r="AF657" s="835"/>
      <c r="AG657" s="835"/>
      <c r="AH657" s="835"/>
      <c r="AI657" s="835"/>
      <c r="AJ657" s="835"/>
      <c r="AK657" s="835"/>
      <c r="AL657" s="835"/>
      <c r="AM657" s="835"/>
      <c r="AN657" s="835"/>
      <c r="AO657" s="835"/>
      <c r="AP657" s="835"/>
      <c r="AQ657" s="835"/>
      <c r="AR657" s="835"/>
      <c r="AS657" s="835"/>
      <c r="AT657" s="835"/>
      <c r="AU657" s="835"/>
      <c r="AV657" s="835"/>
      <c r="AW657" s="835"/>
      <c r="AX657" s="835"/>
      <c r="AY657" s="835"/>
      <c r="AZ657" s="835"/>
      <c r="BA657" s="241"/>
      <c r="BB657" s="428"/>
      <c r="BC657" s="241"/>
      <c r="BD657" s="241"/>
      <c r="BE657" s="241"/>
      <c r="BF657" s="241"/>
      <c r="BG657" s="241"/>
      <c r="BH657" s="241"/>
      <c r="BI657" s="241"/>
      <c r="BJ657" s="241"/>
      <c r="BK657" s="241"/>
      <c r="BL657" s="241"/>
      <c r="BM657" s="241"/>
      <c r="BN657" s="241"/>
      <c r="BO657" s="241"/>
      <c r="BP657" s="241"/>
      <c r="BQ657" s="241"/>
      <c r="BR657" s="241"/>
      <c r="BS657" s="241"/>
      <c r="BT657" s="241"/>
      <c r="BU657" s="241"/>
      <c r="BV657" s="241"/>
      <c r="BW657" s="241"/>
      <c r="BX657" s="241"/>
      <c r="BY657" s="241"/>
      <c r="BZ657" s="241"/>
      <c r="CA657" s="241"/>
      <c r="CB657" s="241"/>
      <c r="CC657" s="241"/>
      <c r="CD657" s="241"/>
      <c r="CE657" s="241"/>
      <c r="CF657" s="241"/>
      <c r="CG657" s="241"/>
      <c r="CH657" s="241"/>
      <c r="CI657" s="241"/>
      <c r="CJ657" s="241"/>
      <c r="CK657" s="241"/>
      <c r="CL657" s="241"/>
      <c r="CM657" s="241"/>
      <c r="CN657" s="241"/>
      <c r="CO657" s="241"/>
      <c r="CP657" s="241"/>
      <c r="CQ657" s="241"/>
      <c r="CR657" s="241"/>
      <c r="CS657" s="241"/>
      <c r="CT657" s="241"/>
      <c r="CU657" s="241"/>
      <c r="CV657" s="241"/>
      <c r="CW657" s="241"/>
      <c r="CX657" s="241"/>
      <c r="CY657" s="241"/>
      <c r="CZ657" s="241"/>
    </row>
    <row r="658" s="757" customFormat="true" ht="25.15" customHeight="true" x14ac:dyDescent="0.2">
      <c r="C658" s="804"/>
      <c r="D658" s="804"/>
      <c r="E658" s="804"/>
      <c r="F658" s="804"/>
      <c r="G658" s="804"/>
      <c r="H658" s="804"/>
      <c r="I658" s="804"/>
      <c r="J658" s="804"/>
      <c r="K658" s="804"/>
      <c r="L658" s="804"/>
      <c r="M658" s="804"/>
      <c r="N658" s="804"/>
      <c r="O658" s="804"/>
      <c r="P658" s="804"/>
      <c r="Q658" s="804"/>
      <c r="AE658" s="835"/>
      <c r="AF658" s="835"/>
      <c r="AG658" s="835"/>
      <c r="AH658" s="835"/>
      <c r="AI658" s="835"/>
      <c r="AJ658" s="835"/>
      <c r="AK658" s="835"/>
      <c r="AL658" s="835"/>
      <c r="AM658" s="835"/>
      <c r="AN658" s="835"/>
      <c r="AO658" s="835"/>
      <c r="AP658" s="835"/>
      <c r="AQ658" s="835"/>
      <c r="AR658" s="835"/>
      <c r="AS658" s="835"/>
      <c r="AT658" s="835"/>
      <c r="AU658" s="835"/>
      <c r="AV658" s="835"/>
      <c r="AW658" s="835"/>
      <c r="AX658" s="835"/>
      <c r="AY658" s="835"/>
      <c r="AZ658" s="835"/>
      <c r="BA658" s="241"/>
      <c r="BB658" s="428"/>
      <c r="BC658" s="241"/>
      <c r="BD658" s="241"/>
      <c r="BE658" s="241"/>
      <c r="BF658" s="241"/>
      <c r="BG658" s="241"/>
      <c r="BH658" s="241"/>
      <c r="BI658" s="241"/>
      <c r="BJ658" s="241"/>
      <c r="BK658" s="241"/>
      <c r="BL658" s="241"/>
      <c r="BM658" s="241"/>
      <c r="BN658" s="241"/>
      <c r="BO658" s="241"/>
      <c r="BP658" s="241"/>
      <c r="BQ658" s="241"/>
      <c r="BR658" s="241"/>
      <c r="BS658" s="241"/>
      <c r="BT658" s="241"/>
      <c r="BU658" s="241"/>
      <c r="BV658" s="241"/>
      <c r="BW658" s="241"/>
      <c r="BX658" s="241"/>
      <c r="BY658" s="241"/>
      <c r="BZ658" s="241"/>
      <c r="CA658" s="241"/>
      <c r="CB658" s="241"/>
      <c r="CC658" s="241"/>
      <c r="CD658" s="241"/>
      <c r="CE658" s="241"/>
      <c r="CF658" s="241"/>
      <c r="CG658" s="241"/>
      <c r="CH658" s="241"/>
      <c r="CI658" s="241"/>
      <c r="CJ658" s="241"/>
      <c r="CK658" s="241"/>
      <c r="CL658" s="241"/>
      <c r="CM658" s="241"/>
      <c r="CN658" s="241"/>
      <c r="CO658" s="241"/>
      <c r="CP658" s="241"/>
      <c r="CQ658" s="241"/>
      <c r="CR658" s="241"/>
      <c r="CS658" s="241"/>
      <c r="CT658" s="241"/>
      <c r="CU658" s="241"/>
      <c r="CV658" s="241"/>
      <c r="CW658" s="241"/>
      <c r="CX658" s="241"/>
      <c r="CY658" s="241"/>
      <c r="CZ658" s="241"/>
    </row>
    <row r="659" s="757" customFormat="true" ht="25.15" customHeight="true" x14ac:dyDescent="0.2">
      <c r="C659" s="804"/>
      <c r="D659" s="804"/>
      <c r="E659" s="804"/>
      <c r="F659" s="804"/>
      <c r="G659" s="804"/>
      <c r="H659" s="804"/>
      <c r="I659" s="804"/>
      <c r="J659" s="804"/>
      <c r="K659" s="804"/>
      <c r="L659" s="804"/>
      <c r="M659" s="804"/>
      <c r="N659" s="804"/>
      <c r="O659" s="804"/>
      <c r="P659" s="804"/>
      <c r="Q659" s="804"/>
      <c r="AE659" s="835"/>
      <c r="AF659" s="835"/>
      <c r="AG659" s="835"/>
      <c r="AH659" s="835"/>
      <c r="AI659" s="835"/>
      <c r="AJ659" s="835"/>
      <c r="AK659" s="835"/>
      <c r="AL659" s="835"/>
      <c r="AM659" s="835"/>
      <c r="AN659" s="835"/>
      <c r="AO659" s="835"/>
      <c r="AP659" s="835"/>
      <c r="AQ659" s="835"/>
      <c r="AR659" s="835"/>
      <c r="AS659" s="835"/>
      <c r="AT659" s="835"/>
      <c r="AU659" s="835"/>
      <c r="AV659" s="835"/>
      <c r="AW659" s="835"/>
      <c r="AX659" s="835"/>
      <c r="AY659" s="835"/>
      <c r="AZ659" s="835"/>
      <c r="BA659" s="241"/>
      <c r="BB659" s="428"/>
      <c r="BC659" s="241"/>
      <c r="BD659" s="241"/>
      <c r="BE659" s="241"/>
      <c r="BF659" s="241"/>
      <c r="BG659" s="241"/>
      <c r="BH659" s="241"/>
      <c r="BI659" s="241"/>
      <c r="BJ659" s="241"/>
      <c r="BK659" s="241"/>
      <c r="BL659" s="241"/>
      <c r="BM659" s="241"/>
      <c r="BN659" s="241"/>
      <c r="BO659" s="241"/>
      <c r="BP659" s="241"/>
      <c r="BQ659" s="241"/>
      <c r="BR659" s="241"/>
      <c r="BS659" s="241"/>
      <c r="BT659" s="241"/>
      <c r="BU659" s="241"/>
      <c r="BV659" s="241"/>
      <c r="BW659" s="241"/>
      <c r="BX659" s="241"/>
      <c r="BY659" s="241"/>
      <c r="BZ659" s="241"/>
      <c r="CA659" s="241"/>
      <c r="CB659" s="241"/>
      <c r="CC659" s="241"/>
      <c r="CD659" s="241"/>
      <c r="CE659" s="241"/>
      <c r="CF659" s="241"/>
      <c r="CG659" s="241"/>
      <c r="CH659" s="241"/>
      <c r="CI659" s="241"/>
      <c r="CJ659" s="241"/>
      <c r="CK659" s="241"/>
      <c r="CL659" s="241"/>
      <c r="CM659" s="241"/>
      <c r="CN659" s="241"/>
      <c r="CO659" s="241"/>
      <c r="CP659" s="241"/>
      <c r="CQ659" s="241"/>
      <c r="CR659" s="241"/>
      <c r="CS659" s="241"/>
      <c r="CT659" s="241"/>
      <c r="CU659" s="241"/>
      <c r="CV659" s="241"/>
      <c r="CW659" s="241"/>
      <c r="CX659" s="241"/>
      <c r="CY659" s="241"/>
      <c r="CZ659" s="241"/>
    </row>
    <row r="660" s="757" customFormat="true" ht="25.15" customHeight="true" x14ac:dyDescent="0.2">
      <c r="C660" s="804"/>
      <c r="D660" s="804"/>
      <c r="E660" s="804"/>
      <c r="F660" s="804"/>
      <c r="G660" s="804"/>
      <c r="H660" s="804"/>
      <c r="I660" s="804"/>
      <c r="J660" s="804"/>
      <c r="K660" s="804"/>
      <c r="L660" s="804"/>
      <c r="M660" s="804"/>
      <c r="N660" s="804"/>
      <c r="O660" s="804"/>
      <c r="P660" s="804"/>
      <c r="Q660" s="804"/>
      <c r="AE660" s="835"/>
      <c r="AF660" s="835"/>
      <c r="AG660" s="835"/>
      <c r="AH660" s="835"/>
      <c r="AI660" s="835"/>
      <c r="AJ660" s="835"/>
      <c r="AK660" s="835"/>
      <c r="AL660" s="835"/>
      <c r="AM660" s="835"/>
      <c r="AN660" s="835"/>
      <c r="AO660" s="835"/>
      <c r="AP660" s="835"/>
      <c r="AQ660" s="835"/>
      <c r="AR660" s="835"/>
      <c r="AS660" s="835"/>
      <c r="AT660" s="835"/>
      <c r="AU660" s="835"/>
      <c r="AV660" s="835"/>
      <c r="AW660" s="835"/>
      <c r="AX660" s="835"/>
      <c r="AY660" s="835"/>
      <c r="AZ660" s="835"/>
      <c r="BA660" s="241"/>
      <c r="BB660" s="428"/>
      <c r="BC660" s="241"/>
      <c r="BD660" s="241"/>
      <c r="BE660" s="241"/>
      <c r="BF660" s="241"/>
      <c r="BG660" s="241"/>
      <c r="BH660" s="241"/>
      <c r="BI660" s="241"/>
      <c r="BJ660" s="241"/>
      <c r="BK660" s="241"/>
      <c r="BL660" s="241"/>
      <c r="BM660" s="241"/>
      <c r="BN660" s="241"/>
      <c r="BO660" s="241"/>
      <c r="BP660" s="241"/>
      <c r="BQ660" s="241"/>
      <c r="BR660" s="241"/>
      <c r="BS660" s="241"/>
      <c r="BT660" s="241"/>
      <c r="BU660" s="241"/>
      <c r="BV660" s="241"/>
      <c r="BW660" s="241"/>
      <c r="BX660" s="241"/>
      <c r="BY660" s="241"/>
      <c r="BZ660" s="241"/>
      <c r="CA660" s="241"/>
      <c r="CB660" s="241"/>
      <c r="CC660" s="241"/>
      <c r="CD660" s="241"/>
      <c r="CE660" s="241"/>
      <c r="CF660" s="241"/>
      <c r="CG660" s="241"/>
      <c r="CH660" s="241"/>
      <c r="CI660" s="241"/>
      <c r="CJ660" s="241"/>
      <c r="CK660" s="241"/>
      <c r="CL660" s="241"/>
      <c r="CM660" s="241"/>
      <c r="CN660" s="241"/>
      <c r="CO660" s="241"/>
      <c r="CP660" s="241"/>
      <c r="CQ660" s="241"/>
      <c r="CR660" s="241"/>
      <c r="CS660" s="241"/>
      <c r="CT660" s="241"/>
      <c r="CU660" s="241"/>
      <c r="CV660" s="241"/>
      <c r="CW660" s="241"/>
      <c r="CX660" s="241"/>
      <c r="CY660" s="241"/>
      <c r="CZ660" s="241"/>
    </row>
    <row r="661" s="757" customFormat="true" ht="25.15" customHeight="true" x14ac:dyDescent="0.2">
      <c r="C661" s="804"/>
      <c r="D661" s="804"/>
      <c r="E661" s="804"/>
      <c r="F661" s="804"/>
      <c r="G661" s="804"/>
      <c r="H661" s="804"/>
      <c r="I661" s="804"/>
      <c r="J661" s="804"/>
      <c r="K661" s="804"/>
      <c r="L661" s="804"/>
      <c r="M661" s="804"/>
      <c r="N661" s="804"/>
      <c r="O661" s="804"/>
      <c r="P661" s="804"/>
      <c r="Q661" s="804"/>
      <c r="AE661" s="835"/>
      <c r="AF661" s="835"/>
      <c r="AG661" s="835"/>
      <c r="AH661" s="835"/>
      <c r="AI661" s="835"/>
      <c r="AJ661" s="835"/>
      <c r="AK661" s="835"/>
      <c r="AL661" s="835"/>
      <c r="AM661" s="835"/>
      <c r="AN661" s="835"/>
      <c r="AO661" s="835"/>
      <c r="AP661" s="835"/>
      <c r="AQ661" s="835"/>
      <c r="AR661" s="835"/>
      <c r="AS661" s="835"/>
      <c r="AT661" s="835"/>
      <c r="AU661" s="835"/>
      <c r="AV661" s="835"/>
      <c r="AW661" s="835"/>
      <c r="AX661" s="835"/>
      <c r="AY661" s="835"/>
      <c r="AZ661" s="835"/>
      <c r="BA661" s="241"/>
      <c r="BB661" s="428"/>
      <c r="BC661" s="241"/>
      <c r="BD661" s="241"/>
      <c r="BE661" s="241"/>
      <c r="BF661" s="241"/>
      <c r="BG661" s="241"/>
      <c r="BH661" s="241"/>
      <c r="BI661" s="241"/>
      <c r="BJ661" s="241"/>
      <c r="BK661" s="241"/>
      <c r="BL661" s="241"/>
      <c r="BM661" s="241"/>
      <c r="BN661" s="241"/>
      <c r="BO661" s="241"/>
      <c r="BP661" s="241"/>
      <c r="BQ661" s="241"/>
      <c r="BR661" s="241"/>
      <c r="BS661" s="241"/>
      <c r="BT661" s="241"/>
      <c r="BU661" s="241"/>
      <c r="BV661" s="241"/>
      <c r="BW661" s="241"/>
      <c r="BX661" s="241"/>
      <c r="BY661" s="241"/>
      <c r="BZ661" s="241"/>
      <c r="CA661" s="241"/>
      <c r="CB661" s="241"/>
      <c r="CC661" s="241"/>
      <c r="CD661" s="241"/>
      <c r="CE661" s="241"/>
      <c r="CF661" s="241"/>
      <c r="CG661" s="241"/>
      <c r="CH661" s="241"/>
      <c r="CI661" s="241"/>
      <c r="CJ661" s="241"/>
      <c r="CK661" s="241"/>
      <c r="CL661" s="241"/>
      <c r="CM661" s="241"/>
      <c r="CN661" s="241"/>
      <c r="CO661" s="241"/>
      <c r="CP661" s="241"/>
      <c r="CQ661" s="241"/>
      <c r="CR661" s="241"/>
      <c r="CS661" s="241"/>
      <c r="CT661" s="241"/>
      <c r="CU661" s="241"/>
      <c r="CV661" s="241"/>
      <c r="CW661" s="241"/>
      <c r="CX661" s="241"/>
      <c r="CY661" s="241"/>
      <c r="CZ661" s="241"/>
    </row>
    <row r="662" s="757" customFormat="true" ht="25.15" customHeight="true" x14ac:dyDescent="0.2">
      <c r="C662" s="804"/>
      <c r="D662" s="804"/>
      <c r="E662" s="804"/>
      <c r="F662" s="804"/>
      <c r="G662" s="804"/>
      <c r="H662" s="804"/>
      <c r="I662" s="804"/>
      <c r="J662" s="804"/>
      <c r="K662" s="804"/>
      <c r="L662" s="804"/>
      <c r="M662" s="804"/>
      <c r="N662" s="804"/>
      <c r="O662" s="804"/>
      <c r="P662" s="804"/>
      <c r="Q662" s="804"/>
      <c r="AE662" s="835"/>
      <c r="AF662" s="835"/>
      <c r="AG662" s="835"/>
      <c r="AH662" s="835"/>
      <c r="AI662" s="835"/>
      <c r="AJ662" s="835"/>
      <c r="AK662" s="835"/>
      <c r="AL662" s="835"/>
      <c r="AM662" s="835"/>
      <c r="AN662" s="835"/>
      <c r="AO662" s="835"/>
      <c r="AP662" s="835"/>
      <c r="AQ662" s="835"/>
      <c r="AR662" s="835"/>
      <c r="AS662" s="835"/>
      <c r="AT662" s="835"/>
      <c r="AU662" s="835"/>
      <c r="AV662" s="835"/>
      <c r="AW662" s="835"/>
      <c r="AX662" s="835"/>
      <c r="AY662" s="835"/>
      <c r="AZ662" s="835"/>
      <c r="BA662" s="241"/>
      <c r="BB662" s="428"/>
      <c r="BC662" s="241"/>
      <c r="BD662" s="241"/>
      <c r="BE662" s="241"/>
      <c r="BF662" s="241"/>
      <c r="BG662" s="241"/>
      <c r="BH662" s="241"/>
      <c r="BI662" s="241"/>
      <c r="BJ662" s="241"/>
      <c r="BK662" s="241"/>
      <c r="BL662" s="241"/>
      <c r="BM662" s="241"/>
      <c r="BN662" s="241"/>
      <c r="BO662" s="241"/>
      <c r="BP662" s="241"/>
      <c r="BQ662" s="241"/>
      <c r="BR662" s="241"/>
      <c r="BS662" s="241"/>
      <c r="BT662" s="241"/>
      <c r="BU662" s="241"/>
      <c r="BV662" s="241"/>
      <c r="BW662" s="241"/>
      <c r="BX662" s="241"/>
      <c r="BY662" s="241"/>
      <c r="BZ662" s="241"/>
      <c r="CA662" s="241"/>
      <c r="CB662" s="241"/>
      <c r="CC662" s="241"/>
      <c r="CD662" s="241"/>
      <c r="CE662" s="241"/>
      <c r="CF662" s="241"/>
      <c r="CG662" s="241"/>
      <c r="CH662" s="241"/>
      <c r="CI662" s="241"/>
      <c r="CJ662" s="241"/>
      <c r="CK662" s="241"/>
      <c r="CL662" s="241"/>
      <c r="CM662" s="241"/>
      <c r="CN662" s="241"/>
      <c r="CO662" s="241"/>
      <c r="CP662" s="241"/>
      <c r="CQ662" s="241"/>
      <c r="CR662" s="241"/>
      <c r="CS662" s="241"/>
      <c r="CT662" s="241"/>
      <c r="CU662" s="241"/>
      <c r="CV662" s="241"/>
      <c r="CW662" s="241"/>
      <c r="CX662" s="241"/>
      <c r="CY662" s="241"/>
      <c r="CZ662" s="241"/>
    </row>
    <row r="663" s="757" customFormat="true" ht="25.15" customHeight="true" x14ac:dyDescent="0.2">
      <c r="C663" s="804"/>
      <c r="D663" s="804"/>
      <c r="E663" s="804"/>
      <c r="F663" s="804"/>
      <c r="G663" s="804"/>
      <c r="H663" s="804"/>
      <c r="I663" s="804"/>
      <c r="J663" s="804"/>
      <c r="K663" s="804"/>
      <c r="L663" s="804"/>
      <c r="M663" s="804"/>
      <c r="N663" s="804"/>
      <c r="O663" s="804"/>
      <c r="P663" s="804"/>
      <c r="Q663" s="804"/>
      <c r="AE663" s="835"/>
      <c r="AF663" s="835"/>
      <c r="AG663" s="835"/>
      <c r="AH663" s="835"/>
      <c r="AI663" s="835"/>
      <c r="AJ663" s="835"/>
      <c r="AK663" s="835"/>
      <c r="AL663" s="835"/>
      <c r="AM663" s="835"/>
      <c r="AN663" s="835"/>
      <c r="AO663" s="835"/>
      <c r="AP663" s="835"/>
      <c r="AQ663" s="835"/>
      <c r="AR663" s="835"/>
      <c r="AS663" s="835"/>
      <c r="AT663" s="835"/>
      <c r="AU663" s="835"/>
      <c r="AV663" s="835"/>
      <c r="AW663" s="835"/>
      <c r="AX663" s="835"/>
      <c r="AY663" s="835"/>
      <c r="AZ663" s="835"/>
      <c r="BA663" s="241"/>
      <c r="BB663" s="428"/>
      <c r="BC663" s="241"/>
      <c r="BD663" s="241"/>
      <c r="BE663" s="241"/>
      <c r="BF663" s="241"/>
      <c r="BG663" s="241"/>
      <c r="BH663" s="241"/>
      <c r="BI663" s="241"/>
      <c r="BJ663" s="241"/>
      <c r="BK663" s="241"/>
      <c r="BL663" s="241"/>
      <c r="BM663" s="241"/>
      <c r="BN663" s="241"/>
      <c r="BO663" s="241"/>
      <c r="BP663" s="241"/>
      <c r="BQ663" s="241"/>
      <c r="BR663" s="241"/>
      <c r="BS663" s="241"/>
      <c r="BT663" s="241"/>
      <c r="BU663" s="241"/>
      <c r="BV663" s="241"/>
      <c r="BW663" s="241"/>
      <c r="BX663" s="241"/>
      <c r="BY663" s="241"/>
      <c r="BZ663" s="241"/>
      <c r="CA663" s="241"/>
      <c r="CB663" s="241"/>
      <c r="CC663" s="241"/>
      <c r="CD663" s="241"/>
      <c r="CE663" s="241"/>
      <c r="CF663" s="241"/>
      <c r="CG663" s="241"/>
      <c r="CH663" s="241"/>
      <c r="CI663" s="241"/>
      <c r="CJ663" s="241"/>
      <c r="CK663" s="241"/>
      <c r="CL663" s="241"/>
      <c r="CM663" s="241"/>
      <c r="CN663" s="241"/>
      <c r="CO663" s="241"/>
      <c r="CP663" s="241"/>
      <c r="CQ663" s="241"/>
      <c r="CR663" s="241"/>
      <c r="CS663" s="241"/>
      <c r="CT663" s="241"/>
      <c r="CU663" s="241"/>
      <c r="CV663" s="241"/>
      <c r="CW663" s="241"/>
      <c r="CX663" s="241"/>
      <c r="CY663" s="241"/>
      <c r="CZ663" s="241"/>
    </row>
    <row r="664" s="757" customFormat="true" ht="25.15" customHeight="true" x14ac:dyDescent="0.2">
      <c r="C664" s="804"/>
      <c r="D664" s="804"/>
      <c r="E664" s="804"/>
      <c r="F664" s="804"/>
      <c r="G664" s="804"/>
      <c r="H664" s="804"/>
      <c r="I664" s="804"/>
      <c r="J664" s="804"/>
      <c r="K664" s="804"/>
      <c r="L664" s="804"/>
      <c r="M664" s="804"/>
      <c r="N664" s="804"/>
      <c r="O664" s="804"/>
      <c r="P664" s="804"/>
      <c r="Q664" s="804"/>
      <c r="AE664" s="835"/>
      <c r="AF664" s="835"/>
      <c r="AG664" s="835"/>
      <c r="AH664" s="835"/>
      <c r="AI664" s="835"/>
      <c r="AJ664" s="835"/>
      <c r="AK664" s="835"/>
      <c r="AL664" s="835"/>
      <c r="AM664" s="835"/>
      <c r="AN664" s="835"/>
      <c r="AO664" s="835"/>
      <c r="AP664" s="835"/>
      <c r="AQ664" s="835"/>
      <c r="AR664" s="835"/>
      <c r="AS664" s="835"/>
      <c r="AT664" s="835"/>
      <c r="AU664" s="835"/>
      <c r="AV664" s="835"/>
      <c r="AW664" s="835"/>
      <c r="AX664" s="835"/>
      <c r="AY664" s="835"/>
      <c r="AZ664" s="835"/>
      <c r="BA664" s="241"/>
      <c r="BB664" s="428"/>
      <c r="BC664" s="241"/>
      <c r="BD664" s="241"/>
      <c r="BE664" s="241"/>
      <c r="BF664" s="241"/>
      <c r="BG664" s="241"/>
      <c r="BH664" s="241"/>
      <c r="BI664" s="241"/>
      <c r="BJ664" s="241"/>
      <c r="BK664" s="241"/>
      <c r="BL664" s="241"/>
      <c r="BM664" s="241"/>
      <c r="BN664" s="241"/>
      <c r="BO664" s="241"/>
      <c r="BP664" s="241"/>
      <c r="BQ664" s="241"/>
      <c r="BR664" s="241"/>
      <c r="BS664" s="241"/>
      <c r="BT664" s="241"/>
      <c r="BU664" s="241"/>
      <c r="BV664" s="241"/>
      <c r="BW664" s="241"/>
      <c r="BX664" s="241"/>
      <c r="BY664" s="241"/>
      <c r="BZ664" s="241"/>
      <c r="CA664" s="241"/>
      <c r="CB664" s="241"/>
      <c r="CC664" s="241"/>
      <c r="CD664" s="241"/>
      <c r="CE664" s="241"/>
      <c r="CF664" s="241"/>
      <c r="CG664" s="241"/>
      <c r="CH664" s="241"/>
      <c r="CI664" s="241"/>
      <c r="CJ664" s="241"/>
      <c r="CK664" s="241"/>
      <c r="CL664" s="241"/>
      <c r="CM664" s="241"/>
      <c r="CN664" s="241"/>
      <c r="CO664" s="241"/>
      <c r="CP664" s="241"/>
      <c r="CQ664" s="241"/>
      <c r="CR664" s="241"/>
      <c r="CS664" s="241"/>
      <c r="CT664" s="241"/>
      <c r="CU664" s="241"/>
      <c r="CV664" s="241"/>
      <c r="CW664" s="241"/>
      <c r="CX664" s="241"/>
      <c r="CY664" s="241"/>
      <c r="CZ664" s="241"/>
    </row>
    <row r="665" s="757" customFormat="true" ht="25.15" customHeight="true" x14ac:dyDescent="0.2">
      <c r="C665" s="804"/>
      <c r="D665" s="804"/>
      <c r="E665" s="804"/>
      <c r="F665" s="804"/>
      <c r="G665" s="804"/>
      <c r="H665" s="804"/>
      <c r="I665" s="804"/>
      <c r="J665" s="804"/>
      <c r="K665" s="804"/>
      <c r="L665" s="804"/>
      <c r="M665" s="804"/>
      <c r="N665" s="804"/>
      <c r="O665" s="804"/>
      <c r="P665" s="804"/>
      <c r="Q665" s="804"/>
      <c r="AE665" s="835"/>
      <c r="AF665" s="835"/>
      <c r="AG665" s="835"/>
      <c r="AH665" s="835"/>
      <c r="AI665" s="835"/>
      <c r="AJ665" s="835"/>
      <c r="AK665" s="835"/>
      <c r="AL665" s="835"/>
      <c r="AM665" s="835"/>
      <c r="AN665" s="835"/>
      <c r="AO665" s="835"/>
      <c r="AP665" s="835"/>
      <c r="AQ665" s="835"/>
      <c r="AR665" s="835"/>
      <c r="AS665" s="835"/>
      <c r="AT665" s="835"/>
      <c r="AU665" s="835"/>
      <c r="AV665" s="835"/>
      <c r="AW665" s="835"/>
      <c r="AX665" s="835"/>
      <c r="AY665" s="835"/>
      <c r="AZ665" s="835"/>
      <c r="BA665" s="241"/>
      <c r="BB665" s="428"/>
      <c r="BC665" s="241"/>
      <c r="BD665" s="241"/>
      <c r="BE665" s="241"/>
      <c r="BF665" s="241"/>
      <c r="BG665" s="241"/>
      <c r="BH665" s="241"/>
      <c r="BI665" s="241"/>
      <c r="BJ665" s="241"/>
      <c r="BK665" s="241"/>
      <c r="BL665" s="241"/>
      <c r="BM665" s="241"/>
      <c r="BN665" s="241"/>
      <c r="BO665" s="241"/>
      <c r="BP665" s="241"/>
      <c r="BQ665" s="241"/>
      <c r="BR665" s="241"/>
      <c r="BS665" s="241"/>
      <c r="BT665" s="241"/>
      <c r="BU665" s="241"/>
      <c r="BV665" s="241"/>
      <c r="BW665" s="241"/>
      <c r="BX665" s="241"/>
      <c r="BY665" s="241"/>
      <c r="BZ665" s="241"/>
      <c r="CA665" s="241"/>
      <c r="CB665" s="241"/>
      <c r="CC665" s="241"/>
      <c r="CD665" s="241"/>
      <c r="CE665" s="241"/>
      <c r="CF665" s="241"/>
      <c r="CG665" s="241"/>
      <c r="CH665" s="241"/>
      <c r="CI665" s="241"/>
      <c r="CJ665" s="241"/>
      <c r="CK665" s="241"/>
      <c r="CL665" s="241"/>
      <c r="CM665" s="241"/>
      <c r="CN665" s="241"/>
      <c r="CO665" s="241"/>
      <c r="CP665" s="241"/>
      <c r="CQ665" s="241"/>
      <c r="CR665" s="241"/>
      <c r="CS665" s="241"/>
      <c r="CT665" s="241"/>
      <c r="CU665" s="241"/>
      <c r="CV665" s="241"/>
      <c r="CW665" s="241"/>
      <c r="CX665" s="241"/>
      <c r="CY665" s="241"/>
      <c r="CZ665" s="241"/>
    </row>
    <row r="666" s="757" customFormat="true" ht="25.15" customHeight="true" x14ac:dyDescent="0.2">
      <c r="C666" s="804"/>
      <c r="D666" s="804"/>
      <c r="E666" s="804"/>
      <c r="F666" s="804"/>
      <c r="G666" s="804"/>
      <c r="H666" s="804"/>
      <c r="I666" s="804"/>
      <c r="J666" s="804"/>
      <c r="K666" s="804"/>
      <c r="L666" s="804"/>
      <c r="M666" s="804"/>
      <c r="N666" s="804"/>
      <c r="O666" s="804"/>
      <c r="P666" s="804"/>
      <c r="Q666" s="804"/>
      <c r="AE666" s="835"/>
      <c r="AF666" s="835"/>
      <c r="AG666" s="835"/>
      <c r="AH666" s="835"/>
      <c r="AI666" s="835"/>
      <c r="AJ666" s="835"/>
      <c r="AK666" s="835"/>
      <c r="AL666" s="835"/>
      <c r="AM666" s="835"/>
      <c r="AN666" s="835"/>
      <c r="AO666" s="835"/>
      <c r="AP666" s="835"/>
      <c r="AQ666" s="835"/>
      <c r="AR666" s="835"/>
      <c r="AS666" s="835"/>
      <c r="AT666" s="835"/>
      <c r="AU666" s="835"/>
      <c r="AV666" s="835"/>
      <c r="AW666" s="835"/>
      <c r="AX666" s="835"/>
      <c r="AY666" s="835"/>
      <c r="AZ666" s="835"/>
      <c r="BA666" s="241"/>
      <c r="BB666" s="428"/>
      <c r="BC666" s="241"/>
      <c r="BD666" s="241"/>
      <c r="BE666" s="241"/>
      <c r="BF666" s="241"/>
      <c r="BG666" s="241"/>
      <c r="BH666" s="241"/>
      <c r="BI666" s="241"/>
      <c r="BJ666" s="241"/>
      <c r="BK666" s="241"/>
      <c r="BL666" s="241"/>
      <c r="BM666" s="241"/>
      <c r="BN666" s="241"/>
      <c r="BO666" s="241"/>
      <c r="BP666" s="241"/>
      <c r="BQ666" s="241"/>
      <c r="BR666" s="241"/>
      <c r="BS666" s="241"/>
      <c r="BT666" s="241"/>
      <c r="BU666" s="241"/>
      <c r="BV666" s="241"/>
      <c r="BW666" s="241"/>
      <c r="BX666" s="241"/>
      <c r="BY666" s="241"/>
      <c r="BZ666" s="241"/>
      <c r="CA666" s="241"/>
      <c r="CB666" s="241"/>
      <c r="CC666" s="241"/>
      <c r="CD666" s="241"/>
      <c r="CE666" s="241"/>
      <c r="CF666" s="241"/>
      <c r="CG666" s="241"/>
      <c r="CH666" s="241"/>
      <c r="CI666" s="241"/>
      <c r="CJ666" s="241"/>
      <c r="CK666" s="241"/>
      <c r="CL666" s="241"/>
      <c r="CM666" s="241"/>
      <c r="CN666" s="241"/>
      <c r="CO666" s="241"/>
      <c r="CP666" s="241"/>
      <c r="CQ666" s="241"/>
      <c r="CR666" s="241"/>
      <c r="CS666" s="241"/>
      <c r="CT666" s="241"/>
      <c r="CU666" s="241"/>
      <c r="CV666" s="241"/>
      <c r="CW666" s="241"/>
      <c r="CX666" s="241"/>
      <c r="CY666" s="241"/>
      <c r="CZ666" s="241"/>
    </row>
    <row r="667" s="757" customFormat="true" ht="25.15" customHeight="true" x14ac:dyDescent="0.2">
      <c r="C667" s="804"/>
      <c r="D667" s="804"/>
      <c r="E667" s="804"/>
      <c r="F667" s="804"/>
      <c r="G667" s="804"/>
      <c r="H667" s="804"/>
      <c r="I667" s="804"/>
      <c r="J667" s="804"/>
      <c r="K667" s="804"/>
      <c r="L667" s="804"/>
      <c r="M667" s="804"/>
      <c r="N667" s="804"/>
      <c r="O667" s="804"/>
      <c r="P667" s="804"/>
      <c r="Q667" s="804"/>
      <c r="AE667" s="835"/>
      <c r="AF667" s="835"/>
      <c r="AG667" s="835"/>
      <c r="AH667" s="835"/>
      <c r="AI667" s="835"/>
      <c r="AJ667" s="835"/>
      <c r="AK667" s="835"/>
      <c r="AL667" s="835"/>
      <c r="AM667" s="835"/>
      <c r="AN667" s="835"/>
      <c r="AO667" s="835"/>
      <c r="AP667" s="835"/>
      <c r="AQ667" s="835"/>
      <c r="AR667" s="835"/>
      <c r="AS667" s="835"/>
      <c r="AT667" s="835"/>
      <c r="AU667" s="835"/>
      <c r="AV667" s="835"/>
      <c r="AW667" s="835"/>
      <c r="AX667" s="835"/>
      <c r="AY667" s="835"/>
      <c r="AZ667" s="835"/>
      <c r="BA667" s="241"/>
      <c r="BB667" s="428"/>
      <c r="BC667" s="241"/>
      <c r="BD667" s="241"/>
      <c r="BE667" s="241"/>
      <c r="BF667" s="241"/>
      <c r="BG667" s="241"/>
      <c r="BH667" s="241"/>
      <c r="BI667" s="241"/>
      <c r="BJ667" s="241"/>
      <c r="BK667" s="241"/>
      <c r="BL667" s="241"/>
      <c r="BM667" s="241"/>
      <c r="BN667" s="241"/>
      <c r="BO667" s="241"/>
      <c r="BP667" s="241"/>
      <c r="BQ667" s="241"/>
      <c r="BR667" s="241"/>
      <c r="BS667" s="241"/>
      <c r="BT667" s="241"/>
      <c r="BU667" s="241"/>
      <c r="BV667" s="241"/>
      <c r="BW667" s="241"/>
      <c r="BX667" s="241"/>
      <c r="BY667" s="241"/>
      <c r="BZ667" s="241"/>
      <c r="CA667" s="241"/>
      <c r="CB667" s="241"/>
      <c r="CC667" s="241"/>
      <c r="CD667" s="241"/>
      <c r="CE667" s="241"/>
      <c r="CF667" s="241"/>
      <c r="CG667" s="241"/>
      <c r="CH667" s="241"/>
      <c r="CI667" s="241"/>
      <c r="CJ667" s="241"/>
      <c r="CK667" s="241"/>
      <c r="CL667" s="241"/>
      <c r="CM667" s="241"/>
      <c r="CN667" s="241"/>
      <c r="CO667" s="241"/>
      <c r="CP667" s="241"/>
      <c r="CQ667" s="241"/>
      <c r="CR667" s="241"/>
      <c r="CS667" s="241"/>
      <c r="CT667" s="241"/>
      <c r="CU667" s="241"/>
      <c r="CV667" s="241"/>
      <c r="CW667" s="241"/>
      <c r="CX667" s="241"/>
      <c r="CY667" s="241"/>
      <c r="CZ667" s="241"/>
    </row>
    <row r="668" s="757" customFormat="true" ht="25.15" customHeight="true" x14ac:dyDescent="0.2">
      <c r="C668" s="804"/>
      <c r="D668" s="804"/>
      <c r="E668" s="804"/>
      <c r="F668" s="804"/>
      <c r="G668" s="804"/>
      <c r="H668" s="804"/>
      <c r="I668" s="804"/>
      <c r="J668" s="804"/>
      <c r="K668" s="804"/>
      <c r="L668" s="804"/>
      <c r="M668" s="804"/>
      <c r="N668" s="804"/>
      <c r="O668" s="804"/>
      <c r="P668" s="804"/>
      <c r="Q668" s="804"/>
      <c r="AE668" s="835"/>
      <c r="AF668" s="835"/>
      <c r="AG668" s="835"/>
      <c r="AH668" s="835"/>
      <c r="AI668" s="835"/>
      <c r="AJ668" s="835"/>
      <c r="AK668" s="835"/>
      <c r="AL668" s="835"/>
      <c r="AM668" s="835"/>
      <c r="AN668" s="835"/>
      <c r="AO668" s="835"/>
      <c r="AP668" s="835"/>
      <c r="AQ668" s="835"/>
      <c r="AR668" s="835"/>
      <c r="AS668" s="835"/>
      <c r="AT668" s="835"/>
      <c r="AU668" s="835"/>
      <c r="AV668" s="835"/>
      <c r="AW668" s="835"/>
      <c r="AX668" s="835"/>
      <c r="AY668" s="835"/>
      <c r="AZ668" s="835"/>
      <c r="BA668" s="241"/>
      <c r="BB668" s="428"/>
      <c r="BC668" s="241"/>
      <c r="BD668" s="241"/>
      <c r="BE668" s="241"/>
      <c r="BF668" s="241"/>
      <c r="BG668" s="241"/>
      <c r="BH668" s="241"/>
      <c r="BI668" s="241"/>
      <c r="BJ668" s="241"/>
      <c r="BK668" s="241"/>
      <c r="BL668" s="241"/>
      <c r="BM668" s="241"/>
      <c r="BN668" s="241"/>
      <c r="BO668" s="241"/>
      <c r="BP668" s="241"/>
      <c r="BQ668" s="241"/>
      <c r="BR668" s="241"/>
      <c r="BS668" s="241"/>
      <c r="BT668" s="241"/>
      <c r="BU668" s="241"/>
      <c r="BV668" s="241"/>
      <c r="BW668" s="241"/>
      <c r="BX668" s="241"/>
      <c r="BY668" s="241"/>
      <c r="BZ668" s="241"/>
      <c r="CA668" s="241"/>
      <c r="CB668" s="241"/>
      <c r="CC668" s="241"/>
      <c r="CD668" s="241"/>
      <c r="CE668" s="241"/>
      <c r="CF668" s="241"/>
      <c r="CG668" s="241"/>
      <c r="CH668" s="241"/>
      <c r="CI668" s="241"/>
      <c r="CJ668" s="241"/>
      <c r="CK668" s="241"/>
      <c r="CL668" s="241"/>
      <c r="CM668" s="241"/>
      <c r="CN668" s="241"/>
      <c r="CO668" s="241"/>
      <c r="CP668" s="241"/>
      <c r="CQ668" s="241"/>
      <c r="CR668" s="241"/>
      <c r="CS668" s="241"/>
      <c r="CT668" s="241"/>
      <c r="CU668" s="241"/>
      <c r="CV668" s="241"/>
      <c r="CW668" s="241"/>
      <c r="CX668" s="241"/>
      <c r="CY668" s="241"/>
      <c r="CZ668" s="241"/>
    </row>
    <row r="669" s="757" customFormat="true" ht="25.15" customHeight="true" x14ac:dyDescent="0.2">
      <c r="C669" s="804"/>
      <c r="D669" s="804"/>
      <c r="E669" s="804"/>
      <c r="F669" s="804"/>
      <c r="G669" s="804"/>
      <c r="H669" s="804"/>
      <c r="I669" s="804"/>
      <c r="J669" s="804"/>
      <c r="K669" s="804"/>
      <c r="L669" s="804"/>
      <c r="M669" s="804"/>
      <c r="N669" s="804"/>
      <c r="O669" s="804"/>
      <c r="P669" s="804"/>
      <c r="Q669" s="804"/>
      <c r="AE669" s="835"/>
      <c r="AF669" s="835"/>
      <c r="AG669" s="835"/>
      <c r="AH669" s="835"/>
      <c r="AI669" s="835"/>
      <c r="AJ669" s="835"/>
      <c r="AK669" s="835"/>
      <c r="AL669" s="835"/>
      <c r="AM669" s="835"/>
      <c r="AN669" s="835"/>
      <c r="AO669" s="835"/>
      <c r="AP669" s="835"/>
      <c r="AQ669" s="835"/>
      <c r="AR669" s="835"/>
      <c r="AS669" s="835"/>
      <c r="AT669" s="835"/>
      <c r="AU669" s="835"/>
      <c r="AV669" s="835"/>
      <c r="AW669" s="835"/>
      <c r="AX669" s="835"/>
      <c r="AY669" s="835"/>
      <c r="AZ669" s="835"/>
      <c r="BA669" s="241"/>
      <c r="BB669" s="428"/>
      <c r="BC669" s="241"/>
      <c r="BD669" s="241"/>
      <c r="BE669" s="241"/>
      <c r="BF669" s="241"/>
      <c r="BG669" s="241"/>
      <c r="BH669" s="241"/>
      <c r="BI669" s="241"/>
      <c r="BJ669" s="241"/>
      <c r="BK669" s="241"/>
      <c r="BL669" s="241"/>
      <c r="BM669" s="241"/>
      <c r="BN669" s="241"/>
      <c r="BO669" s="241"/>
      <c r="BP669" s="241"/>
      <c r="BQ669" s="241"/>
      <c r="BR669" s="241"/>
      <c r="BS669" s="241"/>
      <c r="BT669" s="241"/>
      <c r="BU669" s="241"/>
      <c r="BV669" s="241"/>
      <c r="BW669" s="241"/>
      <c r="BX669" s="241"/>
      <c r="BY669" s="241"/>
      <c r="BZ669" s="241"/>
      <c r="CA669" s="241"/>
      <c r="CB669" s="241"/>
      <c r="CC669" s="241"/>
      <c r="CD669" s="241"/>
      <c r="CE669" s="241"/>
      <c r="CF669" s="241"/>
      <c r="CG669" s="241"/>
      <c r="CH669" s="241"/>
      <c r="CI669" s="241"/>
      <c r="CJ669" s="241"/>
      <c r="CK669" s="241"/>
      <c r="CL669" s="241"/>
      <c r="CM669" s="241"/>
      <c r="CN669" s="241"/>
      <c r="CO669" s="241"/>
      <c r="CP669" s="241"/>
      <c r="CQ669" s="241"/>
      <c r="CR669" s="241"/>
      <c r="CS669" s="241"/>
      <c r="CT669" s="241"/>
      <c r="CU669" s="241"/>
      <c r="CV669" s="241"/>
      <c r="CW669" s="241"/>
      <c r="CX669" s="241"/>
      <c r="CY669" s="241"/>
      <c r="CZ669" s="241"/>
    </row>
    <row r="670" s="757" customFormat="true" ht="25.15" customHeight="true" x14ac:dyDescent="0.2">
      <c r="C670" s="804"/>
      <c r="D670" s="804"/>
      <c r="E670" s="804"/>
      <c r="F670" s="804"/>
      <c r="G670" s="804"/>
      <c r="H670" s="804"/>
      <c r="I670" s="804"/>
      <c r="J670" s="804"/>
      <c r="K670" s="804"/>
      <c r="L670" s="804"/>
      <c r="M670" s="804"/>
      <c r="N670" s="804"/>
      <c r="O670" s="804"/>
      <c r="P670" s="804"/>
      <c r="Q670" s="804"/>
      <c r="AE670" s="835"/>
      <c r="AF670" s="835"/>
      <c r="AG670" s="835"/>
      <c r="AH670" s="835"/>
      <c r="AI670" s="835"/>
      <c r="AJ670" s="835"/>
      <c r="AK670" s="835"/>
      <c r="AL670" s="835"/>
      <c r="AM670" s="835"/>
      <c r="AN670" s="835"/>
      <c r="AO670" s="835"/>
      <c r="AP670" s="835"/>
      <c r="AQ670" s="835"/>
      <c r="AR670" s="835"/>
      <c r="AS670" s="835"/>
      <c r="AT670" s="835"/>
      <c r="AU670" s="835"/>
      <c r="AV670" s="835"/>
      <c r="AW670" s="835"/>
      <c r="AX670" s="835"/>
      <c r="AY670" s="835"/>
      <c r="AZ670" s="835"/>
      <c r="BA670" s="241"/>
      <c r="BB670" s="428"/>
      <c r="BC670" s="241"/>
      <c r="BD670" s="241"/>
      <c r="BE670" s="241"/>
      <c r="BF670" s="241"/>
      <c r="BG670" s="241"/>
      <c r="BH670" s="241"/>
      <c r="BI670" s="241"/>
      <c r="BJ670" s="241"/>
      <c r="BK670" s="241"/>
      <c r="BL670" s="241"/>
      <c r="BM670" s="241"/>
      <c r="BN670" s="241"/>
      <c r="BO670" s="241"/>
      <c r="BP670" s="241"/>
      <c r="BQ670" s="241"/>
      <c r="BR670" s="241"/>
      <c r="BS670" s="241"/>
      <c r="BT670" s="241"/>
      <c r="BU670" s="241"/>
      <c r="BV670" s="241"/>
      <c r="BW670" s="241"/>
      <c r="BX670" s="241"/>
      <c r="BY670" s="241"/>
      <c r="BZ670" s="241"/>
      <c r="CA670" s="241"/>
      <c r="CB670" s="241"/>
      <c r="CC670" s="241"/>
      <c r="CD670" s="241"/>
      <c r="CE670" s="241"/>
      <c r="CF670" s="241"/>
      <c r="CG670" s="241"/>
      <c r="CH670" s="241"/>
      <c r="CI670" s="241"/>
      <c r="CJ670" s="241"/>
      <c r="CK670" s="241"/>
      <c r="CL670" s="241"/>
      <c r="CM670" s="241"/>
      <c r="CN670" s="241"/>
      <c r="CO670" s="241"/>
      <c r="CP670" s="241"/>
      <c r="CQ670" s="241"/>
      <c r="CR670" s="241"/>
      <c r="CS670" s="241"/>
      <c r="CT670" s="241"/>
      <c r="CU670" s="241"/>
      <c r="CV670" s="241"/>
      <c r="CW670" s="241"/>
      <c r="CX670" s="241"/>
      <c r="CY670" s="241"/>
      <c r="CZ670" s="241"/>
    </row>
    <row r="671" s="757" customFormat="true" ht="25.15" customHeight="true" x14ac:dyDescent="0.2">
      <c r="C671" s="804"/>
      <c r="D671" s="804"/>
      <c r="E671" s="804"/>
      <c r="F671" s="804"/>
      <c r="G671" s="804"/>
      <c r="H671" s="804"/>
      <c r="I671" s="804"/>
      <c r="J671" s="804"/>
      <c r="K671" s="804"/>
      <c r="L671" s="804"/>
      <c r="M671" s="804"/>
      <c r="N671" s="804"/>
      <c r="O671" s="804"/>
      <c r="P671" s="804"/>
      <c r="Q671" s="804"/>
      <c r="AE671" s="835"/>
      <c r="AF671" s="835"/>
      <c r="AG671" s="835"/>
      <c r="AH671" s="835"/>
      <c r="AI671" s="835"/>
      <c r="AJ671" s="835"/>
      <c r="AK671" s="835"/>
      <c r="AL671" s="835"/>
      <c r="AM671" s="835"/>
      <c r="AN671" s="835"/>
      <c r="AO671" s="835"/>
      <c r="AP671" s="835"/>
      <c r="AQ671" s="835"/>
      <c r="AR671" s="835"/>
      <c r="AS671" s="835"/>
      <c r="AT671" s="835"/>
      <c r="AU671" s="835"/>
      <c r="AV671" s="835"/>
      <c r="AW671" s="835"/>
      <c r="AX671" s="835"/>
      <c r="AY671" s="835"/>
      <c r="AZ671" s="835"/>
      <c r="BA671" s="241"/>
      <c r="BB671" s="428"/>
      <c r="BC671" s="241"/>
      <c r="BD671" s="241"/>
      <c r="BE671" s="241"/>
      <c r="BF671" s="241"/>
      <c r="BG671" s="241"/>
      <c r="BH671" s="241"/>
      <c r="BI671" s="241"/>
      <c r="BJ671" s="241"/>
      <c r="BK671" s="241"/>
      <c r="BL671" s="241"/>
      <c r="BM671" s="241"/>
      <c r="BN671" s="241"/>
      <c r="BO671" s="241"/>
      <c r="BP671" s="241"/>
      <c r="BQ671" s="241"/>
      <c r="BR671" s="241"/>
      <c r="BS671" s="241"/>
      <c r="BT671" s="241"/>
      <c r="BU671" s="241"/>
      <c r="BV671" s="241"/>
      <c r="BW671" s="241"/>
      <c r="BX671" s="241"/>
      <c r="BY671" s="241"/>
      <c r="BZ671" s="241"/>
      <c r="CA671" s="241"/>
      <c r="CB671" s="241"/>
      <c r="CC671" s="241"/>
      <c r="CD671" s="241"/>
      <c r="CE671" s="241"/>
      <c r="CF671" s="241"/>
      <c r="CG671" s="241"/>
      <c r="CH671" s="241"/>
      <c r="CI671" s="241"/>
      <c r="CJ671" s="241"/>
      <c r="CK671" s="241"/>
      <c r="CL671" s="241"/>
      <c r="CM671" s="241"/>
      <c r="CN671" s="241"/>
      <c r="CO671" s="241"/>
      <c r="CP671" s="241"/>
      <c r="CQ671" s="241"/>
      <c r="CR671" s="241"/>
      <c r="CS671" s="241"/>
      <c r="CT671" s="241"/>
      <c r="CU671" s="241"/>
      <c r="CV671" s="241"/>
      <c r="CW671" s="241"/>
      <c r="CX671" s="241"/>
      <c r="CY671" s="241"/>
      <c r="CZ671" s="241"/>
    </row>
    <row r="672" s="757" customFormat="true" ht="25.15" customHeight="true" x14ac:dyDescent="0.2">
      <c r="C672" s="804"/>
      <c r="D672" s="804"/>
      <c r="E672" s="804"/>
      <c r="F672" s="804"/>
      <c r="G672" s="804"/>
      <c r="H672" s="804"/>
      <c r="I672" s="804"/>
      <c r="J672" s="804"/>
      <c r="K672" s="804"/>
      <c r="L672" s="804"/>
      <c r="M672" s="804"/>
      <c r="N672" s="804"/>
      <c r="O672" s="804"/>
      <c r="P672" s="804"/>
      <c r="Q672" s="804"/>
      <c r="AE672" s="835"/>
      <c r="AF672" s="835"/>
      <c r="AG672" s="835"/>
      <c r="AH672" s="835"/>
      <c r="AI672" s="835"/>
      <c r="AJ672" s="835"/>
      <c r="AK672" s="835"/>
      <c r="AL672" s="835"/>
      <c r="AM672" s="835"/>
      <c r="AN672" s="835"/>
      <c r="AO672" s="835"/>
      <c r="AP672" s="835"/>
      <c r="AQ672" s="835"/>
      <c r="AR672" s="835"/>
      <c r="AS672" s="835"/>
      <c r="AT672" s="835"/>
      <c r="AU672" s="835"/>
      <c r="AV672" s="835"/>
      <c r="AW672" s="835"/>
      <c r="AX672" s="835"/>
      <c r="AY672" s="835"/>
      <c r="AZ672" s="835"/>
      <c r="BA672" s="241"/>
      <c r="BB672" s="428"/>
      <c r="BC672" s="241"/>
      <c r="BD672" s="241"/>
      <c r="BE672" s="241"/>
      <c r="BF672" s="241"/>
      <c r="BG672" s="241"/>
      <c r="BH672" s="241"/>
      <c r="BI672" s="241"/>
      <c r="BJ672" s="241"/>
      <c r="BK672" s="241"/>
      <c r="BL672" s="241"/>
      <c r="BM672" s="241"/>
      <c r="BN672" s="241"/>
      <c r="BO672" s="241"/>
      <c r="BP672" s="241"/>
      <c r="BQ672" s="241"/>
      <c r="BR672" s="241"/>
      <c r="BS672" s="241"/>
      <c r="BT672" s="241"/>
      <c r="BU672" s="241"/>
      <c r="BV672" s="241"/>
      <c r="BW672" s="241"/>
      <c r="BX672" s="241"/>
      <c r="BY672" s="241"/>
      <c r="BZ672" s="241"/>
      <c r="CA672" s="241"/>
      <c r="CB672" s="241"/>
      <c r="CC672" s="241"/>
      <c r="CD672" s="241"/>
      <c r="CE672" s="241"/>
      <c r="CF672" s="241"/>
      <c r="CG672" s="241"/>
      <c r="CH672" s="241"/>
      <c r="CI672" s="241"/>
      <c r="CJ672" s="241"/>
      <c r="CK672" s="241"/>
      <c r="CL672" s="241"/>
      <c r="CM672" s="241"/>
      <c r="CN672" s="241"/>
      <c r="CO672" s="241"/>
      <c r="CP672" s="241"/>
      <c r="CQ672" s="241"/>
      <c r="CR672" s="241"/>
      <c r="CS672" s="241"/>
      <c r="CT672" s="241"/>
      <c r="CU672" s="241"/>
      <c r="CV672" s="241"/>
      <c r="CW672" s="241"/>
      <c r="CX672" s="241"/>
      <c r="CY672" s="241"/>
      <c r="CZ672" s="241"/>
    </row>
    <row r="673" s="757" customFormat="true" ht="25.15" customHeight="true" x14ac:dyDescent="0.2">
      <c r="C673" s="804"/>
      <c r="D673" s="804"/>
      <c r="E673" s="804"/>
      <c r="F673" s="804"/>
      <c r="G673" s="804"/>
      <c r="H673" s="804"/>
      <c r="I673" s="804"/>
      <c r="J673" s="804"/>
      <c r="K673" s="804"/>
      <c r="L673" s="804"/>
      <c r="M673" s="804"/>
      <c r="N673" s="804"/>
      <c r="O673" s="804"/>
      <c r="P673" s="804"/>
      <c r="Q673" s="804"/>
      <c r="AE673" s="835"/>
      <c r="AF673" s="835"/>
      <c r="AG673" s="835"/>
      <c r="AH673" s="835"/>
      <c r="AI673" s="835"/>
      <c r="AJ673" s="835"/>
      <c r="AK673" s="835"/>
      <c r="AL673" s="835"/>
      <c r="AM673" s="835"/>
      <c r="AN673" s="835"/>
      <c r="AO673" s="835"/>
      <c r="AP673" s="835"/>
      <c r="AQ673" s="835"/>
      <c r="AR673" s="835"/>
      <c r="AS673" s="835"/>
      <c r="AT673" s="835"/>
      <c r="AU673" s="835"/>
      <c r="AV673" s="835"/>
      <c r="AW673" s="835"/>
      <c r="AX673" s="835"/>
      <c r="AY673" s="835"/>
      <c r="AZ673" s="835"/>
      <c r="BA673" s="241"/>
      <c r="BB673" s="428"/>
      <c r="BC673" s="241"/>
      <c r="BD673" s="241"/>
      <c r="BE673" s="241"/>
      <c r="BF673" s="241"/>
      <c r="BG673" s="241"/>
      <c r="BH673" s="241"/>
      <c r="BI673" s="241"/>
      <c r="BJ673" s="241"/>
      <c r="BK673" s="241"/>
      <c r="BL673" s="241"/>
      <c r="BM673" s="241"/>
      <c r="BN673" s="241"/>
      <c r="BO673" s="241"/>
      <c r="BP673" s="241"/>
      <c r="BQ673" s="241"/>
      <c r="BR673" s="241"/>
      <c r="BS673" s="241"/>
      <c r="BT673" s="241"/>
      <c r="BU673" s="241"/>
      <c r="BV673" s="241"/>
      <c r="BW673" s="241"/>
      <c r="BX673" s="241"/>
      <c r="BY673" s="241"/>
      <c r="BZ673" s="241"/>
      <c r="CA673" s="241"/>
      <c r="CB673" s="241"/>
      <c r="CC673" s="241"/>
      <c r="CD673" s="241"/>
      <c r="CE673" s="241"/>
      <c r="CF673" s="241"/>
      <c r="CG673" s="241"/>
      <c r="CH673" s="241"/>
      <c r="CI673" s="241"/>
      <c r="CJ673" s="241"/>
      <c r="CK673" s="241"/>
      <c r="CL673" s="241"/>
      <c r="CM673" s="241"/>
      <c r="CN673" s="241"/>
      <c r="CO673" s="241"/>
      <c r="CP673" s="241"/>
      <c r="CQ673" s="241"/>
      <c r="CR673" s="241"/>
      <c r="CS673" s="241"/>
      <c r="CT673" s="241"/>
      <c r="CU673" s="241"/>
      <c r="CV673" s="241"/>
      <c r="CW673" s="241"/>
      <c r="CX673" s="241"/>
      <c r="CY673" s="241"/>
      <c r="CZ673" s="241"/>
    </row>
    <row r="674" s="757" customFormat="true" ht="25.15" customHeight="true" x14ac:dyDescent="0.2">
      <c r="C674" s="804"/>
      <c r="D674" s="804"/>
      <c r="E674" s="804"/>
      <c r="F674" s="804"/>
      <c r="G674" s="804"/>
      <c r="H674" s="804"/>
      <c r="I674" s="804"/>
      <c r="J674" s="804"/>
      <c r="K674" s="804"/>
      <c r="L674" s="804"/>
      <c r="M674" s="804"/>
      <c r="N674" s="804"/>
      <c r="O674" s="804"/>
      <c r="P674" s="804"/>
      <c r="Q674" s="804"/>
      <c r="AE674" s="835"/>
      <c r="AF674" s="835"/>
      <c r="AG674" s="835"/>
      <c r="AH674" s="835"/>
      <c r="AI674" s="835"/>
      <c r="AJ674" s="835"/>
      <c r="AK674" s="835"/>
      <c r="AL674" s="835"/>
      <c r="AM674" s="835"/>
      <c r="AN674" s="835"/>
      <c r="AO674" s="835"/>
      <c r="AP674" s="835"/>
      <c r="AQ674" s="835"/>
      <c r="AR674" s="835"/>
      <c r="AS674" s="835"/>
      <c r="AT674" s="835"/>
      <c r="AU674" s="835"/>
      <c r="AV674" s="835"/>
      <c r="AW674" s="835"/>
      <c r="AX674" s="835"/>
      <c r="AY674" s="835"/>
      <c r="AZ674" s="835"/>
      <c r="BA674" s="241"/>
      <c r="BB674" s="428"/>
      <c r="BC674" s="241"/>
      <c r="BD674" s="241"/>
      <c r="BE674" s="241"/>
      <c r="BF674" s="241"/>
      <c r="BG674" s="241"/>
      <c r="BH674" s="241"/>
      <c r="BI674" s="241"/>
      <c r="BJ674" s="241"/>
      <c r="BK674" s="241"/>
      <c r="BL674" s="241"/>
      <c r="BM674" s="241"/>
      <c r="BN674" s="241"/>
      <c r="BO674" s="241"/>
      <c r="BP674" s="241"/>
      <c r="BQ674" s="241"/>
      <c r="BR674" s="241"/>
      <c r="BS674" s="241"/>
      <c r="BT674" s="241"/>
      <c r="BU674" s="241"/>
      <c r="BV674" s="241"/>
      <c r="BW674" s="241"/>
      <c r="BX674" s="241"/>
      <c r="BY674" s="241"/>
      <c r="BZ674" s="241"/>
      <c r="CA674" s="241"/>
      <c r="CB674" s="241"/>
      <c r="CC674" s="241"/>
      <c r="CD674" s="241"/>
      <c r="CE674" s="241"/>
      <c r="CF674" s="241"/>
      <c r="CG674" s="241"/>
      <c r="CH674" s="241"/>
      <c r="CI674" s="241"/>
      <c r="CJ674" s="241"/>
      <c r="CK674" s="241"/>
      <c r="CL674" s="241"/>
      <c r="CM674" s="241"/>
      <c r="CN674" s="241"/>
      <c r="CO674" s="241"/>
      <c r="CP674" s="241"/>
      <c r="CQ674" s="241"/>
      <c r="CR674" s="241"/>
      <c r="CS674" s="241"/>
      <c r="CT674" s="241"/>
      <c r="CU674" s="241"/>
      <c r="CV674" s="241"/>
      <c r="CW674" s="241"/>
      <c r="CX674" s="241"/>
      <c r="CY674" s="241"/>
      <c r="CZ674" s="241"/>
    </row>
    <row r="675" s="757" customFormat="true" ht="25.15" customHeight="true" x14ac:dyDescent="0.2">
      <c r="C675" s="804"/>
      <c r="D675" s="804"/>
      <c r="E675" s="804"/>
      <c r="F675" s="804"/>
      <c r="G675" s="804"/>
      <c r="H675" s="804"/>
      <c r="I675" s="804"/>
      <c r="J675" s="804"/>
      <c r="K675" s="804"/>
      <c r="L675" s="804"/>
      <c r="M675" s="804"/>
      <c r="N675" s="804"/>
      <c r="O675" s="804"/>
      <c r="P675" s="804"/>
      <c r="Q675" s="804"/>
      <c r="AE675" s="835"/>
      <c r="AF675" s="835"/>
      <c r="AG675" s="835"/>
      <c r="AH675" s="835"/>
      <c r="AI675" s="835"/>
      <c r="AJ675" s="835"/>
      <c r="AK675" s="835"/>
      <c r="AL675" s="835"/>
      <c r="AM675" s="835"/>
      <c r="AN675" s="835"/>
      <c r="AO675" s="835"/>
      <c r="AP675" s="835"/>
      <c r="AQ675" s="835"/>
      <c r="AR675" s="835"/>
      <c r="AS675" s="835"/>
      <c r="AT675" s="835"/>
      <c r="AU675" s="835"/>
      <c r="AV675" s="835"/>
      <c r="AW675" s="835"/>
      <c r="AX675" s="835"/>
      <c r="AY675" s="835"/>
      <c r="AZ675" s="835"/>
      <c r="BA675" s="241"/>
      <c r="BB675" s="428"/>
      <c r="BC675" s="241"/>
      <c r="BD675" s="241"/>
      <c r="BE675" s="241"/>
      <c r="BF675" s="241"/>
      <c r="BG675" s="241"/>
      <c r="BH675" s="241"/>
      <c r="BI675" s="241"/>
      <c r="BJ675" s="241"/>
      <c r="BK675" s="241"/>
      <c r="BL675" s="241"/>
      <c r="BM675" s="241"/>
      <c r="BN675" s="241"/>
      <c r="BO675" s="241"/>
      <c r="BP675" s="241"/>
      <c r="BQ675" s="241"/>
      <c r="BR675" s="241"/>
      <c r="BS675" s="241"/>
      <c r="BT675" s="241"/>
      <c r="BU675" s="241"/>
      <c r="BV675" s="241"/>
      <c r="BW675" s="241"/>
      <c r="BX675" s="241"/>
      <c r="BY675" s="241"/>
      <c r="BZ675" s="241"/>
      <c r="CA675" s="241"/>
      <c r="CB675" s="241"/>
      <c r="CC675" s="241"/>
      <c r="CD675" s="241"/>
      <c r="CE675" s="241"/>
      <c r="CF675" s="241"/>
      <c r="CG675" s="241"/>
      <c r="CH675" s="241"/>
      <c r="CI675" s="241"/>
      <c r="CJ675" s="241"/>
      <c r="CK675" s="241"/>
      <c r="CL675" s="241"/>
      <c r="CM675" s="241"/>
      <c r="CN675" s="241"/>
      <c r="CO675" s="241"/>
      <c r="CP675" s="241"/>
      <c r="CQ675" s="241"/>
      <c r="CR675" s="241"/>
      <c r="CS675" s="241"/>
      <c r="CT675" s="241"/>
      <c r="CU675" s="241"/>
      <c r="CV675" s="241"/>
      <c r="CW675" s="241"/>
      <c r="CX675" s="241"/>
      <c r="CY675" s="241"/>
      <c r="CZ675" s="241"/>
    </row>
    <row r="676" s="757" customFormat="true" ht="25.15" customHeight="true" x14ac:dyDescent="0.2">
      <c r="C676" s="804"/>
      <c r="D676" s="804"/>
      <c r="E676" s="804"/>
      <c r="F676" s="804"/>
      <c r="G676" s="804"/>
      <c r="H676" s="804"/>
      <c r="I676" s="804"/>
      <c r="J676" s="804"/>
      <c r="K676" s="804"/>
      <c r="L676" s="804"/>
      <c r="M676" s="804"/>
      <c r="N676" s="804"/>
      <c r="O676" s="804"/>
      <c r="P676" s="804"/>
      <c r="Q676" s="804"/>
      <c r="AE676" s="835"/>
      <c r="AF676" s="835"/>
      <c r="AG676" s="835"/>
      <c r="AH676" s="835"/>
      <c r="AI676" s="835"/>
      <c r="AJ676" s="835"/>
      <c r="AK676" s="835"/>
      <c r="AL676" s="835"/>
      <c r="AM676" s="835"/>
      <c r="AN676" s="835"/>
      <c r="AO676" s="835"/>
      <c r="AP676" s="835"/>
      <c r="AQ676" s="835"/>
      <c r="AR676" s="835"/>
      <c r="AS676" s="835"/>
      <c r="AT676" s="835"/>
      <c r="AU676" s="835"/>
      <c r="AV676" s="835"/>
      <c r="AW676" s="835"/>
      <c r="AX676" s="835"/>
      <c r="AY676" s="835"/>
      <c r="AZ676" s="835"/>
      <c r="BA676" s="241"/>
      <c r="BB676" s="428"/>
      <c r="BC676" s="241"/>
      <c r="BD676" s="241"/>
      <c r="BE676" s="241"/>
      <c r="BF676" s="241"/>
      <c r="BG676" s="241"/>
      <c r="BH676" s="241"/>
      <c r="BI676" s="241"/>
      <c r="BJ676" s="241"/>
      <c r="BK676" s="241"/>
      <c r="BL676" s="241"/>
      <c r="BM676" s="241"/>
      <c r="BN676" s="241"/>
      <c r="BO676" s="241"/>
      <c r="BP676" s="241"/>
      <c r="BQ676" s="241"/>
      <c r="BR676" s="241"/>
      <c r="BS676" s="241"/>
      <c r="BT676" s="241"/>
      <c r="BU676" s="241"/>
      <c r="BV676" s="241"/>
      <c r="BW676" s="241"/>
      <c r="BX676" s="241"/>
      <c r="BY676" s="241"/>
      <c r="BZ676" s="241"/>
      <c r="CA676" s="241"/>
      <c r="CB676" s="241"/>
      <c r="CC676" s="241"/>
      <c r="CD676" s="241"/>
      <c r="CE676" s="241"/>
      <c r="CF676" s="241"/>
      <c r="CG676" s="241"/>
      <c r="CH676" s="241"/>
      <c r="CI676" s="241"/>
      <c r="CJ676" s="241"/>
      <c r="CK676" s="241"/>
      <c r="CL676" s="241"/>
      <c r="CM676" s="241"/>
      <c r="CN676" s="241"/>
      <c r="CO676" s="241"/>
      <c r="CP676" s="241"/>
      <c r="CQ676" s="241"/>
      <c r="CR676" s="241"/>
      <c r="CS676" s="241"/>
      <c r="CT676" s="241"/>
      <c r="CU676" s="241"/>
      <c r="CV676" s="241"/>
      <c r="CW676" s="241"/>
      <c r="CX676" s="241"/>
      <c r="CY676" s="241"/>
      <c r="CZ676" s="241"/>
    </row>
    <row r="677" s="757" customFormat="true" ht="25.15" customHeight="true" x14ac:dyDescent="0.2">
      <c r="C677" s="804"/>
      <c r="D677" s="804"/>
      <c r="E677" s="804"/>
      <c r="F677" s="804"/>
      <c r="G677" s="804"/>
      <c r="H677" s="804"/>
      <c r="I677" s="804"/>
      <c r="J677" s="804"/>
      <c r="K677" s="804"/>
      <c r="L677" s="804"/>
      <c r="M677" s="804"/>
      <c r="N677" s="804"/>
      <c r="O677" s="804"/>
      <c r="P677" s="804"/>
      <c r="Q677" s="804"/>
      <c r="AE677" s="835"/>
      <c r="AF677" s="835"/>
      <c r="AG677" s="835"/>
      <c r="AH677" s="835"/>
      <c r="AI677" s="835"/>
      <c r="AJ677" s="835"/>
      <c r="AK677" s="835"/>
      <c r="AL677" s="835"/>
      <c r="AM677" s="835"/>
      <c r="AN677" s="835"/>
      <c r="AO677" s="835"/>
      <c r="AP677" s="835"/>
      <c r="AQ677" s="835"/>
      <c r="AR677" s="835"/>
      <c r="AS677" s="835"/>
      <c r="AT677" s="835"/>
      <c r="AU677" s="835"/>
      <c r="AV677" s="835"/>
      <c r="AW677" s="835"/>
      <c r="AX677" s="835"/>
      <c r="AY677" s="835"/>
      <c r="AZ677" s="835"/>
      <c r="BA677" s="241"/>
      <c r="BB677" s="428"/>
      <c r="BC677" s="241"/>
      <c r="BD677" s="241"/>
      <c r="BE677" s="241"/>
      <c r="BF677" s="241"/>
      <c r="BG677" s="241"/>
      <c r="BH677" s="241"/>
      <c r="BI677" s="241"/>
      <c r="BJ677" s="241"/>
      <c r="BK677" s="241"/>
      <c r="BL677" s="241"/>
      <c r="BM677" s="241"/>
      <c r="BN677" s="241"/>
      <c r="BO677" s="241"/>
      <c r="BP677" s="241"/>
      <c r="BQ677" s="241"/>
      <c r="BR677" s="241"/>
      <c r="BS677" s="241"/>
      <c r="BT677" s="241"/>
      <c r="BU677" s="241"/>
      <c r="BV677" s="241"/>
      <c r="BW677" s="241"/>
      <c r="BX677" s="241"/>
      <c r="BY677" s="241"/>
      <c r="BZ677" s="241"/>
      <c r="CA677" s="241"/>
      <c r="CB677" s="241"/>
      <c r="CC677" s="241"/>
      <c r="CD677" s="241"/>
      <c r="CE677" s="241"/>
      <c r="CF677" s="241"/>
      <c r="CG677" s="241"/>
      <c r="CH677" s="241"/>
      <c r="CI677" s="241"/>
      <c r="CJ677" s="241"/>
      <c r="CK677" s="241"/>
      <c r="CL677" s="241"/>
      <c r="CM677" s="241"/>
      <c r="CN677" s="241"/>
      <c r="CO677" s="241"/>
      <c r="CP677" s="241"/>
      <c r="CQ677" s="241"/>
      <c r="CR677" s="241"/>
      <c r="CS677" s="241"/>
      <c r="CT677" s="241"/>
      <c r="CU677" s="241"/>
      <c r="CV677" s="241"/>
      <c r="CW677" s="241"/>
      <c r="CX677" s="241"/>
      <c r="CY677" s="241"/>
      <c r="CZ677" s="241"/>
    </row>
    <row r="678" s="757" customFormat="true" ht="25.15" customHeight="true" x14ac:dyDescent="0.2">
      <c r="C678" s="804"/>
      <c r="D678" s="804"/>
      <c r="E678" s="804"/>
      <c r="F678" s="804"/>
      <c r="G678" s="804"/>
      <c r="H678" s="804"/>
      <c r="I678" s="804"/>
      <c r="J678" s="804"/>
      <c r="K678" s="804"/>
      <c r="L678" s="804"/>
      <c r="M678" s="804"/>
      <c r="N678" s="804"/>
      <c r="O678" s="804"/>
      <c r="P678" s="804"/>
      <c r="Q678" s="804"/>
      <c r="AE678" s="835"/>
      <c r="AF678" s="835"/>
      <c r="AG678" s="835"/>
      <c r="AH678" s="835"/>
      <c r="AI678" s="835"/>
      <c r="AJ678" s="835"/>
      <c r="AK678" s="835"/>
      <c r="AL678" s="835"/>
      <c r="AM678" s="835"/>
      <c r="AN678" s="835"/>
      <c r="AO678" s="835"/>
      <c r="AP678" s="835"/>
      <c r="AQ678" s="835"/>
      <c r="AR678" s="835"/>
      <c r="AS678" s="835"/>
      <c r="AT678" s="835"/>
      <c r="AU678" s="835"/>
      <c r="AV678" s="835"/>
      <c r="AW678" s="835"/>
      <c r="AX678" s="835"/>
      <c r="AY678" s="835"/>
      <c r="AZ678" s="835"/>
      <c r="BA678" s="241"/>
      <c r="BB678" s="428"/>
      <c r="BC678" s="241"/>
      <c r="BD678" s="241"/>
      <c r="BE678" s="241"/>
      <c r="BF678" s="241"/>
      <c r="BG678" s="241"/>
      <c r="BH678" s="241"/>
      <c r="BI678" s="241"/>
      <c r="BJ678" s="241"/>
      <c r="BK678" s="241"/>
      <c r="BL678" s="241"/>
      <c r="BM678" s="241"/>
      <c r="BN678" s="241"/>
      <c r="BO678" s="241"/>
      <c r="BP678" s="241"/>
      <c r="BQ678" s="241"/>
      <c r="BR678" s="241"/>
      <c r="BS678" s="241"/>
      <c r="BT678" s="241"/>
      <c r="BU678" s="241"/>
      <c r="BV678" s="241"/>
      <c r="BW678" s="241"/>
      <c r="BX678" s="241"/>
      <c r="BY678" s="241"/>
      <c r="BZ678" s="241"/>
      <c r="CA678" s="241"/>
      <c r="CB678" s="241"/>
      <c r="CC678" s="241"/>
      <c r="CD678" s="241"/>
      <c r="CE678" s="241"/>
      <c r="CF678" s="241"/>
      <c r="CG678" s="241"/>
      <c r="CH678" s="241"/>
      <c r="CI678" s="241"/>
      <c r="CJ678" s="241"/>
      <c r="CK678" s="241"/>
      <c r="CL678" s="241"/>
      <c r="CM678" s="241"/>
      <c r="CN678" s="241"/>
      <c r="CO678" s="241"/>
      <c r="CP678" s="241"/>
      <c r="CQ678" s="241"/>
      <c r="CR678" s="241"/>
      <c r="CS678" s="241"/>
      <c r="CT678" s="241"/>
      <c r="CU678" s="241"/>
      <c r="CV678" s="241"/>
      <c r="CW678" s="241"/>
      <c r="CX678" s="241"/>
      <c r="CY678" s="241"/>
      <c r="CZ678" s="241"/>
    </row>
    <row r="679" s="757" customFormat="true" ht="25.15" customHeight="true" x14ac:dyDescent="0.2">
      <c r="C679" s="804"/>
      <c r="D679" s="804"/>
      <c r="E679" s="804"/>
      <c r="F679" s="804"/>
      <c r="G679" s="804"/>
      <c r="H679" s="804"/>
      <c r="I679" s="804"/>
      <c r="J679" s="804"/>
      <c r="K679" s="804"/>
      <c r="L679" s="804"/>
      <c r="M679" s="804"/>
      <c r="N679" s="804"/>
      <c r="O679" s="804"/>
      <c r="P679" s="804"/>
      <c r="Q679" s="804"/>
      <c r="AE679" s="835"/>
      <c r="AF679" s="835"/>
      <c r="AG679" s="835"/>
      <c r="AH679" s="835"/>
      <c r="AI679" s="835"/>
      <c r="AJ679" s="835"/>
      <c r="AK679" s="835"/>
      <c r="AL679" s="835"/>
      <c r="AM679" s="835"/>
      <c r="AN679" s="835"/>
      <c r="AO679" s="835"/>
      <c r="AP679" s="835"/>
      <c r="AQ679" s="835"/>
      <c r="AR679" s="835"/>
      <c r="AS679" s="835"/>
      <c r="AT679" s="835"/>
      <c r="AU679" s="835"/>
      <c r="AV679" s="835"/>
      <c r="AW679" s="835"/>
      <c r="AX679" s="835"/>
      <c r="AY679" s="835"/>
      <c r="AZ679" s="835"/>
      <c r="BA679" s="241"/>
      <c r="BB679" s="428"/>
      <c r="BC679" s="241"/>
      <c r="BD679" s="241"/>
      <c r="BE679" s="241"/>
      <c r="BF679" s="241"/>
      <c r="BG679" s="241"/>
      <c r="BH679" s="241"/>
      <c r="BI679" s="241"/>
      <c r="BJ679" s="241"/>
      <c r="BK679" s="241"/>
      <c r="BL679" s="241"/>
      <c r="BM679" s="241"/>
      <c r="BN679" s="241"/>
      <c r="BO679" s="241"/>
      <c r="BP679" s="241"/>
      <c r="BQ679" s="241"/>
      <c r="BR679" s="241"/>
      <c r="BS679" s="241"/>
      <c r="BT679" s="241"/>
      <c r="BU679" s="241"/>
      <c r="BV679" s="241"/>
      <c r="BW679" s="241"/>
      <c r="BX679" s="241"/>
      <c r="BY679" s="241"/>
      <c r="BZ679" s="241"/>
      <c r="CA679" s="241"/>
      <c r="CB679" s="241"/>
      <c r="CC679" s="241"/>
      <c r="CD679" s="241"/>
      <c r="CE679" s="241"/>
      <c r="CF679" s="241"/>
      <c r="CG679" s="241"/>
      <c r="CH679" s="241"/>
      <c r="CI679" s="241"/>
      <c r="CJ679" s="241"/>
      <c r="CK679" s="241"/>
      <c r="CL679" s="241"/>
      <c r="CM679" s="241"/>
      <c r="CN679" s="241"/>
      <c r="CO679" s="241"/>
      <c r="CP679" s="241"/>
      <c r="CQ679" s="241"/>
      <c r="CR679" s="241"/>
      <c r="CS679" s="241"/>
      <c r="CT679" s="241"/>
      <c r="CU679" s="241"/>
      <c r="CV679" s="241"/>
      <c r="CW679" s="241"/>
      <c r="CX679" s="241"/>
      <c r="CY679" s="241"/>
      <c r="CZ679" s="241"/>
    </row>
    <row r="680" s="757" customFormat="true" ht="25.15" customHeight="true" x14ac:dyDescent="0.2">
      <c r="C680" s="804"/>
      <c r="D680" s="804"/>
      <c r="E680" s="804"/>
      <c r="F680" s="804"/>
      <c r="G680" s="804"/>
      <c r="H680" s="804"/>
      <c r="I680" s="804"/>
      <c r="J680" s="804"/>
      <c r="K680" s="804"/>
      <c r="L680" s="804"/>
      <c r="M680" s="804"/>
      <c r="N680" s="804"/>
      <c r="O680" s="804"/>
      <c r="P680" s="804"/>
      <c r="Q680" s="804"/>
      <c r="AE680" s="835"/>
      <c r="AF680" s="835"/>
      <c r="AG680" s="835"/>
      <c r="AH680" s="835"/>
      <c r="AI680" s="835"/>
      <c r="AJ680" s="835"/>
      <c r="AK680" s="835"/>
      <c r="AL680" s="835"/>
      <c r="AM680" s="835"/>
      <c r="AN680" s="835"/>
      <c r="AO680" s="835"/>
      <c r="AP680" s="835"/>
      <c r="AQ680" s="835"/>
      <c r="AR680" s="835"/>
      <c r="AS680" s="835"/>
      <c r="AT680" s="835"/>
      <c r="AU680" s="835"/>
      <c r="AV680" s="835"/>
      <c r="AW680" s="835"/>
      <c r="AX680" s="835"/>
      <c r="AY680" s="835"/>
      <c r="AZ680" s="835"/>
      <c r="BA680" s="241"/>
      <c r="BB680" s="428"/>
      <c r="BC680" s="241"/>
      <c r="BD680" s="241"/>
      <c r="BE680" s="241"/>
      <c r="BF680" s="241"/>
      <c r="BG680" s="241"/>
      <c r="BH680" s="241"/>
      <c r="BI680" s="241"/>
      <c r="BJ680" s="241"/>
      <c r="BK680" s="241"/>
      <c r="BL680" s="241"/>
      <c r="BM680" s="241"/>
      <c r="BN680" s="241"/>
      <c r="BO680" s="241"/>
      <c r="BP680" s="241"/>
      <c r="BQ680" s="241"/>
      <c r="BR680" s="241"/>
      <c r="BS680" s="241"/>
      <c r="BT680" s="241"/>
      <c r="BU680" s="241"/>
      <c r="BV680" s="241"/>
      <c r="BW680" s="241"/>
      <c r="BX680" s="241"/>
      <c r="BY680" s="241"/>
      <c r="BZ680" s="241"/>
      <c r="CA680" s="241"/>
      <c r="CB680" s="241"/>
      <c r="CC680" s="241"/>
      <c r="CD680" s="241"/>
      <c r="CE680" s="241"/>
      <c r="CF680" s="241"/>
      <c r="CG680" s="241"/>
      <c r="CH680" s="241"/>
      <c r="CI680" s="241"/>
      <c r="CJ680" s="241"/>
      <c r="CK680" s="241"/>
      <c r="CL680" s="241"/>
      <c r="CM680" s="241"/>
      <c r="CN680" s="241"/>
      <c r="CO680" s="241"/>
      <c r="CP680" s="241"/>
      <c r="CQ680" s="241"/>
      <c r="CR680" s="241"/>
      <c r="CS680" s="241"/>
      <c r="CT680" s="241"/>
      <c r="CU680" s="241"/>
      <c r="CV680" s="241"/>
      <c r="CW680" s="241"/>
      <c r="CX680" s="241"/>
      <c r="CY680" s="241"/>
      <c r="CZ680" s="241"/>
    </row>
    <row r="681" s="757" customFormat="true" ht="25.15" customHeight="true" x14ac:dyDescent="0.2">
      <c r="C681" s="804"/>
      <c r="D681" s="804"/>
      <c r="E681" s="804"/>
      <c r="F681" s="804"/>
      <c r="G681" s="804"/>
      <c r="H681" s="804"/>
      <c r="I681" s="804"/>
      <c r="J681" s="804"/>
      <c r="K681" s="804"/>
      <c r="L681" s="804"/>
      <c r="M681" s="804"/>
      <c r="N681" s="804"/>
      <c r="O681" s="804"/>
      <c r="P681" s="804"/>
      <c r="Q681" s="804"/>
      <c r="AE681" s="835"/>
      <c r="AF681" s="835"/>
      <c r="AG681" s="835"/>
      <c r="AH681" s="835"/>
      <c r="AI681" s="835"/>
      <c r="AJ681" s="835"/>
      <c r="AK681" s="835"/>
      <c r="AL681" s="835"/>
      <c r="AM681" s="835"/>
      <c r="AN681" s="835"/>
      <c r="AO681" s="835"/>
      <c r="AP681" s="835"/>
      <c r="AQ681" s="835"/>
      <c r="AR681" s="835"/>
      <c r="AS681" s="835"/>
      <c r="AT681" s="835"/>
      <c r="AU681" s="835"/>
      <c r="AV681" s="835"/>
      <c r="AW681" s="835"/>
      <c r="AX681" s="835"/>
      <c r="AY681" s="835"/>
      <c r="AZ681" s="835"/>
      <c r="BA681" s="241"/>
      <c r="BB681" s="428"/>
      <c r="BC681" s="241"/>
      <c r="BD681" s="241"/>
      <c r="BE681" s="241"/>
      <c r="BF681" s="241"/>
      <c r="BG681" s="241"/>
      <c r="BH681" s="241"/>
      <c r="BI681" s="241"/>
      <c r="BJ681" s="241"/>
      <c r="BK681" s="241"/>
      <c r="BL681" s="241"/>
      <c r="BM681" s="241"/>
      <c r="BN681" s="241"/>
      <c r="BO681" s="241"/>
      <c r="BP681" s="241"/>
      <c r="BQ681" s="241"/>
      <c r="BR681" s="241"/>
      <c r="BS681" s="241"/>
      <c r="BT681" s="241"/>
      <c r="BU681" s="241"/>
      <c r="BV681" s="241"/>
      <c r="BW681" s="241"/>
      <c r="BX681" s="241"/>
      <c r="BY681" s="241"/>
      <c r="BZ681" s="241"/>
      <c r="CA681" s="241"/>
      <c r="CB681" s="241"/>
      <c r="CC681" s="241"/>
      <c r="CD681" s="241"/>
      <c r="CE681" s="241"/>
      <c r="CF681" s="241"/>
      <c r="CG681" s="241"/>
      <c r="CH681" s="241"/>
      <c r="CI681" s="241"/>
      <c r="CJ681" s="241"/>
      <c r="CK681" s="241"/>
      <c r="CL681" s="241"/>
      <c r="CM681" s="241"/>
      <c r="CN681" s="241"/>
      <c r="CO681" s="241"/>
      <c r="CP681" s="241"/>
      <c r="CQ681" s="241"/>
      <c r="CR681" s="241"/>
      <c r="CS681" s="241"/>
      <c r="CT681" s="241"/>
      <c r="CU681" s="241"/>
      <c r="CV681" s="241"/>
      <c r="CW681" s="241"/>
      <c r="CX681" s="241"/>
      <c r="CY681" s="241"/>
      <c r="CZ681" s="241"/>
    </row>
    <row r="682" s="757" customFormat="true" ht="25.15" customHeight="true" x14ac:dyDescent="0.2">
      <c r="C682" s="804"/>
      <c r="D682" s="804"/>
      <c r="E682" s="804"/>
      <c r="F682" s="804"/>
      <c r="G682" s="804"/>
      <c r="H682" s="804"/>
      <c r="I682" s="804"/>
      <c r="J682" s="804"/>
      <c r="K682" s="804"/>
      <c r="L682" s="804"/>
      <c r="M682" s="804"/>
      <c r="N682" s="804"/>
      <c r="O682" s="804"/>
      <c r="P682" s="804"/>
      <c r="Q682" s="804"/>
      <c r="AE682" s="835"/>
      <c r="AF682" s="835"/>
      <c r="AG682" s="835"/>
      <c r="AH682" s="835"/>
      <c r="AI682" s="835"/>
      <c r="AJ682" s="835"/>
      <c r="AK682" s="835"/>
      <c r="AL682" s="835"/>
      <c r="AM682" s="835"/>
      <c r="AN682" s="835"/>
      <c r="AO682" s="835"/>
      <c r="AP682" s="835"/>
      <c r="AQ682" s="835"/>
      <c r="AR682" s="835"/>
      <c r="AS682" s="835"/>
      <c r="AT682" s="835"/>
      <c r="AU682" s="835"/>
      <c r="AV682" s="835"/>
      <c r="AW682" s="835"/>
      <c r="AX682" s="835"/>
      <c r="AY682" s="835"/>
      <c r="AZ682" s="835"/>
      <c r="BA682" s="241"/>
      <c r="BB682" s="428"/>
      <c r="BC682" s="241"/>
      <c r="BD682" s="241"/>
      <c r="BE682" s="241"/>
      <c r="BF682" s="241"/>
      <c r="BG682" s="241"/>
      <c r="BH682" s="241"/>
      <c r="BI682" s="241"/>
      <c r="BJ682" s="241"/>
      <c r="BK682" s="241"/>
      <c r="BL682" s="241"/>
      <c r="BM682" s="241"/>
      <c r="BN682" s="241"/>
      <c r="BO682" s="241"/>
      <c r="BP682" s="241"/>
      <c r="BQ682" s="241"/>
      <c r="BR682" s="241"/>
      <c r="BS682" s="241"/>
      <c r="BT682" s="241"/>
      <c r="BU682" s="241"/>
      <c r="BV682" s="241"/>
      <c r="BW682" s="241"/>
      <c r="BX682" s="241"/>
      <c r="BY682" s="241"/>
      <c r="BZ682" s="241"/>
      <c r="CA682" s="241"/>
      <c r="CB682" s="241"/>
      <c r="CC682" s="241"/>
      <c r="CD682" s="241"/>
      <c r="CE682" s="241"/>
      <c r="CF682" s="241"/>
      <c r="CG682" s="241"/>
      <c r="CH682" s="241"/>
      <c r="CI682" s="241"/>
      <c r="CJ682" s="241"/>
      <c r="CK682" s="241"/>
      <c r="CL682" s="241"/>
      <c r="CM682" s="241"/>
      <c r="CN682" s="241"/>
      <c r="CO682" s="241"/>
      <c r="CP682" s="241"/>
      <c r="CQ682" s="241"/>
      <c r="CR682" s="241"/>
      <c r="CS682" s="241"/>
      <c r="CT682" s="241"/>
      <c r="CU682" s="241"/>
      <c r="CV682" s="241"/>
      <c r="CW682" s="241"/>
      <c r="CX682" s="241"/>
      <c r="CY682" s="241"/>
      <c r="CZ682" s="241"/>
    </row>
    <row r="683" s="757" customFormat="true" ht="25.15" customHeight="true" x14ac:dyDescent="0.2">
      <c r="C683" s="804"/>
      <c r="D683" s="804"/>
      <c r="E683" s="804"/>
      <c r="F683" s="804"/>
      <c r="G683" s="804"/>
      <c r="H683" s="804"/>
      <c r="I683" s="804"/>
      <c r="J683" s="804"/>
      <c r="K683" s="804"/>
      <c r="L683" s="804"/>
      <c r="M683" s="804"/>
      <c r="N683" s="804"/>
      <c r="O683" s="804"/>
      <c r="P683" s="804"/>
      <c r="Q683" s="804"/>
      <c r="AE683" s="835"/>
      <c r="AF683" s="835"/>
      <c r="AG683" s="835"/>
      <c r="AH683" s="835"/>
      <c r="AI683" s="835"/>
      <c r="AJ683" s="835"/>
      <c r="AK683" s="835"/>
      <c r="AL683" s="835"/>
      <c r="AM683" s="835"/>
      <c r="AN683" s="835"/>
      <c r="AO683" s="835"/>
      <c r="AP683" s="835"/>
      <c r="AQ683" s="835"/>
      <c r="AR683" s="835"/>
      <c r="AS683" s="835"/>
      <c r="AT683" s="835"/>
      <c r="AU683" s="835"/>
      <c r="AV683" s="835"/>
      <c r="AW683" s="835"/>
      <c r="AX683" s="835"/>
      <c r="AY683" s="835"/>
      <c r="AZ683" s="835"/>
      <c r="BA683" s="241"/>
      <c r="BB683" s="428"/>
      <c r="BC683" s="241"/>
      <c r="BD683" s="241"/>
      <c r="BE683" s="241"/>
      <c r="BF683" s="241"/>
      <c r="BG683" s="241"/>
      <c r="BH683" s="241"/>
      <c r="BI683" s="241"/>
      <c r="BJ683" s="241"/>
      <c r="BK683" s="241"/>
      <c r="BL683" s="241"/>
      <c r="BM683" s="241"/>
      <c r="BN683" s="241"/>
      <c r="BO683" s="241"/>
      <c r="BP683" s="241"/>
      <c r="BQ683" s="241"/>
      <c r="BR683" s="241"/>
      <c r="BS683" s="241"/>
      <c r="BT683" s="241"/>
      <c r="BU683" s="241"/>
      <c r="BV683" s="241"/>
      <c r="BW683" s="241"/>
      <c r="BX683" s="241"/>
      <c r="BY683" s="241"/>
      <c r="BZ683" s="241"/>
      <c r="CA683" s="241"/>
      <c r="CB683" s="241"/>
      <c r="CC683" s="241"/>
      <c r="CD683" s="241"/>
      <c r="CE683" s="241"/>
      <c r="CF683" s="241"/>
      <c r="CG683" s="241"/>
      <c r="CH683" s="241"/>
      <c r="CI683" s="241"/>
      <c r="CJ683" s="241"/>
      <c r="CK683" s="241"/>
      <c r="CL683" s="241"/>
      <c r="CM683" s="241"/>
      <c r="CN683" s="241"/>
      <c r="CO683" s="241"/>
      <c r="CP683" s="241"/>
      <c r="CQ683" s="241"/>
      <c r="CR683" s="241"/>
      <c r="CS683" s="241"/>
      <c r="CT683" s="241"/>
      <c r="CU683" s="241"/>
      <c r="CV683" s="241"/>
      <c r="CW683" s="241"/>
      <c r="CX683" s="241"/>
      <c r="CY683" s="241"/>
      <c r="CZ683" s="241"/>
    </row>
    <row r="684" s="757" customFormat="true" ht="25.15" customHeight="true" x14ac:dyDescent="0.2">
      <c r="C684" s="804"/>
      <c r="D684" s="804"/>
      <c r="E684" s="804"/>
      <c r="F684" s="804"/>
      <c r="G684" s="804"/>
      <c r="H684" s="804"/>
      <c r="I684" s="804"/>
      <c r="J684" s="804"/>
      <c r="K684" s="804"/>
      <c r="L684" s="804"/>
      <c r="M684" s="804"/>
      <c r="N684" s="804"/>
      <c r="O684" s="804"/>
      <c r="P684" s="804"/>
      <c r="Q684" s="804"/>
      <c r="AE684" s="835"/>
      <c r="AF684" s="835"/>
      <c r="AG684" s="835"/>
      <c r="AH684" s="835"/>
      <c r="AI684" s="835"/>
      <c r="AJ684" s="835"/>
      <c r="AK684" s="835"/>
      <c r="AL684" s="835"/>
      <c r="AM684" s="835"/>
      <c r="AN684" s="835"/>
      <c r="AO684" s="835"/>
      <c r="AP684" s="835"/>
      <c r="AQ684" s="835"/>
      <c r="AR684" s="835"/>
      <c r="AS684" s="835"/>
      <c r="AT684" s="835"/>
      <c r="AU684" s="835"/>
      <c r="AV684" s="835"/>
      <c r="AW684" s="835"/>
      <c r="AX684" s="835"/>
      <c r="AY684" s="835"/>
      <c r="AZ684" s="835"/>
      <c r="BA684" s="241"/>
      <c r="BB684" s="428"/>
      <c r="BC684" s="241"/>
      <c r="BD684" s="241"/>
      <c r="BE684" s="241"/>
      <c r="BF684" s="241"/>
      <c r="BG684" s="241"/>
      <c r="BH684" s="241"/>
      <c r="BI684" s="241"/>
      <c r="BJ684" s="241"/>
      <c r="BK684" s="241"/>
      <c r="BL684" s="241"/>
      <c r="BM684" s="241"/>
      <c r="BN684" s="241"/>
      <c r="BO684" s="241"/>
      <c r="BP684" s="241"/>
      <c r="BQ684" s="241"/>
      <c r="BR684" s="241"/>
      <c r="BS684" s="241"/>
      <c r="BT684" s="241"/>
      <c r="BU684" s="241"/>
      <c r="BV684" s="241"/>
      <c r="BW684" s="241"/>
      <c r="BX684" s="241"/>
      <c r="BY684" s="241"/>
      <c r="BZ684" s="241"/>
      <c r="CA684" s="241"/>
      <c r="CB684" s="241"/>
      <c r="CC684" s="241"/>
      <c r="CD684" s="241"/>
      <c r="CE684" s="241"/>
      <c r="CF684" s="241"/>
      <c r="CG684" s="241"/>
      <c r="CH684" s="241"/>
      <c r="CI684" s="241"/>
      <c r="CJ684" s="241"/>
      <c r="CK684" s="241"/>
      <c r="CL684" s="241"/>
      <c r="CM684" s="241"/>
      <c r="CN684" s="241"/>
      <c r="CO684" s="241"/>
      <c r="CP684" s="241"/>
      <c r="CQ684" s="241"/>
      <c r="CR684" s="241"/>
      <c r="CS684" s="241"/>
      <c r="CT684" s="241"/>
      <c r="CU684" s="241"/>
      <c r="CV684" s="241"/>
      <c r="CW684" s="241"/>
      <c r="CX684" s="241"/>
      <c r="CY684" s="241"/>
      <c r="CZ684" s="241"/>
    </row>
    <row r="685" s="757" customFormat="true" ht="25.15" customHeight="true" x14ac:dyDescent="0.2">
      <c r="C685" s="804"/>
      <c r="D685" s="804"/>
      <c r="E685" s="804"/>
      <c r="F685" s="804"/>
      <c r="G685" s="804"/>
      <c r="H685" s="804"/>
      <c r="I685" s="804"/>
      <c r="J685" s="804"/>
      <c r="K685" s="804"/>
      <c r="L685" s="804"/>
      <c r="M685" s="804"/>
      <c r="N685" s="804"/>
      <c r="O685" s="804"/>
      <c r="P685" s="804"/>
      <c r="Q685" s="804"/>
      <c r="AE685" s="835"/>
      <c r="AF685" s="835"/>
      <c r="AG685" s="835"/>
      <c r="AH685" s="835"/>
      <c r="AI685" s="835"/>
      <c r="AJ685" s="835"/>
      <c r="AK685" s="835"/>
      <c r="AL685" s="835"/>
      <c r="AM685" s="835"/>
      <c r="AN685" s="835"/>
      <c r="AO685" s="835"/>
      <c r="AP685" s="835"/>
      <c r="AQ685" s="835"/>
      <c r="AR685" s="835"/>
      <c r="AS685" s="835"/>
      <c r="AT685" s="835"/>
      <c r="AU685" s="835"/>
      <c r="AV685" s="835"/>
      <c r="AW685" s="835"/>
      <c r="AX685" s="835"/>
      <c r="AY685" s="835"/>
      <c r="AZ685" s="835"/>
      <c r="BA685" s="241"/>
      <c r="BB685" s="428"/>
      <c r="BC685" s="241"/>
      <c r="BD685" s="241"/>
      <c r="BE685" s="241"/>
      <c r="BF685" s="241"/>
      <c r="BG685" s="241"/>
      <c r="BH685" s="241"/>
      <c r="BI685" s="241"/>
      <c r="BJ685" s="241"/>
      <c r="BK685" s="241"/>
      <c r="BL685" s="241"/>
      <c r="BM685" s="241"/>
      <c r="BN685" s="241"/>
      <c r="BO685" s="241"/>
      <c r="BP685" s="241"/>
      <c r="BQ685" s="241"/>
      <c r="BR685" s="241"/>
      <c r="BS685" s="241"/>
      <c r="BT685" s="241"/>
      <c r="BU685" s="241"/>
      <c r="BV685" s="241"/>
      <c r="BW685" s="241"/>
      <c r="BX685" s="241"/>
      <c r="BY685" s="241"/>
      <c r="BZ685" s="241"/>
      <c r="CA685" s="241"/>
      <c r="CB685" s="241"/>
      <c r="CC685" s="241"/>
      <c r="CD685" s="241"/>
      <c r="CE685" s="241"/>
      <c r="CF685" s="241"/>
      <c r="CG685" s="241"/>
      <c r="CH685" s="241"/>
      <c r="CI685" s="241"/>
      <c r="CJ685" s="241"/>
      <c r="CK685" s="241"/>
      <c r="CL685" s="241"/>
      <c r="CM685" s="241"/>
      <c r="CN685" s="241"/>
      <c r="CO685" s="241"/>
      <c r="CP685" s="241"/>
      <c r="CQ685" s="241"/>
      <c r="CR685" s="241"/>
      <c r="CS685" s="241"/>
      <c r="CT685" s="241"/>
      <c r="CU685" s="241"/>
      <c r="CV685" s="241"/>
      <c r="CW685" s="241"/>
      <c r="CX685" s="241"/>
      <c r="CY685" s="241"/>
      <c r="CZ685" s="241"/>
    </row>
    <row r="686" s="757" customFormat="true" ht="25.15" customHeight="true" x14ac:dyDescent="0.2">
      <c r="C686" s="804"/>
      <c r="D686" s="804"/>
      <c r="E686" s="804"/>
      <c r="F686" s="804"/>
      <c r="G686" s="804"/>
      <c r="H686" s="804"/>
      <c r="I686" s="804"/>
      <c r="J686" s="804"/>
      <c r="K686" s="804"/>
      <c r="L686" s="804"/>
      <c r="M686" s="804"/>
      <c r="N686" s="804"/>
      <c r="O686" s="804"/>
      <c r="P686" s="804"/>
      <c r="Q686" s="804"/>
      <c r="AE686" s="835"/>
      <c r="AF686" s="835"/>
      <c r="AG686" s="835"/>
      <c r="AH686" s="835"/>
      <c r="AI686" s="835"/>
      <c r="AJ686" s="835"/>
      <c r="AK686" s="835"/>
      <c r="AL686" s="835"/>
      <c r="AM686" s="835"/>
      <c r="AN686" s="835"/>
      <c r="AO686" s="835"/>
      <c r="AP686" s="835"/>
      <c r="AQ686" s="835"/>
      <c r="AR686" s="835"/>
      <c r="AS686" s="835"/>
      <c r="AT686" s="835"/>
      <c r="AU686" s="835"/>
      <c r="AV686" s="835"/>
      <c r="AW686" s="835"/>
      <c r="AX686" s="835"/>
      <c r="AY686" s="835"/>
      <c r="AZ686" s="835"/>
      <c r="BA686" s="241"/>
      <c r="BB686" s="428"/>
      <c r="BC686" s="241"/>
      <c r="BD686" s="241"/>
      <c r="BE686" s="241"/>
      <c r="BF686" s="241"/>
      <c r="BG686" s="241"/>
      <c r="BH686" s="241"/>
      <c r="BI686" s="241"/>
      <c r="BJ686" s="241"/>
      <c r="BK686" s="241"/>
      <c r="BL686" s="241"/>
      <c r="BM686" s="241"/>
      <c r="BN686" s="241"/>
      <c r="BO686" s="241"/>
      <c r="BP686" s="241"/>
      <c r="BQ686" s="241"/>
      <c r="BR686" s="241"/>
      <c r="BS686" s="241"/>
      <c r="BT686" s="241"/>
      <c r="BU686" s="241"/>
      <c r="BV686" s="241"/>
      <c r="BW686" s="241"/>
      <c r="BX686" s="241"/>
      <c r="BY686" s="241"/>
      <c r="BZ686" s="241"/>
      <c r="CA686" s="241"/>
      <c r="CB686" s="241"/>
      <c r="CC686" s="241"/>
      <c r="CD686" s="241"/>
      <c r="CE686" s="241"/>
      <c r="CF686" s="241"/>
      <c r="CG686" s="241"/>
      <c r="CH686" s="241"/>
      <c r="CI686" s="241"/>
      <c r="CJ686" s="241"/>
      <c r="CK686" s="241"/>
      <c r="CL686" s="241"/>
      <c r="CM686" s="241"/>
      <c r="CN686" s="241"/>
      <c r="CO686" s="241"/>
      <c r="CP686" s="241"/>
      <c r="CQ686" s="241"/>
      <c r="CR686" s="241"/>
      <c r="CS686" s="241"/>
      <c r="CT686" s="241"/>
      <c r="CU686" s="241"/>
      <c r="CV686" s="241"/>
      <c r="CW686" s="241"/>
      <c r="CX686" s="241"/>
      <c r="CY686" s="241"/>
      <c r="CZ686" s="241"/>
    </row>
    <row r="687" s="757" customFormat="true" ht="25.15" customHeight="true" x14ac:dyDescent="0.2">
      <c r="C687" s="804"/>
      <c r="D687" s="804"/>
      <c r="E687" s="804"/>
      <c r="F687" s="804"/>
      <c r="G687" s="804"/>
      <c r="H687" s="804"/>
      <c r="I687" s="804"/>
      <c r="J687" s="804"/>
      <c r="K687" s="804"/>
      <c r="L687" s="804"/>
      <c r="M687" s="804"/>
      <c r="N687" s="804"/>
      <c r="O687" s="804"/>
      <c r="P687" s="804"/>
      <c r="Q687" s="804"/>
      <c r="AE687" s="835"/>
      <c r="AF687" s="835"/>
      <c r="AG687" s="835"/>
      <c r="AH687" s="835"/>
      <c r="AI687" s="835"/>
      <c r="AJ687" s="835"/>
      <c r="AK687" s="835"/>
      <c r="AL687" s="835"/>
      <c r="AM687" s="835"/>
      <c r="AN687" s="835"/>
      <c r="AO687" s="835"/>
      <c r="AP687" s="835"/>
      <c r="AQ687" s="835"/>
      <c r="AR687" s="835"/>
      <c r="AS687" s="835"/>
      <c r="AT687" s="835"/>
      <c r="AU687" s="835"/>
      <c r="AV687" s="835"/>
      <c r="AW687" s="835"/>
      <c r="AX687" s="835"/>
      <c r="AY687" s="835"/>
      <c r="AZ687" s="835"/>
      <c r="BA687" s="241"/>
      <c r="BB687" s="428"/>
      <c r="BC687" s="241"/>
      <c r="BD687" s="241"/>
      <c r="BE687" s="241"/>
      <c r="BF687" s="241"/>
      <c r="BG687" s="241"/>
      <c r="BH687" s="241"/>
      <c r="BI687" s="241"/>
      <c r="BJ687" s="241"/>
      <c r="BK687" s="241"/>
      <c r="BL687" s="241"/>
      <c r="BM687" s="241"/>
      <c r="BN687" s="241"/>
      <c r="BO687" s="241"/>
      <c r="BP687" s="241"/>
      <c r="BQ687" s="241"/>
      <c r="BR687" s="241"/>
      <c r="BS687" s="241"/>
      <c r="BT687" s="241"/>
      <c r="BU687" s="241"/>
      <c r="BV687" s="241"/>
      <c r="BW687" s="241"/>
      <c r="BX687" s="241"/>
      <c r="BY687" s="241"/>
      <c r="BZ687" s="241"/>
      <c r="CA687" s="241"/>
      <c r="CB687" s="241"/>
      <c r="CC687" s="241"/>
      <c r="CD687" s="241"/>
      <c r="CE687" s="241"/>
      <c r="CF687" s="241"/>
      <c r="CG687" s="241"/>
      <c r="CH687" s="241"/>
      <c r="CI687" s="241"/>
      <c r="CJ687" s="241"/>
      <c r="CK687" s="241"/>
      <c r="CL687" s="241"/>
      <c r="CM687" s="241"/>
      <c r="CN687" s="241"/>
      <c r="CO687" s="241"/>
      <c r="CP687" s="241"/>
      <c r="CQ687" s="241"/>
      <c r="CR687" s="241"/>
      <c r="CS687" s="241"/>
      <c r="CT687" s="241"/>
      <c r="CU687" s="241"/>
      <c r="CV687" s="241"/>
      <c r="CW687" s="241"/>
      <c r="CX687" s="241"/>
      <c r="CY687" s="241"/>
      <c r="CZ687" s="241"/>
    </row>
    <row r="688" s="757" customFormat="true" ht="25.15" customHeight="true" x14ac:dyDescent="0.2">
      <c r="C688" s="804"/>
      <c r="D688" s="804"/>
      <c r="E688" s="804"/>
      <c r="F688" s="804"/>
      <c r="G688" s="804"/>
      <c r="H688" s="804"/>
      <c r="I688" s="804"/>
      <c r="J688" s="804"/>
      <c r="K688" s="804"/>
      <c r="L688" s="804"/>
      <c r="M688" s="804"/>
      <c r="N688" s="804"/>
      <c r="O688" s="804"/>
      <c r="P688" s="804"/>
      <c r="Q688" s="804"/>
      <c r="AE688" s="835"/>
      <c r="AF688" s="835"/>
      <c r="AG688" s="835"/>
      <c r="AH688" s="835"/>
      <c r="AI688" s="835"/>
      <c r="AJ688" s="835"/>
      <c r="AK688" s="835"/>
      <c r="AL688" s="835"/>
      <c r="AM688" s="835"/>
      <c r="AN688" s="835"/>
      <c r="AO688" s="835"/>
      <c r="AP688" s="835"/>
      <c r="AQ688" s="835"/>
      <c r="AR688" s="835"/>
      <c r="AS688" s="835"/>
      <c r="AT688" s="835"/>
      <c r="AU688" s="835"/>
      <c r="AV688" s="835"/>
      <c r="AW688" s="835"/>
      <c r="AX688" s="835"/>
      <c r="AY688" s="835"/>
      <c r="AZ688" s="835"/>
      <c r="BA688" s="241"/>
      <c r="BB688" s="428"/>
      <c r="BC688" s="241"/>
      <c r="BD688" s="241"/>
      <c r="BE688" s="241"/>
      <c r="BF688" s="241"/>
      <c r="BG688" s="241"/>
      <c r="BH688" s="241"/>
      <c r="BI688" s="241"/>
      <c r="BJ688" s="241"/>
      <c r="BK688" s="241"/>
      <c r="BL688" s="241"/>
      <c r="BM688" s="241"/>
      <c r="BN688" s="241"/>
      <c r="BO688" s="241"/>
      <c r="BP688" s="241"/>
      <c r="BQ688" s="241"/>
      <c r="BR688" s="241"/>
      <c r="BS688" s="241"/>
      <c r="BT688" s="241"/>
      <c r="BU688" s="241"/>
      <c r="BV688" s="241"/>
      <c r="BW688" s="241"/>
      <c r="BX688" s="241"/>
      <c r="BY688" s="241"/>
      <c r="BZ688" s="241"/>
      <c r="CA688" s="241"/>
      <c r="CB688" s="241"/>
      <c r="CC688" s="241"/>
      <c r="CD688" s="241"/>
      <c r="CE688" s="241"/>
      <c r="CF688" s="241"/>
      <c r="CG688" s="241"/>
      <c r="CH688" s="241"/>
      <c r="CI688" s="241"/>
      <c r="CJ688" s="241"/>
      <c r="CK688" s="241"/>
      <c r="CL688" s="241"/>
      <c r="CM688" s="241"/>
      <c r="CN688" s="241"/>
      <c r="CO688" s="241"/>
      <c r="CP688" s="241"/>
      <c r="CQ688" s="241"/>
      <c r="CR688" s="241"/>
      <c r="CS688" s="241"/>
      <c r="CT688" s="241"/>
      <c r="CU688" s="241"/>
      <c r="CV688" s="241"/>
      <c r="CW688" s="241"/>
      <c r="CX688" s="241"/>
      <c r="CY688" s="241"/>
      <c r="CZ688" s="241"/>
    </row>
    <row r="689" s="757" customFormat="true" ht="25.15" customHeight="true" x14ac:dyDescent="0.2">
      <c r="C689" s="804"/>
      <c r="D689" s="804"/>
      <c r="E689" s="804"/>
      <c r="F689" s="804"/>
      <c r="G689" s="804"/>
      <c r="H689" s="804"/>
      <c r="I689" s="804"/>
      <c r="J689" s="804"/>
      <c r="K689" s="804"/>
      <c r="L689" s="804"/>
      <c r="M689" s="804"/>
      <c r="N689" s="804"/>
      <c r="O689" s="804"/>
      <c r="P689" s="804"/>
      <c r="Q689" s="804"/>
      <c r="AE689" s="835"/>
      <c r="AF689" s="835"/>
      <c r="AG689" s="835"/>
      <c r="AH689" s="835"/>
      <c r="AI689" s="835"/>
      <c r="AJ689" s="835"/>
      <c r="AK689" s="835"/>
      <c r="AL689" s="835"/>
      <c r="AM689" s="835"/>
      <c r="AN689" s="835"/>
      <c r="AO689" s="835"/>
      <c r="AP689" s="835"/>
      <c r="AQ689" s="835"/>
      <c r="AR689" s="835"/>
      <c r="AS689" s="835"/>
      <c r="AT689" s="835"/>
      <c r="AU689" s="835"/>
      <c r="AV689" s="835"/>
      <c r="AW689" s="835"/>
      <c r="AX689" s="835"/>
      <c r="AY689" s="835"/>
      <c r="AZ689" s="835"/>
      <c r="BA689" s="241"/>
      <c r="BB689" s="428"/>
      <c r="BC689" s="241"/>
      <c r="BD689" s="241"/>
      <c r="BE689" s="241"/>
      <c r="BF689" s="241"/>
      <c r="BG689" s="241"/>
      <c r="BH689" s="241"/>
      <c r="BI689" s="241"/>
      <c r="BJ689" s="241"/>
      <c r="BK689" s="241"/>
      <c r="BL689" s="241"/>
      <c r="BM689" s="241"/>
      <c r="BN689" s="241"/>
      <c r="BO689" s="241"/>
      <c r="BP689" s="241"/>
      <c r="BQ689" s="241"/>
      <c r="BR689" s="241"/>
      <c r="BS689" s="241"/>
      <c r="BT689" s="241"/>
      <c r="BU689" s="241"/>
      <c r="BV689" s="241"/>
      <c r="BW689" s="241"/>
      <c r="BX689" s="241"/>
      <c r="BY689" s="241"/>
      <c r="BZ689" s="241"/>
      <c r="CA689" s="241"/>
      <c r="CB689" s="241"/>
      <c r="CC689" s="241"/>
      <c r="CD689" s="241"/>
      <c r="CE689" s="241"/>
      <c r="CF689" s="241"/>
      <c r="CG689" s="241"/>
      <c r="CH689" s="241"/>
      <c r="CI689" s="241"/>
      <c r="CJ689" s="241"/>
      <c r="CK689" s="241"/>
      <c r="CL689" s="241"/>
      <c r="CM689" s="241"/>
      <c r="CN689" s="241"/>
      <c r="CO689" s="241"/>
      <c r="CP689" s="241"/>
      <c r="CQ689" s="241"/>
      <c r="CR689" s="241"/>
      <c r="CS689" s="241"/>
      <c r="CT689" s="241"/>
      <c r="CU689" s="241"/>
      <c r="CV689" s="241"/>
      <c r="CW689" s="241"/>
      <c r="CX689" s="241"/>
      <c r="CY689" s="241"/>
      <c r="CZ689" s="241"/>
    </row>
    <row r="690" s="757" customFormat="true" ht="25.15" customHeight="true" x14ac:dyDescent="0.2">
      <c r="C690" s="804"/>
      <c r="D690" s="804"/>
      <c r="E690" s="804"/>
      <c r="F690" s="804"/>
      <c r="G690" s="804"/>
      <c r="H690" s="804"/>
      <c r="I690" s="804"/>
      <c r="J690" s="804"/>
      <c r="K690" s="804"/>
      <c r="L690" s="804"/>
      <c r="M690" s="804"/>
      <c r="N690" s="804"/>
      <c r="O690" s="804"/>
      <c r="P690" s="804"/>
      <c r="Q690" s="804"/>
      <c r="AE690" s="835"/>
      <c r="AF690" s="835"/>
      <c r="AG690" s="835"/>
      <c r="AH690" s="835"/>
      <c r="AI690" s="835"/>
      <c r="AJ690" s="835"/>
      <c r="AK690" s="835"/>
      <c r="AL690" s="835"/>
      <c r="AM690" s="835"/>
      <c r="AN690" s="835"/>
      <c r="AO690" s="835"/>
      <c r="AP690" s="835"/>
      <c r="AQ690" s="835"/>
      <c r="AR690" s="835"/>
      <c r="AS690" s="835"/>
      <c r="AT690" s="835"/>
      <c r="AU690" s="835"/>
      <c r="AV690" s="835"/>
      <c r="AW690" s="835"/>
      <c r="AX690" s="835"/>
      <c r="AY690" s="835"/>
      <c r="AZ690" s="835"/>
      <c r="BA690" s="241"/>
      <c r="BB690" s="428"/>
      <c r="BC690" s="241"/>
      <c r="BD690" s="241"/>
      <c r="BE690" s="241"/>
      <c r="BF690" s="241"/>
      <c r="BG690" s="241"/>
      <c r="BH690" s="241"/>
      <c r="BI690" s="241"/>
      <c r="BJ690" s="241"/>
      <c r="BK690" s="241"/>
      <c r="BL690" s="241"/>
      <c r="BM690" s="241"/>
      <c r="BN690" s="241"/>
      <c r="BO690" s="241"/>
      <c r="BP690" s="241"/>
      <c r="BQ690" s="241"/>
      <c r="BR690" s="241"/>
      <c r="BS690" s="241"/>
      <c r="BT690" s="241"/>
      <c r="BU690" s="241"/>
      <c r="BV690" s="241"/>
      <c r="BW690" s="241"/>
      <c r="BX690" s="241"/>
      <c r="BY690" s="241"/>
      <c r="BZ690" s="241"/>
      <c r="CA690" s="241"/>
      <c r="CB690" s="241"/>
      <c r="CC690" s="241"/>
      <c r="CD690" s="241"/>
      <c r="CE690" s="241"/>
      <c r="CF690" s="241"/>
      <c r="CG690" s="241"/>
      <c r="CH690" s="241"/>
      <c r="CI690" s="241"/>
      <c r="CJ690" s="241"/>
      <c r="CK690" s="241"/>
      <c r="CL690" s="241"/>
      <c r="CM690" s="241"/>
      <c r="CN690" s="241"/>
      <c r="CO690" s="241"/>
      <c r="CP690" s="241"/>
      <c r="CQ690" s="241"/>
      <c r="CR690" s="241"/>
      <c r="CS690" s="241"/>
      <c r="CT690" s="241"/>
      <c r="CU690" s="241"/>
      <c r="CV690" s="241"/>
      <c r="CW690" s="241"/>
      <c r="CX690" s="241"/>
      <c r="CY690" s="241"/>
      <c r="CZ690" s="241"/>
    </row>
    <row r="691" s="757" customFormat="true" ht="25.15" customHeight="true" x14ac:dyDescent="0.2">
      <c r="C691" s="804"/>
      <c r="D691" s="804"/>
      <c r="E691" s="804"/>
      <c r="F691" s="804"/>
      <c r="G691" s="804"/>
      <c r="H691" s="804"/>
      <c r="I691" s="804"/>
      <c r="J691" s="804"/>
      <c r="K691" s="804"/>
      <c r="L691" s="804"/>
      <c r="M691" s="804"/>
      <c r="N691" s="804"/>
      <c r="O691" s="804"/>
      <c r="P691" s="804"/>
      <c r="Q691" s="804"/>
      <c r="AE691" s="835"/>
      <c r="AF691" s="835"/>
      <c r="AG691" s="835"/>
      <c r="AH691" s="835"/>
      <c r="AI691" s="835"/>
      <c r="AJ691" s="835"/>
      <c r="AK691" s="835"/>
      <c r="AL691" s="835"/>
      <c r="AM691" s="835"/>
      <c r="AN691" s="835"/>
      <c r="AO691" s="835"/>
      <c r="AP691" s="835"/>
      <c r="AQ691" s="835"/>
      <c r="AR691" s="835"/>
      <c r="AS691" s="835"/>
      <c r="AT691" s="835"/>
      <c r="AU691" s="835"/>
      <c r="AV691" s="835"/>
      <c r="AW691" s="835"/>
      <c r="AX691" s="835"/>
      <c r="AY691" s="835"/>
      <c r="AZ691" s="835"/>
      <c r="BA691" s="241"/>
      <c r="BB691" s="428"/>
      <c r="BC691" s="241"/>
      <c r="BD691" s="241"/>
      <c r="BE691" s="241"/>
      <c r="BF691" s="241"/>
      <c r="BG691" s="241"/>
      <c r="BH691" s="241"/>
      <c r="BI691" s="241"/>
      <c r="BJ691" s="241"/>
      <c r="BK691" s="241"/>
      <c r="BL691" s="241"/>
      <c r="BM691" s="241"/>
      <c r="BN691" s="241"/>
      <c r="BO691" s="241"/>
      <c r="BP691" s="241"/>
      <c r="BQ691" s="241"/>
      <c r="BR691" s="241"/>
      <c r="BS691" s="241"/>
      <c r="BT691" s="241"/>
      <c r="BU691" s="241"/>
      <c r="BV691" s="241"/>
      <c r="BW691" s="241"/>
      <c r="BX691" s="241"/>
      <c r="BY691" s="241"/>
      <c r="BZ691" s="241"/>
      <c r="CA691" s="241"/>
      <c r="CB691" s="241"/>
      <c r="CC691" s="241"/>
      <c r="CD691" s="241"/>
      <c r="CE691" s="241"/>
      <c r="CF691" s="241"/>
      <c r="CG691" s="241"/>
      <c r="CH691" s="241"/>
      <c r="CI691" s="241"/>
      <c r="CJ691" s="241"/>
      <c r="CK691" s="241"/>
      <c r="CL691" s="241"/>
      <c r="CM691" s="241"/>
      <c r="CN691" s="241"/>
      <c r="CO691" s="241"/>
      <c r="CP691" s="241"/>
      <c r="CQ691" s="241"/>
      <c r="CR691" s="241"/>
      <c r="CS691" s="241"/>
      <c r="CT691" s="241"/>
      <c r="CU691" s="241"/>
      <c r="CV691" s="241"/>
      <c r="CW691" s="241"/>
      <c r="CX691" s="241"/>
      <c r="CY691" s="241"/>
      <c r="CZ691" s="241"/>
    </row>
    <row r="692" s="757" customFormat="true" ht="25.15" customHeight="true" x14ac:dyDescent="0.2">
      <c r="C692" s="804"/>
      <c r="D692" s="804"/>
      <c r="E692" s="804"/>
      <c r="F692" s="804"/>
      <c r="G692" s="804"/>
      <c r="H692" s="804"/>
      <c r="I692" s="804"/>
      <c r="J692" s="804"/>
      <c r="K692" s="804"/>
      <c r="L692" s="804"/>
      <c r="M692" s="804"/>
      <c r="N692" s="804"/>
      <c r="O692" s="804"/>
      <c r="P692" s="804"/>
      <c r="Q692" s="804"/>
      <c r="AE692" s="835"/>
      <c r="AF692" s="835"/>
      <c r="AG692" s="835"/>
      <c r="AH692" s="835"/>
      <c r="AI692" s="835"/>
      <c r="AJ692" s="835"/>
      <c r="AK692" s="835"/>
      <c r="AL692" s="835"/>
      <c r="AM692" s="835"/>
      <c r="AN692" s="835"/>
      <c r="AO692" s="835"/>
      <c r="AP692" s="835"/>
      <c r="AQ692" s="835"/>
      <c r="AR692" s="835"/>
      <c r="AS692" s="835"/>
      <c r="AT692" s="835"/>
      <c r="AU692" s="835"/>
      <c r="AV692" s="835"/>
      <c r="AW692" s="835"/>
      <c r="AX692" s="835"/>
      <c r="AY692" s="835"/>
      <c r="AZ692" s="835"/>
      <c r="BA692" s="241"/>
      <c r="BB692" s="428"/>
      <c r="BC692" s="241"/>
      <c r="BD692" s="241"/>
      <c r="BE692" s="241"/>
      <c r="BF692" s="241"/>
      <c r="BG692" s="241"/>
      <c r="BH692" s="241"/>
      <c r="BI692" s="241"/>
      <c r="BJ692" s="241"/>
      <c r="BK692" s="241"/>
      <c r="BL692" s="241"/>
      <c r="BM692" s="241"/>
      <c r="BN692" s="241"/>
      <c r="BO692" s="241"/>
      <c r="BP692" s="241"/>
      <c r="BQ692" s="241"/>
      <c r="BR692" s="241"/>
      <c r="BS692" s="241"/>
      <c r="BT692" s="241"/>
      <c r="BU692" s="241"/>
      <c r="BV692" s="241"/>
      <c r="BW692" s="241"/>
      <c r="BX692" s="241"/>
      <c r="BY692" s="241"/>
      <c r="BZ692" s="241"/>
      <c r="CA692" s="241"/>
      <c r="CB692" s="241"/>
      <c r="CC692" s="241"/>
      <c r="CD692" s="241"/>
      <c r="CE692" s="241"/>
      <c r="CF692" s="241"/>
      <c r="CG692" s="241"/>
      <c r="CH692" s="241"/>
      <c r="CI692" s="241"/>
      <c r="CJ692" s="241"/>
      <c r="CK692" s="241"/>
      <c r="CL692" s="241"/>
      <c r="CM692" s="241"/>
      <c r="CN692" s="241"/>
      <c r="CO692" s="241"/>
      <c r="CP692" s="241"/>
      <c r="CQ692" s="241"/>
      <c r="CR692" s="241"/>
      <c r="CS692" s="241"/>
      <c r="CT692" s="241"/>
      <c r="CU692" s="241"/>
      <c r="CV692" s="241"/>
      <c r="CW692" s="241"/>
      <c r="CX692" s="241"/>
      <c r="CY692" s="241"/>
      <c r="CZ692" s="241"/>
    </row>
    <row r="693" s="757" customFormat="true" ht="25.15" customHeight="true" x14ac:dyDescent="0.2">
      <c r="C693" s="804"/>
      <c r="D693" s="804"/>
      <c r="E693" s="804"/>
      <c r="F693" s="804"/>
      <c r="G693" s="804"/>
      <c r="H693" s="804"/>
      <c r="I693" s="804"/>
      <c r="J693" s="804"/>
      <c r="K693" s="804"/>
      <c r="L693" s="804"/>
      <c r="M693" s="804"/>
      <c r="N693" s="804"/>
      <c r="O693" s="804"/>
      <c r="P693" s="804"/>
      <c r="Q693" s="804"/>
      <c r="AE693" s="835"/>
      <c r="AF693" s="835"/>
      <c r="AG693" s="835"/>
      <c r="AH693" s="835"/>
      <c r="AI693" s="835"/>
      <c r="AJ693" s="835"/>
      <c r="AK693" s="835"/>
      <c r="AL693" s="835"/>
      <c r="AM693" s="835"/>
      <c r="AN693" s="835"/>
      <c r="AO693" s="835"/>
      <c r="AP693" s="835"/>
      <c r="AQ693" s="835"/>
      <c r="AR693" s="835"/>
      <c r="AS693" s="835"/>
      <c r="AT693" s="835"/>
      <c r="AU693" s="835"/>
      <c r="AV693" s="835"/>
      <c r="AW693" s="835"/>
      <c r="AX693" s="835"/>
      <c r="AY693" s="835"/>
      <c r="AZ693" s="835"/>
      <c r="BA693" s="241"/>
      <c r="BB693" s="428"/>
      <c r="BC693" s="241"/>
      <c r="BD693" s="241"/>
      <c r="BE693" s="241"/>
      <c r="BF693" s="241"/>
      <c r="BG693" s="241"/>
      <c r="BH693" s="241"/>
      <c r="BI693" s="241"/>
      <c r="BJ693" s="241"/>
      <c r="BK693" s="241"/>
      <c r="BL693" s="241"/>
      <c r="BM693" s="241"/>
      <c r="BN693" s="241"/>
      <c r="BO693" s="241"/>
      <c r="BP693" s="241"/>
      <c r="BQ693" s="241"/>
      <c r="BR693" s="241"/>
      <c r="BS693" s="241"/>
      <c r="BT693" s="241"/>
      <c r="BU693" s="241"/>
      <c r="BV693" s="241"/>
      <c r="BW693" s="241"/>
      <c r="BX693" s="241"/>
      <c r="BY693" s="241"/>
      <c r="BZ693" s="241"/>
      <c r="CA693" s="241"/>
      <c r="CB693" s="241"/>
      <c r="CC693" s="241"/>
      <c r="CD693" s="241"/>
      <c r="CE693" s="241"/>
      <c r="CF693" s="241"/>
      <c r="CG693" s="241"/>
      <c r="CH693" s="241"/>
      <c r="CI693" s="241"/>
      <c r="CJ693" s="241"/>
      <c r="CK693" s="241"/>
      <c r="CL693" s="241"/>
      <c r="CM693" s="241"/>
      <c r="CN693" s="241"/>
      <c r="CO693" s="241"/>
      <c r="CP693" s="241"/>
      <c r="CQ693" s="241"/>
      <c r="CR693" s="241"/>
      <c r="CS693" s="241"/>
      <c r="CT693" s="241"/>
      <c r="CU693" s="241"/>
      <c r="CV693" s="241"/>
      <c r="CW693" s="241"/>
      <c r="CX693" s="241"/>
      <c r="CY693" s="241"/>
      <c r="CZ693" s="241"/>
    </row>
    <row r="694" s="757" customFormat="true" ht="25.15" customHeight="true" x14ac:dyDescent="0.2">
      <c r="C694" s="804"/>
      <c r="D694" s="804"/>
      <c r="E694" s="804"/>
      <c r="F694" s="804"/>
      <c r="G694" s="804"/>
      <c r="H694" s="804"/>
      <c r="I694" s="804"/>
      <c r="J694" s="804"/>
      <c r="K694" s="804"/>
      <c r="L694" s="804"/>
      <c r="M694" s="804"/>
      <c r="N694" s="804"/>
      <c r="O694" s="804"/>
      <c r="P694" s="804"/>
      <c r="Q694" s="804"/>
      <c r="AE694" s="835"/>
      <c r="AF694" s="835"/>
      <c r="AG694" s="835"/>
      <c r="AH694" s="835"/>
      <c r="AI694" s="835"/>
      <c r="AJ694" s="835"/>
      <c r="AK694" s="835"/>
      <c r="AL694" s="835"/>
      <c r="AM694" s="835"/>
      <c r="AN694" s="835"/>
      <c r="AO694" s="835"/>
      <c r="AP694" s="835"/>
      <c r="AQ694" s="835"/>
      <c r="AR694" s="835"/>
      <c r="AS694" s="835"/>
      <c r="AT694" s="835"/>
      <c r="AU694" s="835"/>
      <c r="AV694" s="835"/>
      <c r="AW694" s="835"/>
      <c r="AX694" s="835"/>
      <c r="AY694" s="835"/>
      <c r="AZ694" s="835"/>
      <c r="BA694" s="241"/>
      <c r="BB694" s="428"/>
      <c r="BC694" s="241"/>
      <c r="BD694" s="241"/>
      <c r="BE694" s="241"/>
      <c r="BF694" s="241"/>
      <c r="BG694" s="241"/>
      <c r="BH694" s="241"/>
      <c r="BI694" s="241"/>
      <c r="BJ694" s="241"/>
      <c r="BK694" s="241"/>
      <c r="BL694" s="241"/>
      <c r="BM694" s="241"/>
      <c r="BN694" s="241"/>
      <c r="BO694" s="241"/>
      <c r="BP694" s="241"/>
      <c r="BQ694" s="241"/>
      <c r="BR694" s="241"/>
      <c r="BS694" s="241"/>
      <c r="BT694" s="241"/>
      <c r="BU694" s="241"/>
      <c r="BV694" s="241"/>
      <c r="BW694" s="241"/>
      <c r="BX694" s="241"/>
      <c r="BY694" s="241"/>
      <c r="BZ694" s="241"/>
      <c r="CA694" s="241"/>
      <c r="CB694" s="241"/>
      <c r="CC694" s="241"/>
      <c r="CD694" s="241"/>
      <c r="CE694" s="241"/>
      <c r="CF694" s="241"/>
      <c r="CG694" s="241"/>
      <c r="CH694" s="241"/>
      <c r="CI694" s="241"/>
      <c r="CJ694" s="241"/>
      <c r="CK694" s="241"/>
      <c r="CL694" s="241"/>
      <c r="CM694" s="241"/>
      <c r="CN694" s="241"/>
      <c r="CO694" s="241"/>
      <c r="CP694" s="241"/>
      <c r="CQ694" s="241"/>
      <c r="CR694" s="241"/>
      <c r="CS694" s="241"/>
      <c r="CT694" s="241"/>
      <c r="CU694" s="241"/>
      <c r="CV694" s="241"/>
      <c r="CW694" s="241"/>
      <c r="CX694" s="241"/>
      <c r="CY694" s="241"/>
      <c r="CZ694" s="241"/>
    </row>
    <row r="695" s="757" customFormat="true" ht="25.15" customHeight="true" x14ac:dyDescent="0.2">
      <c r="C695" s="804"/>
      <c r="D695" s="804"/>
      <c r="E695" s="804"/>
      <c r="F695" s="804"/>
      <c r="G695" s="804"/>
      <c r="H695" s="804"/>
      <c r="I695" s="804"/>
      <c r="J695" s="804"/>
      <c r="K695" s="804"/>
      <c r="L695" s="804"/>
      <c r="M695" s="804"/>
      <c r="N695" s="804"/>
      <c r="O695" s="804"/>
      <c r="P695" s="804"/>
      <c r="Q695" s="804"/>
      <c r="AE695" s="835"/>
      <c r="AF695" s="835"/>
      <c r="AG695" s="835"/>
      <c r="AH695" s="835"/>
      <c r="AI695" s="835"/>
      <c r="AJ695" s="835"/>
      <c r="AK695" s="835"/>
      <c r="AL695" s="835"/>
      <c r="AM695" s="835"/>
      <c r="AN695" s="835"/>
      <c r="AO695" s="835"/>
      <c r="AP695" s="835"/>
      <c r="AQ695" s="835"/>
      <c r="AR695" s="835"/>
      <c r="AS695" s="835"/>
      <c r="AT695" s="835"/>
      <c r="AU695" s="835"/>
      <c r="AV695" s="835"/>
      <c r="AW695" s="835"/>
      <c r="AX695" s="835"/>
      <c r="AY695" s="835"/>
      <c r="AZ695" s="835"/>
      <c r="BA695" s="241"/>
      <c r="BB695" s="428"/>
      <c r="BC695" s="241"/>
      <c r="BD695" s="241"/>
      <c r="BE695" s="241"/>
      <c r="BF695" s="241"/>
      <c r="BG695" s="241"/>
      <c r="BH695" s="241"/>
      <c r="BI695" s="241"/>
      <c r="BJ695" s="241"/>
      <c r="BK695" s="241"/>
      <c r="BL695" s="241"/>
      <c r="BM695" s="241"/>
      <c r="BN695" s="241"/>
      <c r="BO695" s="241"/>
      <c r="BP695" s="241"/>
      <c r="BQ695" s="241"/>
      <c r="BR695" s="241"/>
      <c r="BS695" s="241"/>
      <c r="BT695" s="241"/>
      <c r="BU695" s="241"/>
      <c r="BV695" s="241"/>
      <c r="BW695" s="241"/>
      <c r="BX695" s="241"/>
      <c r="BY695" s="241"/>
      <c r="BZ695" s="241"/>
      <c r="CA695" s="241"/>
      <c r="CB695" s="241"/>
      <c r="CC695" s="241"/>
      <c r="CD695" s="241"/>
      <c r="CE695" s="241"/>
      <c r="CF695" s="241"/>
      <c r="CG695" s="241"/>
      <c r="CH695" s="241"/>
      <c r="CI695" s="241"/>
      <c r="CJ695" s="241"/>
      <c r="CK695" s="241"/>
      <c r="CL695" s="241"/>
      <c r="CM695" s="241"/>
      <c r="CN695" s="241"/>
      <c r="CO695" s="241"/>
      <c r="CP695" s="241"/>
      <c r="CQ695" s="241"/>
      <c r="CR695" s="241"/>
      <c r="CS695" s="241"/>
      <c r="CT695" s="241"/>
      <c r="CU695" s="241"/>
      <c r="CV695" s="241"/>
      <c r="CW695" s="241"/>
      <c r="CX695" s="241"/>
      <c r="CY695" s="241"/>
      <c r="CZ695" s="241"/>
    </row>
    <row r="696" s="757" customFormat="true" ht="25.15" customHeight="true" x14ac:dyDescent="0.2">
      <c r="C696" s="804"/>
      <c r="D696" s="804"/>
      <c r="E696" s="804"/>
      <c r="F696" s="804"/>
      <c r="G696" s="804"/>
      <c r="H696" s="804"/>
      <c r="I696" s="804"/>
      <c r="J696" s="804"/>
      <c r="K696" s="804"/>
      <c r="L696" s="804"/>
      <c r="M696" s="804"/>
      <c r="N696" s="804"/>
      <c r="O696" s="804"/>
      <c r="P696" s="804"/>
      <c r="Q696" s="804"/>
      <c r="AE696" s="835"/>
      <c r="AF696" s="835"/>
      <c r="AG696" s="835"/>
      <c r="AH696" s="835"/>
      <c r="AI696" s="835"/>
      <c r="AJ696" s="835"/>
      <c r="AK696" s="835"/>
      <c r="AL696" s="835"/>
      <c r="AM696" s="835"/>
      <c r="AN696" s="835"/>
      <c r="AO696" s="835"/>
      <c r="AP696" s="835"/>
      <c r="AQ696" s="835"/>
      <c r="AR696" s="835"/>
      <c r="AS696" s="835"/>
      <c r="AT696" s="835"/>
      <c r="AU696" s="835"/>
      <c r="AV696" s="835"/>
      <c r="AW696" s="835"/>
      <c r="AX696" s="835"/>
      <c r="AY696" s="835"/>
      <c r="AZ696" s="835"/>
      <c r="BA696" s="241"/>
      <c r="BB696" s="428"/>
      <c r="BC696" s="241"/>
      <c r="BD696" s="241"/>
      <c r="BE696" s="241"/>
      <c r="BF696" s="241"/>
      <c r="BG696" s="241"/>
      <c r="BH696" s="241"/>
      <c r="BI696" s="241"/>
      <c r="BJ696" s="241"/>
      <c r="BK696" s="241"/>
      <c r="BL696" s="241"/>
      <c r="BM696" s="241"/>
      <c r="BN696" s="241"/>
      <c r="BO696" s="241"/>
      <c r="BP696" s="241"/>
      <c r="BQ696" s="241"/>
      <c r="BR696" s="241"/>
      <c r="BS696" s="241"/>
      <c r="BT696" s="241"/>
      <c r="BU696" s="241"/>
      <c r="BV696" s="241"/>
      <c r="BW696" s="241"/>
      <c r="BX696" s="241"/>
      <c r="BY696" s="241"/>
      <c r="BZ696" s="241"/>
      <c r="CA696" s="241"/>
      <c r="CB696" s="241"/>
      <c r="CC696" s="241"/>
      <c r="CD696" s="241"/>
      <c r="CE696" s="241"/>
      <c r="CF696" s="241"/>
      <c r="CG696" s="241"/>
      <c r="CH696" s="241"/>
      <c r="CI696" s="241"/>
      <c r="CJ696" s="241"/>
      <c r="CK696" s="241"/>
      <c r="CL696" s="241"/>
      <c r="CM696" s="241"/>
      <c r="CN696" s="241"/>
      <c r="CO696" s="241"/>
      <c r="CP696" s="241"/>
      <c r="CQ696" s="241"/>
      <c r="CR696" s="241"/>
      <c r="CS696" s="241"/>
      <c r="CT696" s="241"/>
      <c r="CU696" s="241"/>
      <c r="CV696" s="241"/>
      <c r="CW696" s="241"/>
      <c r="CX696" s="241"/>
      <c r="CY696" s="241"/>
      <c r="CZ696" s="241"/>
    </row>
    <row r="697" s="757" customFormat="true" ht="25.15" customHeight="true" x14ac:dyDescent="0.2">
      <c r="C697" s="804"/>
      <c r="D697" s="804"/>
      <c r="E697" s="804"/>
      <c r="F697" s="804"/>
      <c r="G697" s="804"/>
      <c r="H697" s="804"/>
      <c r="I697" s="804"/>
      <c r="J697" s="804"/>
      <c r="K697" s="804"/>
      <c r="L697" s="804"/>
      <c r="M697" s="804"/>
      <c r="N697" s="804"/>
      <c r="O697" s="804"/>
      <c r="P697" s="804"/>
      <c r="Q697" s="804"/>
      <c r="AE697" s="835"/>
      <c r="AF697" s="835"/>
      <c r="AG697" s="835"/>
      <c r="AH697" s="835"/>
      <c r="AI697" s="835"/>
      <c r="AJ697" s="835"/>
      <c r="AK697" s="835"/>
      <c r="AL697" s="835"/>
      <c r="AM697" s="835"/>
      <c r="AN697" s="835"/>
      <c r="AO697" s="835"/>
      <c r="AP697" s="835"/>
      <c r="AQ697" s="835"/>
      <c r="AR697" s="835"/>
      <c r="AS697" s="835"/>
      <c r="AT697" s="835"/>
      <c r="AU697" s="835"/>
      <c r="AV697" s="835"/>
      <c r="AW697" s="835"/>
      <c r="AX697" s="835"/>
      <c r="AY697" s="835"/>
      <c r="AZ697" s="835"/>
      <c r="BA697" s="241"/>
      <c r="BB697" s="428"/>
      <c r="BC697" s="241"/>
      <c r="BD697" s="241"/>
      <c r="BE697" s="241"/>
      <c r="BF697" s="241"/>
      <c r="BG697" s="241"/>
      <c r="BH697" s="241"/>
      <c r="BI697" s="241"/>
      <c r="BJ697" s="241"/>
      <c r="BK697" s="241"/>
      <c r="BL697" s="241"/>
      <c r="BM697" s="241"/>
      <c r="BN697" s="241"/>
      <c r="BO697" s="241"/>
      <c r="BP697" s="241"/>
      <c r="BQ697" s="241"/>
      <c r="BR697" s="241"/>
      <c r="BS697" s="241"/>
      <c r="BT697" s="241"/>
      <c r="BU697" s="241"/>
      <c r="BV697" s="241"/>
      <c r="BW697" s="241"/>
      <c r="BX697" s="241"/>
      <c r="BY697" s="241"/>
      <c r="BZ697" s="241"/>
      <c r="CA697" s="241"/>
      <c r="CB697" s="241"/>
      <c r="CC697" s="241"/>
      <c r="CD697" s="241"/>
      <c r="CE697" s="241"/>
      <c r="CF697" s="241"/>
      <c r="CG697" s="241"/>
      <c r="CH697" s="241"/>
      <c r="CI697" s="241"/>
      <c r="CJ697" s="241"/>
      <c r="CK697" s="241"/>
      <c r="CL697" s="241"/>
      <c r="CM697" s="241"/>
      <c r="CN697" s="241"/>
      <c r="CO697" s="241"/>
      <c r="CP697" s="241"/>
      <c r="CQ697" s="241"/>
      <c r="CR697" s="241"/>
      <c r="CS697" s="241"/>
      <c r="CT697" s="241"/>
      <c r="CU697" s="241"/>
      <c r="CV697" s="241"/>
      <c r="CW697" s="241"/>
      <c r="CX697" s="241"/>
      <c r="CY697" s="241"/>
      <c r="CZ697" s="241"/>
    </row>
    <row r="698" s="757" customFormat="true" ht="25.15" customHeight="true" x14ac:dyDescent="0.2">
      <c r="C698" s="804"/>
      <c r="D698" s="804"/>
      <c r="E698" s="804"/>
      <c r="F698" s="804"/>
      <c r="G698" s="804"/>
      <c r="H698" s="804"/>
      <c r="I698" s="804"/>
      <c r="J698" s="804"/>
      <c r="K698" s="804"/>
      <c r="L698" s="804"/>
      <c r="M698" s="804"/>
      <c r="N698" s="804"/>
      <c r="O698" s="804"/>
      <c r="P698" s="804"/>
      <c r="Q698" s="804"/>
      <c r="AE698" s="835"/>
      <c r="AF698" s="835"/>
      <c r="AG698" s="835"/>
      <c r="AH698" s="835"/>
      <c r="AI698" s="835"/>
      <c r="AJ698" s="835"/>
      <c r="AK698" s="835"/>
      <c r="AL698" s="835"/>
      <c r="AM698" s="835"/>
      <c r="AN698" s="835"/>
      <c r="AO698" s="835"/>
      <c r="AP698" s="835"/>
      <c r="AQ698" s="835"/>
      <c r="AR698" s="835"/>
      <c r="AS698" s="835"/>
      <c r="AT698" s="835"/>
      <c r="AU698" s="835"/>
      <c r="AV698" s="835"/>
      <c r="AW698" s="835"/>
      <c r="AX698" s="835"/>
      <c r="AY698" s="835"/>
      <c r="AZ698" s="835"/>
      <c r="BA698" s="241"/>
      <c r="BB698" s="428"/>
      <c r="BC698" s="241"/>
      <c r="BD698" s="241"/>
      <c r="BE698" s="241"/>
      <c r="BF698" s="241"/>
      <c r="BG698" s="241"/>
      <c r="BH698" s="241"/>
      <c r="BI698" s="241"/>
      <c r="BJ698" s="241"/>
      <c r="BK698" s="241"/>
      <c r="BL698" s="241"/>
      <c r="BM698" s="241"/>
      <c r="BN698" s="241"/>
      <c r="BO698" s="241"/>
      <c r="BP698" s="241"/>
      <c r="BQ698" s="241"/>
      <c r="BR698" s="241"/>
      <c r="BS698" s="241"/>
      <c r="BT698" s="241"/>
      <c r="BU698" s="241"/>
      <c r="BV698" s="241"/>
      <c r="BW698" s="241"/>
      <c r="BX698" s="241"/>
      <c r="BY698" s="241"/>
      <c r="BZ698" s="241"/>
      <c r="CA698" s="241"/>
      <c r="CB698" s="241"/>
      <c r="CC698" s="241"/>
      <c r="CD698" s="241"/>
      <c r="CE698" s="241"/>
      <c r="CF698" s="241"/>
      <c r="CG698" s="241"/>
      <c r="CH698" s="241"/>
      <c r="CI698" s="241"/>
      <c r="CJ698" s="241"/>
      <c r="CK698" s="241"/>
      <c r="CL698" s="241"/>
      <c r="CM698" s="241"/>
      <c r="CN698" s="241"/>
      <c r="CO698" s="241"/>
      <c r="CP698" s="241"/>
      <c r="CQ698" s="241"/>
      <c r="CR698" s="241"/>
      <c r="CS698" s="241"/>
      <c r="CT698" s="241"/>
      <c r="CU698" s="241"/>
      <c r="CV698" s="241"/>
      <c r="CW698" s="241"/>
      <c r="CX698" s="241"/>
      <c r="CY698" s="241"/>
      <c r="CZ698" s="241"/>
    </row>
    <row r="699" s="757" customFormat="true" ht="25.15" customHeight="true" x14ac:dyDescent="0.2">
      <c r="C699" s="804"/>
      <c r="D699" s="804"/>
      <c r="E699" s="804"/>
      <c r="F699" s="804"/>
      <c r="G699" s="804"/>
      <c r="H699" s="804"/>
      <c r="I699" s="804"/>
      <c r="J699" s="804"/>
      <c r="K699" s="804"/>
      <c r="L699" s="804"/>
      <c r="M699" s="804"/>
      <c r="N699" s="804"/>
      <c r="O699" s="804"/>
      <c r="P699" s="804"/>
      <c r="Q699" s="804"/>
      <c r="AE699" s="835"/>
      <c r="AF699" s="835"/>
      <c r="AG699" s="835"/>
      <c r="AH699" s="835"/>
      <c r="AI699" s="835"/>
      <c r="AJ699" s="835"/>
      <c r="AK699" s="835"/>
      <c r="AL699" s="835"/>
      <c r="AM699" s="835"/>
      <c r="AN699" s="835"/>
      <c r="AO699" s="835"/>
      <c r="AP699" s="835"/>
      <c r="AQ699" s="835"/>
      <c r="AR699" s="835"/>
      <c r="AS699" s="835"/>
      <c r="AT699" s="835"/>
      <c r="AU699" s="835"/>
      <c r="AV699" s="835"/>
      <c r="AW699" s="835"/>
      <c r="AX699" s="835"/>
      <c r="AY699" s="835"/>
      <c r="AZ699" s="835"/>
      <c r="BA699" s="241"/>
      <c r="BB699" s="428"/>
      <c r="BC699" s="241"/>
      <c r="BD699" s="241"/>
      <c r="BE699" s="241"/>
      <c r="BF699" s="241"/>
      <c r="BG699" s="241"/>
      <c r="BH699" s="241"/>
      <c r="BI699" s="241"/>
      <c r="BJ699" s="241"/>
      <c r="BK699" s="241"/>
      <c r="BL699" s="241"/>
      <c r="BM699" s="241"/>
      <c r="BN699" s="241"/>
      <c r="BO699" s="241"/>
      <c r="BP699" s="241"/>
      <c r="BQ699" s="241"/>
      <c r="BR699" s="241"/>
      <c r="BS699" s="241"/>
      <c r="BT699" s="241"/>
      <c r="BU699" s="241"/>
      <c r="BV699" s="241"/>
      <c r="BW699" s="241"/>
      <c r="BX699" s="241"/>
      <c r="BY699" s="241"/>
      <c r="BZ699" s="241"/>
      <c r="CA699" s="241"/>
      <c r="CB699" s="241"/>
      <c r="CC699" s="241"/>
      <c r="CD699" s="241"/>
      <c r="CE699" s="241"/>
      <c r="CF699" s="241"/>
      <c r="CG699" s="241"/>
      <c r="CH699" s="241"/>
      <c r="CI699" s="241"/>
      <c r="CJ699" s="241"/>
      <c r="CK699" s="241"/>
      <c r="CL699" s="241"/>
      <c r="CM699" s="241"/>
      <c r="CN699" s="241"/>
      <c r="CO699" s="241"/>
      <c r="CP699" s="241"/>
      <c r="CQ699" s="241"/>
      <c r="CR699" s="241"/>
      <c r="CS699" s="241"/>
      <c r="CT699" s="241"/>
      <c r="CU699" s="241"/>
      <c r="CV699" s="241"/>
      <c r="CW699" s="241"/>
      <c r="CX699" s="241"/>
      <c r="CY699" s="241"/>
      <c r="CZ699" s="241"/>
    </row>
    <row r="700" s="757" customFormat="true" ht="25.15" customHeight="true" x14ac:dyDescent="0.2">
      <c r="C700" s="804"/>
      <c r="D700" s="804"/>
      <c r="E700" s="804"/>
      <c r="F700" s="804"/>
      <c r="G700" s="804"/>
      <c r="H700" s="804"/>
      <c r="I700" s="804"/>
      <c r="J700" s="804"/>
      <c r="K700" s="804"/>
      <c r="L700" s="804"/>
      <c r="M700" s="804"/>
      <c r="N700" s="804"/>
      <c r="O700" s="804"/>
      <c r="P700" s="804"/>
      <c r="Q700" s="804"/>
      <c r="AE700" s="835"/>
      <c r="AF700" s="835"/>
      <c r="AG700" s="835"/>
      <c r="AH700" s="835"/>
      <c r="AI700" s="835"/>
      <c r="AJ700" s="835"/>
      <c r="AK700" s="835"/>
      <c r="AL700" s="835"/>
      <c r="AM700" s="835"/>
      <c r="AN700" s="835"/>
      <c r="AO700" s="835"/>
      <c r="AP700" s="835"/>
      <c r="AQ700" s="835"/>
      <c r="AR700" s="835"/>
      <c r="AS700" s="835"/>
      <c r="AT700" s="835"/>
      <c r="AU700" s="835"/>
      <c r="AV700" s="835"/>
      <c r="AW700" s="835"/>
      <c r="AX700" s="835"/>
      <c r="AY700" s="835"/>
      <c r="AZ700" s="835"/>
      <c r="BA700" s="241"/>
      <c r="BB700" s="428"/>
      <c r="BC700" s="241"/>
      <c r="BD700" s="241"/>
      <c r="BE700" s="241"/>
      <c r="BF700" s="241"/>
      <c r="BG700" s="241"/>
      <c r="BH700" s="241"/>
      <c r="BI700" s="241"/>
      <c r="BJ700" s="241"/>
      <c r="BK700" s="241"/>
      <c r="BL700" s="241"/>
      <c r="BM700" s="241"/>
      <c r="BN700" s="241"/>
      <c r="BO700" s="241"/>
      <c r="BP700" s="241"/>
      <c r="BQ700" s="241"/>
      <c r="BR700" s="241"/>
      <c r="BS700" s="241"/>
      <c r="BT700" s="241"/>
      <c r="BU700" s="241"/>
      <c r="BV700" s="241"/>
      <c r="BW700" s="241"/>
      <c r="BX700" s="241"/>
      <c r="BY700" s="241"/>
      <c r="BZ700" s="241"/>
      <c r="CA700" s="241"/>
      <c r="CB700" s="241"/>
      <c r="CC700" s="241"/>
      <c r="CD700" s="241"/>
      <c r="CE700" s="241"/>
      <c r="CF700" s="241"/>
      <c r="CG700" s="241"/>
      <c r="CH700" s="241"/>
      <c r="CI700" s="241"/>
      <c r="CJ700" s="241"/>
      <c r="CK700" s="241"/>
      <c r="CL700" s="241"/>
      <c r="CM700" s="241"/>
      <c r="CN700" s="241"/>
      <c r="CO700" s="241"/>
      <c r="CP700" s="241"/>
      <c r="CQ700" s="241"/>
      <c r="CR700" s="241"/>
      <c r="CS700" s="241"/>
      <c r="CT700" s="241"/>
      <c r="CU700" s="241"/>
      <c r="CV700" s="241"/>
      <c r="CW700" s="241"/>
      <c r="CX700" s="241"/>
      <c r="CY700" s="241"/>
      <c r="CZ700" s="241"/>
    </row>
    <row r="701" ht="25.15" customHeight="true" x14ac:dyDescent="0.2">
      <c r="C701" s="805"/>
      <c r="D701" s="805"/>
      <c r="E701" s="805"/>
      <c r="F701" s="805"/>
      <c r="G701" s="805"/>
      <c r="H701" s="805"/>
      <c r="I701" s="805"/>
      <c r="J701" s="805"/>
      <c r="K701" s="805"/>
      <c r="L701" s="805"/>
      <c r="M701" s="805"/>
      <c r="N701" s="805"/>
      <c r="O701" s="805"/>
      <c r="P701" s="805"/>
      <c r="Q701" s="805"/>
      <c r="BA701" s="241"/>
      <c r="BB701" s="428"/>
      <c r="BC701" s="241"/>
      <c r="BD701" s="241"/>
      <c r="BE701" s="241"/>
      <c r="BF701" s="241"/>
      <c r="BG701" s="241"/>
      <c r="BH701" s="241"/>
      <c r="BI701" s="241"/>
      <c r="BJ701" s="241"/>
      <c r="BK701" s="241"/>
      <c r="BL701" s="241"/>
      <c r="BM701" s="241"/>
      <c r="BN701" s="241"/>
      <c r="BO701" s="241"/>
      <c r="BP701" s="241"/>
      <c r="BQ701" s="241"/>
      <c r="BR701" s="241"/>
      <c r="BS701" s="241"/>
      <c r="BT701" s="241"/>
      <c r="BU701" s="241"/>
      <c r="BV701" s="241"/>
      <c r="BW701" s="241"/>
      <c r="BX701" s="241"/>
      <c r="BY701" s="241"/>
      <c r="BZ701" s="241"/>
      <c r="CA701" s="241"/>
      <c r="CB701" s="241"/>
      <c r="CC701" s="241"/>
      <c r="CD701" s="241"/>
      <c r="CE701" s="241"/>
      <c r="CF701" s="241"/>
      <c r="CG701" s="241"/>
      <c r="CH701" s="241"/>
      <c r="CI701" s="241"/>
      <c r="CJ701" s="241"/>
      <c r="CK701" s="241"/>
      <c r="CL701" s="241"/>
      <c r="CM701" s="241"/>
      <c r="CN701" s="241"/>
      <c r="CO701" s="241"/>
      <c r="CP701" s="241"/>
      <c r="CQ701" s="241"/>
      <c r="CR701" s="241"/>
      <c r="CS701" s="241"/>
      <c r="CT701" s="241"/>
      <c r="CU701" s="241"/>
      <c r="CV701" s="241"/>
      <c r="CW701" s="241"/>
      <c r="CX701" s="241"/>
      <c r="CY701" s="241"/>
      <c r="CZ701" s="241"/>
    </row>
    <row r="702" ht="25.15" customHeight="true" x14ac:dyDescent="0.2">
      <c r="C702" s="805"/>
      <c r="D702" s="805"/>
      <c r="E702" s="805"/>
      <c r="F702" s="805"/>
      <c r="G702" s="805"/>
      <c r="H702" s="805"/>
      <c r="I702" s="805"/>
      <c r="J702" s="805"/>
      <c r="K702" s="805"/>
      <c r="L702" s="805"/>
      <c r="M702" s="805"/>
      <c r="N702" s="805"/>
      <c r="O702" s="805"/>
      <c r="P702" s="805"/>
      <c r="Q702" s="805"/>
      <c r="BA702" s="241"/>
      <c r="BB702" s="428"/>
      <c r="BC702" s="241"/>
      <c r="BD702" s="241"/>
      <c r="BE702" s="241"/>
      <c r="BF702" s="241"/>
      <c r="BG702" s="241"/>
      <c r="BH702" s="241"/>
      <c r="BI702" s="241"/>
      <c r="BJ702" s="241"/>
      <c r="BK702" s="241"/>
      <c r="BL702" s="241"/>
      <c r="BM702" s="241"/>
      <c r="BN702" s="241"/>
      <c r="BO702" s="241"/>
      <c r="BP702" s="241"/>
      <c r="BQ702" s="241"/>
      <c r="BR702" s="241"/>
      <c r="BS702" s="241"/>
      <c r="BT702" s="241"/>
      <c r="BU702" s="241"/>
      <c r="BV702" s="241"/>
      <c r="BW702" s="241"/>
      <c r="BX702" s="241"/>
      <c r="BY702" s="241"/>
      <c r="BZ702" s="241"/>
      <c r="CA702" s="241"/>
      <c r="CB702" s="241"/>
      <c r="CC702" s="241"/>
      <c r="CD702" s="241"/>
      <c r="CE702" s="241"/>
      <c r="CF702" s="241"/>
      <c r="CG702" s="241"/>
      <c r="CH702" s="241"/>
      <c r="CI702" s="241"/>
      <c r="CJ702" s="241"/>
      <c r="CK702" s="241"/>
      <c r="CL702" s="241"/>
      <c r="CM702" s="241"/>
      <c r="CN702" s="241"/>
      <c r="CO702" s="241"/>
      <c r="CP702" s="241"/>
      <c r="CQ702" s="241"/>
      <c r="CR702" s="241"/>
      <c r="CS702" s="241"/>
      <c r="CT702" s="241"/>
      <c r="CU702" s="241"/>
      <c r="CV702" s="241"/>
      <c r="CW702" s="241"/>
      <c r="CX702" s="241"/>
      <c r="CY702" s="241"/>
      <c r="CZ702" s="241"/>
    </row>
    <row r="703" ht="25.15" customHeight="true" x14ac:dyDescent="0.2">
      <c r="C703" s="805"/>
      <c r="D703" s="805"/>
      <c r="E703" s="805"/>
      <c r="F703" s="805"/>
      <c r="G703" s="805"/>
      <c r="H703" s="805"/>
      <c r="I703" s="805"/>
      <c r="J703" s="805"/>
      <c r="K703" s="805"/>
      <c r="L703" s="805"/>
      <c r="M703" s="805"/>
      <c r="N703" s="805"/>
      <c r="O703" s="805"/>
      <c r="P703" s="805"/>
      <c r="Q703" s="805"/>
      <c r="BA703" s="241"/>
      <c r="BB703" s="428"/>
      <c r="BC703" s="241"/>
      <c r="BD703" s="241"/>
      <c r="BE703" s="241"/>
      <c r="BF703" s="241"/>
      <c r="BG703" s="241"/>
      <c r="BH703" s="241"/>
      <c r="BI703" s="241"/>
      <c r="BJ703" s="241"/>
      <c r="BK703" s="241"/>
      <c r="BL703" s="241"/>
      <c r="BM703" s="241"/>
      <c r="BN703" s="241"/>
      <c r="BO703" s="241"/>
      <c r="BP703" s="241"/>
      <c r="BQ703" s="241"/>
      <c r="BR703" s="241"/>
      <c r="BS703" s="241"/>
      <c r="BT703" s="241"/>
      <c r="BU703" s="241"/>
      <c r="BV703" s="241"/>
      <c r="BW703" s="241"/>
      <c r="BX703" s="241"/>
      <c r="BY703" s="241"/>
      <c r="BZ703" s="241"/>
      <c r="CA703" s="241"/>
      <c r="CB703" s="241"/>
      <c r="CC703" s="241"/>
      <c r="CD703" s="241"/>
      <c r="CE703" s="241"/>
      <c r="CF703" s="241"/>
      <c r="CG703" s="241"/>
      <c r="CH703" s="241"/>
      <c r="CI703" s="241"/>
      <c r="CJ703" s="241"/>
      <c r="CK703" s="241"/>
      <c r="CL703" s="241"/>
      <c r="CM703" s="241"/>
      <c r="CN703" s="241"/>
      <c r="CO703" s="241"/>
      <c r="CP703" s="241"/>
      <c r="CQ703" s="241"/>
      <c r="CR703" s="241"/>
      <c r="CS703" s="241"/>
      <c r="CT703" s="241"/>
      <c r="CU703" s="241"/>
      <c r="CV703" s="241"/>
      <c r="CW703" s="241"/>
      <c r="CX703" s="241"/>
      <c r="CY703" s="241"/>
      <c r="CZ703" s="241"/>
    </row>
    <row r="704" ht="25.15" customHeight="true" x14ac:dyDescent="0.2">
      <c r="C704" s="805"/>
      <c r="D704" s="805"/>
      <c r="E704" s="805"/>
      <c r="F704" s="805"/>
      <c r="G704" s="805"/>
      <c r="H704" s="805"/>
      <c r="I704" s="805"/>
      <c r="J704" s="805"/>
      <c r="K704" s="805"/>
      <c r="L704" s="805"/>
      <c r="M704" s="805"/>
      <c r="N704" s="805"/>
      <c r="O704" s="805"/>
      <c r="P704" s="805"/>
      <c r="Q704" s="805"/>
      <c r="BA704" s="241"/>
      <c r="BB704" s="428"/>
      <c r="BC704" s="241"/>
      <c r="BD704" s="241"/>
      <c r="BE704" s="241"/>
      <c r="BF704" s="241"/>
      <c r="BG704" s="241"/>
      <c r="BH704" s="241"/>
      <c r="BI704" s="241"/>
      <c r="BJ704" s="241"/>
      <c r="BK704" s="241"/>
      <c r="BL704" s="241"/>
      <c r="BM704" s="241"/>
      <c r="BN704" s="241"/>
      <c r="BO704" s="241"/>
      <c r="BP704" s="241"/>
      <c r="BQ704" s="241"/>
      <c r="BR704" s="241"/>
      <c r="BS704" s="241"/>
      <c r="BT704" s="241"/>
      <c r="BU704" s="241"/>
      <c r="BV704" s="241"/>
      <c r="BW704" s="241"/>
      <c r="BX704" s="241"/>
      <c r="BY704" s="241"/>
      <c r="BZ704" s="241"/>
      <c r="CA704" s="241"/>
      <c r="CB704" s="241"/>
      <c r="CC704" s="241"/>
      <c r="CD704" s="241"/>
      <c r="CE704" s="241"/>
      <c r="CF704" s="241"/>
      <c r="CG704" s="241"/>
      <c r="CH704" s="241"/>
      <c r="CI704" s="241"/>
      <c r="CJ704" s="241"/>
      <c r="CK704" s="241"/>
      <c r="CL704" s="241"/>
      <c r="CM704" s="241"/>
      <c r="CN704" s="241"/>
      <c r="CO704" s="241"/>
      <c r="CP704" s="241"/>
      <c r="CQ704" s="241"/>
      <c r="CR704" s="241"/>
      <c r="CS704" s="241"/>
      <c r="CT704" s="241"/>
      <c r="CU704" s="241"/>
      <c r="CV704" s="241"/>
      <c r="CW704" s="241"/>
      <c r="CX704" s="241"/>
      <c r="CY704" s="241"/>
      <c r="CZ704" s="241"/>
    </row>
    <row r="705" ht="25.15" customHeight="true" x14ac:dyDescent="0.2">
      <c r="C705" s="805"/>
      <c r="D705" s="805"/>
      <c r="E705" s="805"/>
      <c r="F705" s="805"/>
      <c r="G705" s="805"/>
      <c r="H705" s="805"/>
      <c r="I705" s="805"/>
      <c r="J705" s="805"/>
      <c r="K705" s="805"/>
      <c r="L705" s="805"/>
      <c r="M705" s="805"/>
      <c r="N705" s="805"/>
      <c r="O705" s="805"/>
      <c r="P705" s="805"/>
      <c r="Q705" s="805"/>
      <c r="BA705" s="241"/>
      <c r="BB705" s="428"/>
      <c r="BC705" s="241"/>
      <c r="BD705" s="241"/>
      <c r="BE705" s="241"/>
      <c r="BF705" s="241"/>
      <c r="BG705" s="241"/>
      <c r="BH705" s="241"/>
      <c r="BI705" s="241"/>
      <c r="BJ705" s="241"/>
      <c r="BK705" s="241"/>
      <c r="BL705" s="241"/>
      <c r="BM705" s="241"/>
      <c r="BN705" s="241"/>
      <c r="BO705" s="241"/>
      <c r="BP705" s="241"/>
      <c r="BQ705" s="241"/>
      <c r="BR705" s="241"/>
      <c r="BS705" s="241"/>
      <c r="BT705" s="241"/>
      <c r="BU705" s="241"/>
      <c r="BV705" s="241"/>
      <c r="BW705" s="241"/>
      <c r="BX705" s="241"/>
      <c r="BY705" s="241"/>
      <c r="BZ705" s="241"/>
      <c r="CA705" s="241"/>
      <c r="CB705" s="241"/>
      <c r="CC705" s="241"/>
      <c r="CD705" s="241"/>
      <c r="CE705" s="241"/>
      <c r="CF705" s="241"/>
      <c r="CG705" s="241"/>
      <c r="CH705" s="241"/>
      <c r="CI705" s="241"/>
      <c r="CJ705" s="241"/>
      <c r="CK705" s="241"/>
      <c r="CL705" s="241"/>
      <c r="CM705" s="241"/>
      <c r="CN705" s="241"/>
      <c r="CO705" s="241"/>
      <c r="CP705" s="241"/>
      <c r="CQ705" s="241"/>
      <c r="CR705" s="241"/>
      <c r="CS705" s="241"/>
      <c r="CT705" s="241"/>
      <c r="CU705" s="241"/>
      <c r="CV705" s="241"/>
      <c r="CW705" s="241"/>
      <c r="CX705" s="241"/>
      <c r="CY705" s="241"/>
      <c r="CZ705" s="241"/>
    </row>
    <row r="706" ht="25.15" customHeight="true" x14ac:dyDescent="0.2">
      <c r="C706" s="805"/>
      <c r="D706" s="805"/>
      <c r="E706" s="805"/>
      <c r="F706" s="805"/>
      <c r="G706" s="805"/>
      <c r="H706" s="805"/>
      <c r="I706" s="805"/>
      <c r="J706" s="805"/>
      <c r="K706" s="805"/>
      <c r="L706" s="805"/>
      <c r="M706" s="805"/>
      <c r="N706" s="805"/>
      <c r="O706" s="805"/>
      <c r="P706" s="805"/>
      <c r="Q706" s="805"/>
      <c r="BA706" s="241"/>
      <c r="BB706" s="428"/>
      <c r="BC706" s="241"/>
      <c r="BD706" s="241"/>
      <c r="BE706" s="241"/>
      <c r="BF706" s="241"/>
      <c r="BG706" s="241"/>
      <c r="BH706" s="241"/>
      <c r="BI706" s="241"/>
      <c r="BJ706" s="241"/>
      <c r="BK706" s="241"/>
      <c r="BL706" s="241"/>
      <c r="BM706" s="241"/>
      <c r="BN706" s="241"/>
      <c r="BO706" s="241"/>
      <c r="BP706" s="241"/>
      <c r="BQ706" s="241"/>
      <c r="BR706" s="241"/>
      <c r="BS706" s="241"/>
      <c r="BT706" s="241"/>
      <c r="BU706" s="241"/>
      <c r="BV706" s="241"/>
      <c r="BW706" s="241"/>
      <c r="BX706" s="241"/>
      <c r="BY706" s="241"/>
      <c r="BZ706" s="241"/>
      <c r="CA706" s="241"/>
      <c r="CB706" s="241"/>
      <c r="CC706" s="241"/>
      <c r="CD706" s="241"/>
      <c r="CE706" s="241"/>
      <c r="CF706" s="241"/>
      <c r="CG706" s="241"/>
      <c r="CH706" s="241"/>
      <c r="CI706" s="241"/>
      <c r="CJ706" s="241"/>
      <c r="CK706" s="241"/>
      <c r="CL706" s="241"/>
      <c r="CM706" s="241"/>
      <c r="CN706" s="241"/>
      <c r="CO706" s="241"/>
      <c r="CP706" s="241"/>
      <c r="CQ706" s="241"/>
      <c r="CR706" s="241"/>
      <c r="CS706" s="241"/>
      <c r="CT706" s="241"/>
      <c r="CU706" s="241"/>
      <c r="CV706" s="241"/>
      <c r="CW706" s="241"/>
      <c r="CX706" s="241"/>
      <c r="CY706" s="241"/>
      <c r="CZ706" s="241"/>
    </row>
    <row r="707" ht="25.15" customHeight="true" x14ac:dyDescent="0.2">
      <c r="C707" s="805"/>
      <c r="D707" s="805"/>
      <c r="E707" s="805"/>
      <c r="F707" s="805"/>
      <c r="G707" s="805"/>
      <c r="H707" s="805"/>
      <c r="I707" s="805"/>
      <c r="J707" s="805"/>
      <c r="K707" s="805"/>
      <c r="L707" s="805"/>
      <c r="M707" s="805"/>
      <c r="N707" s="805"/>
      <c r="O707" s="805"/>
      <c r="P707" s="805"/>
      <c r="Q707" s="805"/>
      <c r="BA707" s="241"/>
      <c r="BB707" s="428"/>
      <c r="BC707" s="241"/>
      <c r="BD707" s="241"/>
      <c r="BE707" s="241"/>
      <c r="BF707" s="241"/>
      <c r="BG707" s="241"/>
      <c r="BH707" s="241"/>
      <c r="BI707" s="241"/>
      <c r="BJ707" s="241"/>
      <c r="BK707" s="241"/>
      <c r="BL707" s="241"/>
      <c r="BM707" s="241"/>
      <c r="BN707" s="241"/>
      <c r="BO707" s="241"/>
      <c r="BP707" s="241"/>
      <c r="BQ707" s="241"/>
      <c r="BR707" s="241"/>
      <c r="BS707" s="241"/>
      <c r="BT707" s="241"/>
      <c r="BU707" s="241"/>
      <c r="BV707" s="241"/>
      <c r="BW707" s="241"/>
      <c r="BX707" s="241"/>
      <c r="BY707" s="241"/>
      <c r="BZ707" s="241"/>
      <c r="CA707" s="241"/>
      <c r="CB707" s="241"/>
      <c r="CC707" s="241"/>
      <c r="CD707" s="241"/>
      <c r="CE707" s="241"/>
      <c r="CF707" s="241"/>
      <c r="CG707" s="241"/>
      <c r="CH707" s="241"/>
      <c r="CI707" s="241"/>
      <c r="CJ707" s="241"/>
      <c r="CK707" s="241"/>
      <c r="CL707" s="241"/>
      <c r="CM707" s="241"/>
      <c r="CN707" s="241"/>
      <c r="CO707" s="241"/>
      <c r="CP707" s="241"/>
      <c r="CQ707" s="241"/>
      <c r="CR707" s="241"/>
      <c r="CS707" s="241"/>
      <c r="CT707" s="241"/>
      <c r="CU707" s="241"/>
      <c r="CV707" s="241"/>
      <c r="CW707" s="241"/>
      <c r="CX707" s="241"/>
      <c r="CY707" s="241"/>
      <c r="CZ707" s="241"/>
    </row>
    <row r="708" ht="25.15" customHeight="true" x14ac:dyDescent="0.2">
      <c r="C708" s="805"/>
      <c r="D708" s="805"/>
      <c r="E708" s="805"/>
      <c r="F708" s="805"/>
      <c r="G708" s="805"/>
      <c r="H708" s="805"/>
      <c r="I708" s="805"/>
      <c r="J708" s="805"/>
      <c r="K708" s="805"/>
      <c r="L708" s="805"/>
      <c r="M708" s="805"/>
      <c r="N708" s="805"/>
      <c r="O708" s="805"/>
      <c r="P708" s="805"/>
      <c r="Q708" s="805"/>
      <c r="BA708" s="241"/>
      <c r="BB708" s="428"/>
      <c r="BC708" s="241"/>
      <c r="BD708" s="241"/>
      <c r="BE708" s="241"/>
      <c r="BF708" s="241"/>
      <c r="BG708" s="241"/>
      <c r="BH708" s="241"/>
      <c r="BI708" s="241"/>
      <c r="BJ708" s="241"/>
      <c r="BK708" s="241"/>
      <c r="BL708" s="241"/>
      <c r="BM708" s="241"/>
      <c r="BN708" s="241"/>
      <c r="BO708" s="241"/>
      <c r="BP708" s="241"/>
      <c r="BQ708" s="241"/>
      <c r="BR708" s="241"/>
      <c r="BS708" s="241"/>
      <c r="BT708" s="241"/>
      <c r="BU708" s="241"/>
      <c r="BV708" s="241"/>
      <c r="BW708" s="241"/>
      <c r="BX708" s="241"/>
      <c r="BY708" s="241"/>
      <c r="BZ708" s="241"/>
      <c r="CA708" s="241"/>
      <c r="CB708" s="241"/>
      <c r="CC708" s="241"/>
      <c r="CD708" s="241"/>
      <c r="CE708" s="241"/>
      <c r="CF708" s="241"/>
      <c r="CG708" s="241"/>
      <c r="CH708" s="241"/>
      <c r="CI708" s="241"/>
      <c r="CJ708" s="241"/>
      <c r="CK708" s="241"/>
      <c r="CL708" s="241"/>
      <c r="CM708" s="241"/>
      <c r="CN708" s="241"/>
      <c r="CO708" s="241"/>
      <c r="CP708" s="241"/>
      <c r="CQ708" s="241"/>
      <c r="CR708" s="241"/>
      <c r="CS708" s="241"/>
      <c r="CT708" s="241"/>
      <c r="CU708" s="241"/>
      <c r="CV708" s="241"/>
      <c r="CW708" s="241"/>
      <c r="CX708" s="241"/>
      <c r="CY708" s="241"/>
      <c r="CZ708" s="241"/>
    </row>
    <row r="709" ht="25.15" customHeight="true" x14ac:dyDescent="0.2">
      <c r="C709" s="805"/>
      <c r="D709" s="805"/>
      <c r="E709" s="805"/>
      <c r="F709" s="805"/>
      <c r="G709" s="805"/>
      <c r="H709" s="805"/>
      <c r="I709" s="805"/>
      <c r="J709" s="805"/>
      <c r="K709" s="805"/>
      <c r="L709" s="805"/>
      <c r="M709" s="805"/>
      <c r="N709" s="805"/>
      <c r="O709" s="805"/>
      <c r="P709" s="805"/>
      <c r="Q709" s="805"/>
      <c r="BA709" s="241"/>
      <c r="BB709" s="428"/>
      <c r="BC709" s="241"/>
      <c r="BD709" s="241"/>
      <c r="BE709" s="241"/>
      <c r="BF709" s="241"/>
      <c r="BG709" s="241"/>
      <c r="BH709" s="241"/>
      <c r="BI709" s="241"/>
      <c r="BJ709" s="241"/>
      <c r="BK709" s="241"/>
      <c r="BL709" s="241"/>
      <c r="BM709" s="241"/>
      <c r="BN709" s="241"/>
      <c r="BO709" s="241"/>
      <c r="BP709" s="241"/>
      <c r="BQ709" s="241"/>
      <c r="BR709" s="241"/>
      <c r="BS709" s="241"/>
      <c r="BT709" s="241"/>
      <c r="BU709" s="241"/>
      <c r="BV709" s="241"/>
      <c r="BW709" s="241"/>
      <c r="BX709" s="241"/>
      <c r="BY709" s="241"/>
      <c r="BZ709" s="241"/>
      <c r="CA709" s="241"/>
      <c r="CB709" s="241"/>
      <c r="CC709" s="241"/>
      <c r="CD709" s="241"/>
      <c r="CE709" s="241"/>
      <c r="CF709" s="241"/>
      <c r="CG709" s="241"/>
      <c r="CH709" s="241"/>
      <c r="CI709" s="241"/>
      <c r="CJ709" s="241"/>
      <c r="CK709" s="241"/>
      <c r="CL709" s="241"/>
      <c r="CM709" s="241"/>
      <c r="CN709" s="241"/>
      <c r="CO709" s="241"/>
      <c r="CP709" s="241"/>
      <c r="CQ709" s="241"/>
      <c r="CR709" s="241"/>
      <c r="CS709" s="241"/>
      <c r="CT709" s="241"/>
      <c r="CU709" s="241"/>
      <c r="CV709" s="241"/>
      <c r="CW709" s="241"/>
      <c r="CX709" s="241"/>
      <c r="CY709" s="241"/>
      <c r="CZ709" s="241"/>
    </row>
    <row r="710" ht="25.15" customHeight="true" x14ac:dyDescent="0.2">
      <c r="C710" s="805"/>
      <c r="D710" s="805"/>
      <c r="E710" s="805"/>
      <c r="F710" s="805"/>
      <c r="G710" s="805"/>
      <c r="H710" s="805"/>
      <c r="I710" s="805"/>
      <c r="J710" s="805"/>
      <c r="K710" s="805"/>
      <c r="L710" s="805"/>
      <c r="M710" s="805"/>
      <c r="N710" s="805"/>
      <c r="O710" s="805"/>
      <c r="P710" s="805"/>
      <c r="Q710" s="805"/>
      <c r="BA710" s="241"/>
      <c r="BB710" s="428"/>
      <c r="BC710" s="241"/>
      <c r="BD710" s="241"/>
      <c r="BE710" s="241"/>
      <c r="BF710" s="241"/>
      <c r="BG710" s="241"/>
      <c r="BH710" s="241"/>
      <c r="BI710" s="241"/>
      <c r="BJ710" s="241"/>
      <c r="BK710" s="241"/>
      <c r="BL710" s="241"/>
      <c r="BM710" s="241"/>
      <c r="BN710" s="241"/>
      <c r="BO710" s="241"/>
      <c r="BP710" s="241"/>
      <c r="BQ710" s="241"/>
      <c r="BR710" s="241"/>
      <c r="BS710" s="241"/>
      <c r="BT710" s="241"/>
      <c r="BU710" s="241"/>
      <c r="BV710" s="241"/>
      <c r="BW710" s="241"/>
      <c r="BX710" s="241"/>
      <c r="BY710" s="241"/>
      <c r="BZ710" s="241"/>
      <c r="CA710" s="241"/>
      <c r="CB710" s="241"/>
      <c r="CC710" s="241"/>
      <c r="CD710" s="241"/>
      <c r="CE710" s="241"/>
      <c r="CF710" s="241"/>
      <c r="CG710" s="241"/>
      <c r="CH710" s="241"/>
      <c r="CI710" s="241"/>
      <c r="CJ710" s="241"/>
      <c r="CK710" s="241"/>
      <c r="CL710" s="241"/>
      <c r="CM710" s="241"/>
      <c r="CN710" s="241"/>
      <c r="CO710" s="241"/>
      <c r="CP710" s="241"/>
      <c r="CQ710" s="241"/>
      <c r="CR710" s="241"/>
      <c r="CS710" s="241"/>
      <c r="CT710" s="241"/>
      <c r="CU710" s="241"/>
      <c r="CV710" s="241"/>
      <c r="CW710" s="241"/>
      <c r="CX710" s="241"/>
      <c r="CY710" s="241"/>
      <c r="CZ710" s="241"/>
    </row>
    <row r="711" ht="25.15" customHeight="true" x14ac:dyDescent="0.2">
      <c r="C711" s="805"/>
      <c r="D711" s="805"/>
      <c r="E711" s="805"/>
      <c r="F711" s="805"/>
      <c r="G711" s="805"/>
      <c r="H711" s="805"/>
      <c r="I711" s="805"/>
      <c r="J711" s="805"/>
      <c r="K711" s="805"/>
      <c r="L711" s="805"/>
      <c r="M711" s="805"/>
      <c r="N711" s="805"/>
      <c r="O711" s="805"/>
      <c r="P711" s="805"/>
      <c r="Q711" s="805"/>
      <c r="BA711" s="241"/>
      <c r="BB711" s="428"/>
      <c r="BC711" s="241"/>
      <c r="BD711" s="241"/>
      <c r="BE711" s="241"/>
      <c r="BF711" s="241"/>
      <c r="BG711" s="241"/>
      <c r="BH711" s="241"/>
      <c r="BI711" s="241"/>
      <c r="BJ711" s="241"/>
      <c r="BK711" s="241"/>
      <c r="BL711" s="241"/>
      <c r="BM711" s="241"/>
      <c r="BN711" s="241"/>
      <c r="BO711" s="241"/>
      <c r="BP711" s="241"/>
      <c r="BQ711" s="241"/>
      <c r="BR711" s="241"/>
      <c r="BS711" s="241"/>
      <c r="BT711" s="241"/>
      <c r="BU711" s="241"/>
      <c r="BV711" s="241"/>
      <c r="BW711" s="241"/>
      <c r="BX711" s="241"/>
      <c r="BY711" s="241"/>
      <c r="BZ711" s="241"/>
      <c r="CA711" s="241"/>
      <c r="CB711" s="241"/>
      <c r="CC711" s="241"/>
      <c r="CD711" s="241"/>
      <c r="CE711" s="241"/>
      <c r="CF711" s="241"/>
      <c r="CG711" s="241"/>
      <c r="CH711" s="241"/>
      <c r="CI711" s="241"/>
      <c r="CJ711" s="241"/>
      <c r="CK711" s="241"/>
      <c r="CL711" s="241"/>
      <c r="CM711" s="241"/>
      <c r="CN711" s="241"/>
      <c r="CO711" s="241"/>
      <c r="CP711" s="241"/>
      <c r="CQ711" s="241"/>
      <c r="CR711" s="241"/>
      <c r="CS711" s="241"/>
      <c r="CT711" s="241"/>
      <c r="CU711" s="241"/>
      <c r="CV711" s="241"/>
      <c r="CW711" s="241"/>
      <c r="CX711" s="241"/>
      <c r="CY711" s="241"/>
      <c r="CZ711" s="241"/>
    </row>
    <row r="712" ht="25.15" customHeight="true" x14ac:dyDescent="0.2">
      <c r="C712" s="805"/>
      <c r="D712" s="805"/>
      <c r="E712" s="805"/>
      <c r="F712" s="805"/>
      <c r="G712" s="805"/>
      <c r="H712" s="805"/>
      <c r="I712" s="805"/>
      <c r="J712" s="805"/>
      <c r="K712" s="805"/>
      <c r="L712" s="805"/>
      <c r="M712" s="805"/>
      <c r="N712" s="805"/>
      <c r="O712" s="805"/>
      <c r="P712" s="805"/>
      <c r="Q712" s="805"/>
      <c r="BA712" s="241"/>
      <c r="BB712" s="428"/>
      <c r="BC712" s="241"/>
      <c r="BD712" s="241"/>
      <c r="BE712" s="241"/>
      <c r="BF712" s="241"/>
      <c r="BG712" s="241"/>
      <c r="BH712" s="241"/>
      <c r="BI712" s="241"/>
      <c r="BJ712" s="241"/>
      <c r="BK712" s="241"/>
      <c r="BL712" s="241"/>
      <c r="BM712" s="241"/>
      <c r="BN712" s="241"/>
      <c r="BO712" s="241"/>
      <c r="BP712" s="241"/>
      <c r="BQ712" s="241"/>
      <c r="BR712" s="241"/>
      <c r="BS712" s="241"/>
      <c r="BT712" s="241"/>
      <c r="BU712" s="241"/>
      <c r="BV712" s="241"/>
      <c r="BW712" s="241"/>
      <c r="BX712" s="241"/>
      <c r="BY712" s="241"/>
      <c r="BZ712" s="241"/>
      <c r="CA712" s="241"/>
      <c r="CB712" s="241"/>
      <c r="CC712" s="241"/>
      <c r="CD712" s="241"/>
      <c r="CE712" s="241"/>
      <c r="CF712" s="241"/>
      <c r="CG712" s="241"/>
      <c r="CH712" s="241"/>
      <c r="CI712" s="241"/>
      <c r="CJ712" s="241"/>
      <c r="CK712" s="241"/>
      <c r="CL712" s="241"/>
      <c r="CM712" s="241"/>
      <c r="CN712" s="241"/>
      <c r="CO712" s="241"/>
      <c r="CP712" s="241"/>
      <c r="CQ712" s="241"/>
      <c r="CR712" s="241"/>
      <c r="CS712" s="241"/>
      <c r="CT712" s="241"/>
      <c r="CU712" s="241"/>
      <c r="CV712" s="241"/>
      <c r="CW712" s="241"/>
      <c r="CX712" s="241"/>
      <c r="CY712" s="241"/>
      <c r="CZ712" s="241"/>
    </row>
    <row r="713" ht="25.15" customHeight="true" x14ac:dyDescent="0.2">
      <c r="C713" s="805"/>
      <c r="D713" s="805"/>
      <c r="E713" s="805"/>
      <c r="F713" s="805"/>
      <c r="G713" s="805"/>
      <c r="H713" s="805"/>
      <c r="I713" s="805"/>
      <c r="J713" s="805"/>
      <c r="K713" s="805"/>
      <c r="L713" s="805"/>
      <c r="M713" s="805"/>
      <c r="N713" s="805"/>
      <c r="O713" s="805"/>
      <c r="P713" s="805"/>
      <c r="Q713" s="805"/>
      <c r="BA713" s="241"/>
      <c r="BB713" s="428"/>
      <c r="BC713" s="241"/>
      <c r="BD713" s="241"/>
      <c r="BE713" s="241"/>
      <c r="BF713" s="241"/>
      <c r="BG713" s="241"/>
      <c r="BH713" s="241"/>
      <c r="BI713" s="241"/>
      <c r="BJ713" s="241"/>
      <c r="BK713" s="241"/>
      <c r="BL713" s="241"/>
      <c r="BM713" s="241"/>
      <c r="BN713" s="241"/>
      <c r="BO713" s="241"/>
      <c r="BP713" s="241"/>
      <c r="BQ713" s="241"/>
      <c r="BR713" s="241"/>
      <c r="BS713" s="241"/>
      <c r="BT713" s="241"/>
      <c r="BU713" s="241"/>
      <c r="BV713" s="241"/>
      <c r="BW713" s="241"/>
      <c r="BX713" s="241"/>
      <c r="BY713" s="241"/>
      <c r="BZ713" s="241"/>
      <c r="CA713" s="241"/>
      <c r="CB713" s="241"/>
      <c r="CC713" s="241"/>
      <c r="CD713" s="241"/>
      <c r="CE713" s="241"/>
      <c r="CF713" s="241"/>
      <c r="CG713" s="241"/>
      <c r="CH713" s="241"/>
      <c r="CI713" s="241"/>
      <c r="CJ713" s="241"/>
      <c r="CK713" s="241"/>
      <c r="CL713" s="241"/>
      <c r="CM713" s="241"/>
      <c r="CN713" s="241"/>
      <c r="CO713" s="241"/>
      <c r="CP713" s="241"/>
      <c r="CQ713" s="241"/>
      <c r="CR713" s="241"/>
      <c r="CS713" s="241"/>
      <c r="CT713" s="241"/>
      <c r="CU713" s="241"/>
      <c r="CV713" s="241"/>
      <c r="CW713" s="241"/>
      <c r="CX713" s="241"/>
      <c r="CY713" s="241"/>
      <c r="CZ713" s="241"/>
    </row>
    <row r="714" ht="25.15" customHeight="true" x14ac:dyDescent="0.2">
      <c r="C714" s="805"/>
      <c r="D714" s="805"/>
      <c r="E714" s="805"/>
      <c r="F714" s="805"/>
      <c r="G714" s="805"/>
      <c r="H714" s="805"/>
      <c r="I714" s="805"/>
      <c r="J714" s="805"/>
      <c r="K714" s="805"/>
      <c r="L714" s="805"/>
      <c r="M714" s="805"/>
      <c r="N714" s="805"/>
      <c r="O714" s="805"/>
      <c r="P714" s="805"/>
      <c r="Q714" s="805"/>
      <c r="BA714" s="241"/>
      <c r="BB714" s="428"/>
      <c r="BC714" s="241"/>
      <c r="BD714" s="241"/>
      <c r="BE714" s="241"/>
      <c r="BF714" s="241"/>
      <c r="BG714" s="241"/>
      <c r="BH714" s="241"/>
      <c r="BI714" s="241"/>
      <c r="BJ714" s="241"/>
      <c r="BK714" s="241"/>
      <c r="BL714" s="241"/>
      <c r="BM714" s="241"/>
      <c r="BN714" s="241"/>
      <c r="BO714" s="241"/>
      <c r="BP714" s="241"/>
      <c r="BQ714" s="241"/>
      <c r="BR714" s="241"/>
      <c r="BS714" s="241"/>
      <c r="BT714" s="241"/>
      <c r="BU714" s="241"/>
      <c r="BV714" s="241"/>
      <c r="BW714" s="241"/>
      <c r="BX714" s="241"/>
      <c r="BY714" s="241"/>
      <c r="BZ714" s="241"/>
      <c r="CA714" s="241"/>
      <c r="CB714" s="241"/>
      <c r="CC714" s="241"/>
      <c r="CD714" s="241"/>
      <c r="CE714" s="241"/>
      <c r="CF714" s="241"/>
      <c r="CG714" s="241"/>
      <c r="CH714" s="241"/>
      <c r="CI714" s="241"/>
      <c r="CJ714" s="241"/>
      <c r="CK714" s="241"/>
      <c r="CL714" s="241"/>
      <c r="CM714" s="241"/>
      <c r="CN714" s="241"/>
      <c r="CO714" s="241"/>
      <c r="CP714" s="241"/>
      <c r="CQ714" s="241"/>
      <c r="CR714" s="241"/>
      <c r="CS714" s="241"/>
      <c r="CT714" s="241"/>
      <c r="CU714" s="241"/>
      <c r="CV714" s="241"/>
      <c r="CW714" s="241"/>
      <c r="CX714" s="241"/>
      <c r="CY714" s="241"/>
      <c r="CZ714" s="241"/>
    </row>
    <row r="715" ht="25.15" customHeight="true" x14ac:dyDescent="0.2">
      <c r="C715" s="805"/>
      <c r="D715" s="805"/>
      <c r="E715" s="805"/>
      <c r="F715" s="805"/>
      <c r="G715" s="805"/>
      <c r="H715" s="805"/>
      <c r="I715" s="805"/>
      <c r="J715" s="805"/>
      <c r="K715" s="805"/>
      <c r="L715" s="805"/>
      <c r="M715" s="805"/>
      <c r="N715" s="805"/>
      <c r="O715" s="805"/>
      <c r="P715" s="805"/>
      <c r="Q715" s="805"/>
      <c r="BA715" s="241"/>
      <c r="BB715" s="428"/>
      <c r="BC715" s="241"/>
      <c r="BD715" s="241"/>
      <c r="BE715" s="241"/>
      <c r="BF715" s="241"/>
      <c r="BG715" s="241"/>
      <c r="BH715" s="241"/>
      <c r="BI715" s="241"/>
      <c r="BJ715" s="241"/>
      <c r="BK715" s="241"/>
      <c r="BL715" s="241"/>
      <c r="BM715" s="241"/>
      <c r="BN715" s="241"/>
      <c r="BO715" s="241"/>
      <c r="BP715" s="241"/>
      <c r="BQ715" s="241"/>
      <c r="BR715" s="241"/>
      <c r="BS715" s="241"/>
      <c r="BT715" s="241"/>
      <c r="BU715" s="241"/>
      <c r="BV715" s="241"/>
      <c r="BW715" s="241"/>
      <c r="BX715" s="241"/>
      <c r="BY715" s="241"/>
      <c r="BZ715" s="241"/>
      <c r="CA715" s="241"/>
      <c r="CB715" s="241"/>
      <c r="CC715" s="241"/>
      <c r="CD715" s="241"/>
      <c r="CE715" s="241"/>
      <c r="CF715" s="241"/>
      <c r="CG715" s="241"/>
      <c r="CH715" s="241"/>
      <c r="CI715" s="241"/>
      <c r="CJ715" s="241"/>
      <c r="CK715" s="241"/>
      <c r="CL715" s="241"/>
      <c r="CM715" s="241"/>
      <c r="CN715" s="241"/>
      <c r="CO715" s="241"/>
      <c r="CP715" s="241"/>
      <c r="CQ715" s="241"/>
      <c r="CR715" s="241"/>
      <c r="CS715" s="241"/>
      <c r="CT715" s="241"/>
      <c r="CU715" s="241"/>
      <c r="CV715" s="241"/>
      <c r="CW715" s="241"/>
      <c r="CX715" s="241"/>
      <c r="CY715" s="241"/>
      <c r="CZ715" s="241"/>
    </row>
    <row r="716" ht="25.15" customHeight="true" x14ac:dyDescent="0.2">
      <c r="C716" s="805"/>
      <c r="D716" s="805"/>
      <c r="E716" s="805"/>
      <c r="F716" s="805"/>
      <c r="G716" s="805"/>
      <c r="H716" s="805"/>
      <c r="I716" s="805"/>
      <c r="J716" s="805"/>
      <c r="K716" s="805"/>
      <c r="L716" s="805"/>
      <c r="M716" s="805"/>
      <c r="N716" s="805"/>
      <c r="O716" s="805"/>
      <c r="P716" s="805"/>
      <c r="Q716" s="805"/>
      <c r="BA716" s="241"/>
      <c r="BB716" s="428"/>
      <c r="BC716" s="241"/>
      <c r="BD716" s="241"/>
      <c r="BE716" s="241"/>
      <c r="BF716" s="241"/>
      <c r="BG716" s="241"/>
      <c r="BH716" s="241"/>
      <c r="BI716" s="241"/>
      <c r="BJ716" s="241"/>
      <c r="BK716" s="241"/>
      <c r="BL716" s="241"/>
      <c r="BM716" s="241"/>
      <c r="BN716" s="241"/>
      <c r="BO716" s="241"/>
      <c r="BP716" s="241"/>
      <c r="BQ716" s="241"/>
      <c r="BR716" s="241"/>
      <c r="BS716" s="241"/>
      <c r="BT716" s="241"/>
      <c r="BU716" s="241"/>
      <c r="BV716" s="241"/>
      <c r="BW716" s="241"/>
      <c r="BX716" s="241"/>
      <c r="BY716" s="241"/>
      <c r="BZ716" s="241"/>
      <c r="CA716" s="241"/>
      <c r="CB716" s="241"/>
      <c r="CC716" s="241"/>
      <c r="CD716" s="241"/>
      <c r="CE716" s="241"/>
      <c r="CF716" s="241"/>
      <c r="CG716" s="241"/>
      <c r="CH716" s="241"/>
      <c r="CI716" s="241"/>
      <c r="CJ716" s="241"/>
      <c r="CK716" s="241"/>
      <c r="CL716" s="241"/>
      <c r="CM716" s="241"/>
      <c r="CN716" s="241"/>
      <c r="CO716" s="241"/>
      <c r="CP716" s="241"/>
      <c r="CQ716" s="241"/>
      <c r="CR716" s="241"/>
      <c r="CS716" s="241"/>
      <c r="CT716" s="241"/>
      <c r="CU716" s="241"/>
      <c r="CV716" s="241"/>
      <c r="CW716" s="241"/>
      <c r="CX716" s="241"/>
      <c r="CY716" s="241"/>
      <c r="CZ716" s="241"/>
    </row>
    <row r="717" ht="25.15" customHeight="true" x14ac:dyDescent="0.2">
      <c r="C717" s="805"/>
      <c r="D717" s="805"/>
      <c r="E717" s="805"/>
      <c r="F717" s="805"/>
      <c r="G717" s="805"/>
      <c r="H717" s="805"/>
      <c r="I717" s="805"/>
      <c r="J717" s="805"/>
      <c r="K717" s="805"/>
      <c r="L717" s="805"/>
      <c r="M717" s="805"/>
      <c r="N717" s="805"/>
      <c r="O717" s="805"/>
      <c r="P717" s="805"/>
      <c r="Q717" s="805"/>
      <c r="BA717" s="241"/>
      <c r="BB717" s="428"/>
      <c r="BC717" s="241"/>
      <c r="BD717" s="241"/>
      <c r="BE717" s="241"/>
      <c r="BF717" s="241"/>
      <c r="BG717" s="241"/>
      <c r="BH717" s="241"/>
      <c r="BI717" s="241"/>
      <c r="BJ717" s="241"/>
      <c r="BK717" s="241"/>
      <c r="BL717" s="241"/>
      <c r="BM717" s="241"/>
      <c r="BN717" s="241"/>
      <c r="BO717" s="241"/>
      <c r="BP717" s="241"/>
      <c r="BQ717" s="241"/>
      <c r="BR717" s="241"/>
      <c r="BS717" s="241"/>
      <c r="BT717" s="241"/>
      <c r="BU717" s="241"/>
      <c r="BV717" s="241"/>
      <c r="BW717" s="241"/>
      <c r="BX717" s="241"/>
      <c r="BY717" s="241"/>
      <c r="BZ717" s="241"/>
      <c r="CA717" s="241"/>
      <c r="CB717" s="241"/>
      <c r="CC717" s="241"/>
      <c r="CD717" s="241"/>
      <c r="CE717" s="241"/>
      <c r="CF717" s="241"/>
      <c r="CG717" s="241"/>
      <c r="CH717" s="241"/>
      <c r="CI717" s="241"/>
      <c r="CJ717" s="241"/>
      <c r="CK717" s="241"/>
      <c r="CL717" s="241"/>
      <c r="CM717" s="241"/>
      <c r="CN717" s="241"/>
      <c r="CO717" s="241"/>
      <c r="CP717" s="241"/>
      <c r="CQ717" s="241"/>
      <c r="CR717" s="241"/>
      <c r="CS717" s="241"/>
      <c r="CT717" s="241"/>
      <c r="CU717" s="241"/>
      <c r="CV717" s="241"/>
      <c r="CW717" s="241"/>
      <c r="CX717" s="241"/>
      <c r="CY717" s="241"/>
      <c r="CZ717" s="241"/>
    </row>
    <row r="718" ht="25.15" customHeight="true" x14ac:dyDescent="0.2">
      <c r="C718" s="805"/>
      <c r="D718" s="805"/>
      <c r="E718" s="805"/>
      <c r="F718" s="805"/>
      <c r="G718" s="805"/>
      <c r="H718" s="805"/>
      <c r="I718" s="805"/>
      <c r="J718" s="805"/>
      <c r="K718" s="805"/>
      <c r="L718" s="805"/>
      <c r="M718" s="805"/>
      <c r="N718" s="805"/>
      <c r="O718" s="805"/>
      <c r="P718" s="805"/>
      <c r="Q718" s="805"/>
      <c r="BA718" s="241"/>
      <c r="BB718" s="428"/>
      <c r="BC718" s="241"/>
      <c r="BD718" s="241"/>
      <c r="BE718" s="241"/>
      <c r="BF718" s="241"/>
      <c r="BG718" s="241"/>
      <c r="BH718" s="241"/>
      <c r="BI718" s="241"/>
      <c r="BJ718" s="241"/>
      <c r="BK718" s="241"/>
      <c r="BL718" s="241"/>
      <c r="BM718" s="241"/>
      <c r="BN718" s="241"/>
      <c r="BO718" s="241"/>
      <c r="BP718" s="241"/>
      <c r="BQ718" s="241"/>
      <c r="BR718" s="241"/>
      <c r="BS718" s="241"/>
      <c r="BT718" s="241"/>
      <c r="BU718" s="241"/>
      <c r="BV718" s="241"/>
      <c r="BW718" s="241"/>
      <c r="BX718" s="241"/>
      <c r="BY718" s="241"/>
      <c r="BZ718" s="241"/>
      <c r="CA718" s="241"/>
      <c r="CB718" s="241"/>
      <c r="CC718" s="241"/>
      <c r="CD718" s="241"/>
      <c r="CE718" s="241"/>
      <c r="CF718" s="241"/>
      <c r="CG718" s="241"/>
      <c r="CH718" s="241"/>
      <c r="CI718" s="241"/>
      <c r="CJ718" s="241"/>
      <c r="CK718" s="241"/>
      <c r="CL718" s="241"/>
      <c r="CM718" s="241"/>
      <c r="CN718" s="241"/>
      <c r="CO718" s="241"/>
      <c r="CP718" s="241"/>
      <c r="CQ718" s="241"/>
      <c r="CR718" s="241"/>
      <c r="CS718" s="241"/>
      <c r="CT718" s="241"/>
      <c r="CU718" s="241"/>
      <c r="CV718" s="241"/>
      <c r="CW718" s="241"/>
      <c r="CX718" s="241"/>
      <c r="CY718" s="241"/>
      <c r="CZ718" s="241"/>
    </row>
    <row r="719" ht="25.15" customHeight="true" x14ac:dyDescent="0.2">
      <c r="C719" s="805"/>
      <c r="D719" s="805"/>
      <c r="E719" s="805"/>
      <c r="F719" s="805"/>
      <c r="G719" s="805"/>
      <c r="H719" s="805"/>
      <c r="I719" s="805"/>
      <c r="J719" s="805"/>
      <c r="K719" s="805"/>
      <c r="L719" s="805"/>
      <c r="M719" s="805"/>
      <c r="N719" s="805"/>
      <c r="O719" s="805"/>
      <c r="P719" s="805"/>
      <c r="Q719" s="805"/>
      <c r="BA719" s="241"/>
      <c r="BB719" s="428"/>
      <c r="BC719" s="241"/>
      <c r="BD719" s="241"/>
      <c r="BE719" s="241"/>
      <c r="BF719" s="241"/>
      <c r="BG719" s="241"/>
      <c r="BH719" s="241"/>
      <c r="BI719" s="241"/>
      <c r="BJ719" s="241"/>
      <c r="BK719" s="241"/>
      <c r="BL719" s="241"/>
      <c r="BM719" s="241"/>
      <c r="BN719" s="241"/>
      <c r="BO719" s="241"/>
      <c r="BP719" s="241"/>
      <c r="BQ719" s="241"/>
      <c r="BR719" s="241"/>
      <c r="BS719" s="241"/>
      <c r="BT719" s="241"/>
      <c r="BU719" s="241"/>
      <c r="BV719" s="241"/>
      <c r="BW719" s="241"/>
      <c r="BX719" s="241"/>
      <c r="BY719" s="241"/>
      <c r="BZ719" s="241"/>
      <c r="CA719" s="241"/>
      <c r="CB719" s="241"/>
      <c r="CC719" s="241"/>
      <c r="CD719" s="241"/>
      <c r="CE719" s="241"/>
      <c r="CF719" s="241"/>
      <c r="CG719" s="241"/>
      <c r="CH719" s="241"/>
      <c r="CI719" s="241"/>
      <c r="CJ719" s="241"/>
      <c r="CK719" s="241"/>
      <c r="CL719" s="241"/>
      <c r="CM719" s="241"/>
      <c r="CN719" s="241"/>
      <c r="CO719" s="241"/>
      <c r="CP719" s="241"/>
      <c r="CQ719" s="241"/>
      <c r="CR719" s="241"/>
      <c r="CS719" s="241"/>
      <c r="CT719" s="241"/>
      <c r="CU719" s="241"/>
      <c r="CV719" s="241"/>
      <c r="CW719" s="241"/>
      <c r="CX719" s="241"/>
      <c r="CY719" s="241"/>
      <c r="CZ719" s="241"/>
    </row>
    <row r="720" ht="25.15" customHeight="true" x14ac:dyDescent="0.2">
      <c r="C720" s="805"/>
      <c r="D720" s="805"/>
      <c r="E720" s="805"/>
      <c r="F720" s="805"/>
      <c r="G720" s="805"/>
      <c r="H720" s="805"/>
      <c r="I720" s="805"/>
      <c r="J720" s="805"/>
      <c r="K720" s="805"/>
      <c r="L720" s="805"/>
      <c r="M720" s="805"/>
      <c r="N720" s="805"/>
      <c r="O720" s="805"/>
      <c r="P720" s="805"/>
      <c r="Q720" s="805"/>
      <c r="BA720" s="241"/>
      <c r="BB720" s="428"/>
      <c r="BC720" s="241"/>
      <c r="BD720" s="241"/>
      <c r="BE720" s="241"/>
      <c r="BF720" s="241"/>
      <c r="BG720" s="241"/>
      <c r="BH720" s="241"/>
      <c r="BI720" s="241"/>
      <c r="BJ720" s="241"/>
      <c r="BK720" s="241"/>
      <c r="BL720" s="241"/>
      <c r="BM720" s="241"/>
      <c r="BN720" s="241"/>
      <c r="BO720" s="241"/>
      <c r="BP720" s="241"/>
      <c r="BQ720" s="241"/>
      <c r="BR720" s="241"/>
      <c r="BS720" s="241"/>
      <c r="BT720" s="241"/>
      <c r="BU720" s="241"/>
      <c r="BV720" s="241"/>
      <c r="BW720" s="241"/>
      <c r="BX720" s="241"/>
      <c r="BY720" s="241"/>
      <c r="BZ720" s="241"/>
      <c r="CA720" s="241"/>
      <c r="CB720" s="241"/>
      <c r="CC720" s="241"/>
      <c r="CD720" s="241"/>
      <c r="CE720" s="241"/>
      <c r="CF720" s="241"/>
      <c r="CG720" s="241"/>
      <c r="CH720" s="241"/>
      <c r="CI720" s="241"/>
      <c r="CJ720" s="241"/>
      <c r="CK720" s="241"/>
      <c r="CL720" s="241"/>
      <c r="CM720" s="241"/>
      <c r="CN720" s="241"/>
      <c r="CO720" s="241"/>
      <c r="CP720" s="241"/>
      <c r="CQ720" s="241"/>
      <c r="CR720" s="241"/>
      <c r="CS720" s="241"/>
      <c r="CT720" s="241"/>
      <c r="CU720" s="241"/>
      <c r="CV720" s="241"/>
      <c r="CW720" s="241"/>
      <c r="CX720" s="241"/>
      <c r="CY720" s="241"/>
      <c r="CZ720" s="241"/>
    </row>
    <row r="721" ht="25.15" customHeight="true" x14ac:dyDescent="0.2">
      <c r="C721" s="805"/>
      <c r="D721" s="805"/>
      <c r="E721" s="805"/>
      <c r="F721" s="805"/>
      <c r="G721" s="805"/>
      <c r="H721" s="805"/>
      <c r="I721" s="805"/>
      <c r="J721" s="805"/>
      <c r="K721" s="805"/>
      <c r="L721" s="805"/>
      <c r="M721" s="805"/>
      <c r="N721" s="805"/>
      <c r="O721" s="805"/>
      <c r="P721" s="805"/>
      <c r="Q721" s="805"/>
      <c r="BA721" s="241"/>
      <c r="BB721" s="428"/>
      <c r="BC721" s="241"/>
      <c r="BD721" s="241"/>
      <c r="BE721" s="241"/>
      <c r="BF721" s="241"/>
      <c r="BG721" s="241"/>
      <c r="BH721" s="241"/>
      <c r="BI721" s="241"/>
      <c r="BJ721" s="241"/>
      <c r="BK721" s="241"/>
      <c r="BL721" s="241"/>
      <c r="BM721" s="241"/>
      <c r="BN721" s="241"/>
      <c r="BO721" s="241"/>
      <c r="BP721" s="241"/>
      <c r="BQ721" s="241"/>
      <c r="BR721" s="241"/>
      <c r="BS721" s="241"/>
      <c r="BT721" s="241"/>
      <c r="BU721" s="241"/>
      <c r="BV721" s="241"/>
      <c r="BW721" s="241"/>
      <c r="BX721" s="241"/>
      <c r="BY721" s="241"/>
      <c r="BZ721" s="241"/>
      <c r="CA721" s="241"/>
      <c r="CB721" s="241"/>
      <c r="CC721" s="241"/>
      <c r="CD721" s="241"/>
      <c r="CE721" s="241"/>
      <c r="CF721" s="241"/>
      <c r="CG721" s="241"/>
      <c r="CH721" s="241"/>
      <c r="CI721" s="241"/>
      <c r="CJ721" s="241"/>
      <c r="CK721" s="241"/>
      <c r="CL721" s="241"/>
      <c r="CM721" s="241"/>
      <c r="CN721" s="241"/>
      <c r="CO721" s="241"/>
      <c r="CP721" s="241"/>
      <c r="CQ721" s="241"/>
      <c r="CR721" s="241"/>
      <c r="CS721" s="241"/>
      <c r="CT721" s="241"/>
      <c r="CU721" s="241"/>
      <c r="CV721" s="241"/>
      <c r="CW721" s="241"/>
      <c r="CX721" s="241"/>
      <c r="CY721" s="241"/>
      <c r="CZ721" s="241"/>
    </row>
    <row r="722" ht="25.15" customHeight="true" x14ac:dyDescent="0.2">
      <c r="C722" s="805"/>
      <c r="D722" s="805"/>
      <c r="E722" s="805"/>
      <c r="F722" s="805"/>
      <c r="G722" s="805"/>
      <c r="H722" s="805"/>
      <c r="I722" s="805"/>
      <c r="J722" s="805"/>
      <c r="K722" s="805"/>
      <c r="L722" s="805"/>
      <c r="M722" s="805"/>
      <c r="N722" s="805"/>
      <c r="O722" s="805"/>
      <c r="P722" s="805"/>
      <c r="Q722" s="805"/>
      <c r="BA722" s="241"/>
      <c r="BB722" s="428"/>
      <c r="BC722" s="241"/>
      <c r="BD722" s="241"/>
      <c r="BE722" s="241"/>
      <c r="BF722" s="241"/>
      <c r="BG722" s="241"/>
      <c r="BH722" s="241"/>
      <c r="BI722" s="241"/>
      <c r="BJ722" s="241"/>
      <c r="BK722" s="241"/>
      <c r="BL722" s="241"/>
      <c r="BM722" s="241"/>
      <c r="BN722" s="241"/>
      <c r="BO722" s="241"/>
      <c r="BP722" s="241"/>
      <c r="BQ722" s="241"/>
      <c r="BR722" s="241"/>
      <c r="BS722" s="241"/>
      <c r="BT722" s="241"/>
      <c r="BU722" s="241"/>
      <c r="BV722" s="241"/>
      <c r="BW722" s="241"/>
      <c r="BX722" s="241"/>
      <c r="BY722" s="241"/>
      <c r="BZ722" s="241"/>
      <c r="CA722" s="241"/>
      <c r="CB722" s="241"/>
      <c r="CC722" s="241"/>
      <c r="CD722" s="241"/>
      <c r="CE722" s="241"/>
      <c r="CF722" s="241"/>
      <c r="CG722" s="241"/>
      <c r="CH722" s="241"/>
      <c r="CI722" s="241"/>
      <c r="CJ722" s="241"/>
      <c r="CK722" s="241"/>
      <c r="CL722" s="241"/>
      <c r="CM722" s="241"/>
      <c r="CN722" s="241"/>
      <c r="CO722" s="241"/>
      <c r="CP722" s="241"/>
      <c r="CQ722" s="241"/>
      <c r="CR722" s="241"/>
      <c r="CS722" s="241"/>
      <c r="CT722" s="241"/>
      <c r="CU722" s="241"/>
      <c r="CV722" s="241"/>
      <c r="CW722" s="241"/>
      <c r="CX722" s="241"/>
      <c r="CY722" s="241"/>
      <c r="CZ722" s="241"/>
    </row>
    <row r="723" ht="25.15" customHeight="true" x14ac:dyDescent="0.2">
      <c r="C723" s="805"/>
      <c r="D723" s="805"/>
      <c r="E723" s="805"/>
      <c r="F723" s="805"/>
      <c r="G723" s="805"/>
      <c r="H723" s="805"/>
      <c r="I723" s="805"/>
      <c r="J723" s="805"/>
      <c r="K723" s="805"/>
      <c r="L723" s="805"/>
      <c r="M723" s="805"/>
      <c r="N723" s="805"/>
      <c r="O723" s="805"/>
      <c r="P723" s="805"/>
      <c r="Q723" s="805"/>
      <c r="BA723" s="241"/>
      <c r="BB723" s="428"/>
      <c r="BC723" s="241"/>
      <c r="BD723" s="241"/>
      <c r="BE723" s="241"/>
      <c r="BF723" s="241"/>
      <c r="BG723" s="241"/>
      <c r="BH723" s="241"/>
      <c r="BI723" s="241"/>
      <c r="BJ723" s="241"/>
      <c r="BK723" s="241"/>
      <c r="BL723" s="241"/>
      <c r="BM723" s="241"/>
      <c r="BN723" s="241"/>
      <c r="BO723" s="241"/>
      <c r="BP723" s="241"/>
      <c r="BQ723" s="241"/>
      <c r="BR723" s="241"/>
      <c r="BS723" s="241"/>
      <c r="BT723" s="241"/>
      <c r="BU723" s="241"/>
      <c r="BV723" s="241"/>
      <c r="BW723" s="241"/>
      <c r="BX723" s="241"/>
      <c r="BY723" s="241"/>
      <c r="BZ723" s="241"/>
      <c r="CA723" s="241"/>
      <c r="CB723" s="241"/>
      <c r="CC723" s="241"/>
      <c r="CD723" s="241"/>
      <c r="CE723" s="241"/>
      <c r="CF723" s="241"/>
      <c r="CG723" s="241"/>
      <c r="CH723" s="241"/>
      <c r="CI723" s="241"/>
      <c r="CJ723" s="241"/>
      <c r="CK723" s="241"/>
      <c r="CL723" s="241"/>
      <c r="CM723" s="241"/>
      <c r="CN723" s="241"/>
      <c r="CO723" s="241"/>
      <c r="CP723" s="241"/>
      <c r="CQ723" s="241"/>
      <c r="CR723" s="241"/>
      <c r="CS723" s="241"/>
      <c r="CT723" s="241"/>
      <c r="CU723" s="241"/>
      <c r="CV723" s="241"/>
      <c r="CW723" s="241"/>
      <c r="CX723" s="241"/>
      <c r="CY723" s="241"/>
      <c r="CZ723" s="241"/>
    </row>
    <row r="724" ht="25.15" customHeight="true" x14ac:dyDescent="0.2">
      <c r="C724" s="805"/>
      <c r="D724" s="805"/>
      <c r="E724" s="805"/>
      <c r="F724" s="805"/>
      <c r="G724" s="805"/>
      <c r="H724" s="805"/>
      <c r="I724" s="805"/>
      <c r="J724" s="805"/>
      <c r="K724" s="805"/>
      <c r="L724" s="805"/>
      <c r="M724" s="805"/>
      <c r="N724" s="805"/>
      <c r="O724" s="805"/>
      <c r="P724" s="805"/>
      <c r="Q724" s="805"/>
      <c r="BA724" s="241"/>
      <c r="BB724" s="428"/>
      <c r="BC724" s="241"/>
      <c r="BD724" s="241"/>
      <c r="BE724" s="241"/>
      <c r="BF724" s="241"/>
      <c r="BG724" s="241"/>
      <c r="BH724" s="241"/>
      <c r="BI724" s="241"/>
      <c r="BJ724" s="241"/>
      <c r="BK724" s="241"/>
      <c r="BL724" s="241"/>
      <c r="BM724" s="241"/>
      <c r="BN724" s="241"/>
      <c r="BO724" s="241"/>
      <c r="BP724" s="241"/>
      <c r="BQ724" s="241"/>
      <c r="BR724" s="241"/>
      <c r="BS724" s="241"/>
      <c r="BT724" s="241"/>
      <c r="BU724" s="241"/>
      <c r="BV724" s="241"/>
      <c r="BW724" s="241"/>
      <c r="BX724" s="241"/>
      <c r="BY724" s="241"/>
      <c r="BZ724" s="241"/>
      <c r="CA724" s="241"/>
      <c r="CB724" s="241"/>
      <c r="CC724" s="241"/>
      <c r="CD724" s="241"/>
      <c r="CE724" s="241"/>
      <c r="CF724" s="241"/>
      <c r="CG724" s="241"/>
      <c r="CH724" s="241"/>
      <c r="CI724" s="241"/>
      <c r="CJ724" s="241"/>
      <c r="CK724" s="241"/>
      <c r="CL724" s="241"/>
      <c r="CM724" s="241"/>
      <c r="CN724" s="241"/>
      <c r="CO724" s="241"/>
      <c r="CP724" s="241"/>
      <c r="CQ724" s="241"/>
      <c r="CR724" s="241"/>
      <c r="CS724" s="241"/>
      <c r="CT724" s="241"/>
      <c r="CU724" s="241"/>
      <c r="CV724" s="241"/>
      <c r="CW724" s="241"/>
      <c r="CX724" s="241"/>
      <c r="CY724" s="241"/>
      <c r="CZ724" s="241"/>
    </row>
    <row r="725" ht="25.15" customHeight="true" x14ac:dyDescent="0.2">
      <c r="C725" s="805"/>
      <c r="D725" s="805"/>
      <c r="E725" s="805"/>
      <c r="F725" s="805"/>
      <c r="G725" s="805"/>
      <c r="H725" s="805"/>
      <c r="I725" s="805"/>
      <c r="J725" s="805"/>
      <c r="K725" s="805"/>
      <c r="L725" s="805"/>
      <c r="M725" s="805"/>
      <c r="N725" s="805"/>
      <c r="O725" s="805"/>
      <c r="P725" s="805"/>
      <c r="Q725" s="805"/>
      <c r="BA725" s="241"/>
      <c r="BB725" s="428"/>
      <c r="BC725" s="241"/>
      <c r="BD725" s="241"/>
      <c r="BE725" s="241"/>
      <c r="BF725" s="241"/>
      <c r="BG725" s="241"/>
      <c r="BH725" s="241"/>
      <c r="BI725" s="241"/>
      <c r="BJ725" s="241"/>
      <c r="BK725" s="241"/>
      <c r="BL725" s="241"/>
      <c r="BM725" s="241"/>
      <c r="BN725" s="241"/>
      <c r="BO725" s="241"/>
      <c r="BP725" s="241"/>
      <c r="BQ725" s="241"/>
      <c r="BR725" s="241"/>
      <c r="BS725" s="241"/>
      <c r="BT725" s="241"/>
      <c r="BU725" s="241"/>
      <c r="BV725" s="241"/>
      <c r="BW725" s="241"/>
      <c r="BX725" s="241"/>
      <c r="BY725" s="241"/>
      <c r="BZ725" s="241"/>
      <c r="CA725" s="241"/>
      <c r="CB725" s="241"/>
      <c r="CC725" s="241"/>
      <c r="CD725" s="241"/>
      <c r="CE725" s="241"/>
      <c r="CF725" s="241"/>
      <c r="CG725" s="241"/>
      <c r="CH725" s="241"/>
      <c r="CI725" s="241"/>
      <c r="CJ725" s="241"/>
      <c r="CK725" s="241"/>
      <c r="CL725" s="241"/>
      <c r="CM725" s="241"/>
      <c r="CN725" s="241"/>
      <c r="CO725" s="241"/>
      <c r="CP725" s="241"/>
      <c r="CQ725" s="241"/>
      <c r="CR725" s="241"/>
      <c r="CS725" s="241"/>
      <c r="CT725" s="241"/>
      <c r="CU725" s="241"/>
      <c r="CV725" s="241"/>
      <c r="CW725" s="241"/>
      <c r="CX725" s="241"/>
      <c r="CY725" s="241"/>
      <c r="CZ725" s="241"/>
    </row>
    <row r="726" ht="25.15" customHeight="true" x14ac:dyDescent="0.2">
      <c r="C726" s="805"/>
      <c r="D726" s="805"/>
      <c r="E726" s="805"/>
      <c r="F726" s="805"/>
      <c r="G726" s="805"/>
      <c r="H726" s="805"/>
      <c r="I726" s="805"/>
      <c r="J726" s="805"/>
      <c r="K726" s="805"/>
      <c r="L726" s="805"/>
      <c r="M726" s="805"/>
      <c r="N726" s="805"/>
      <c r="O726" s="805"/>
      <c r="P726" s="805"/>
      <c r="Q726" s="805"/>
      <c r="BA726" s="241"/>
      <c r="BB726" s="428"/>
      <c r="BC726" s="241"/>
      <c r="BD726" s="241"/>
      <c r="BE726" s="241"/>
      <c r="BF726" s="241"/>
      <c r="BG726" s="241"/>
      <c r="BH726" s="241"/>
      <c r="BI726" s="241"/>
      <c r="BJ726" s="241"/>
      <c r="BK726" s="241"/>
      <c r="BL726" s="241"/>
      <c r="BM726" s="241"/>
      <c r="BN726" s="241"/>
      <c r="BO726" s="241"/>
      <c r="BP726" s="241"/>
      <c r="BQ726" s="241"/>
      <c r="BR726" s="241"/>
      <c r="BS726" s="241"/>
      <c r="BT726" s="241"/>
      <c r="BU726" s="241"/>
      <c r="BV726" s="241"/>
      <c r="BW726" s="241"/>
      <c r="BX726" s="241"/>
      <c r="BY726" s="241"/>
      <c r="BZ726" s="241"/>
      <c r="CA726" s="241"/>
      <c r="CB726" s="241"/>
      <c r="CC726" s="241"/>
      <c r="CD726" s="241"/>
      <c r="CE726" s="241"/>
      <c r="CF726" s="241"/>
      <c r="CG726" s="241"/>
      <c r="CH726" s="241"/>
      <c r="CI726" s="241"/>
      <c r="CJ726" s="241"/>
      <c r="CK726" s="241"/>
      <c r="CL726" s="241"/>
      <c r="CM726" s="241"/>
      <c r="CN726" s="241"/>
      <c r="CO726" s="241"/>
      <c r="CP726" s="241"/>
      <c r="CQ726" s="241"/>
      <c r="CR726" s="241"/>
      <c r="CS726" s="241"/>
      <c r="CT726" s="241"/>
      <c r="CU726" s="241"/>
      <c r="CV726" s="241"/>
      <c r="CW726" s="241"/>
      <c r="CX726" s="241"/>
      <c r="CY726" s="241"/>
      <c r="CZ726" s="241"/>
    </row>
    <row r="727" ht="25.15" customHeight="true" x14ac:dyDescent="0.2">
      <c r="C727" s="805"/>
      <c r="D727" s="805"/>
      <c r="E727" s="805"/>
      <c r="F727" s="805"/>
      <c r="G727" s="805"/>
      <c r="H727" s="805"/>
      <c r="I727" s="805"/>
      <c r="J727" s="805"/>
      <c r="K727" s="805"/>
      <c r="L727" s="805"/>
      <c r="M727" s="805"/>
      <c r="N727" s="805"/>
      <c r="O727" s="805"/>
      <c r="P727" s="805"/>
      <c r="Q727" s="805"/>
      <c r="BA727" s="241"/>
      <c r="BB727" s="428"/>
      <c r="BC727" s="241"/>
      <c r="BD727" s="241"/>
      <c r="BE727" s="241"/>
      <c r="BF727" s="241"/>
      <c r="BG727" s="241"/>
      <c r="BH727" s="241"/>
      <c r="BI727" s="241"/>
      <c r="BJ727" s="241"/>
      <c r="BK727" s="241"/>
      <c r="BL727" s="241"/>
      <c r="BM727" s="241"/>
      <c r="BN727" s="241"/>
      <c r="BO727" s="241"/>
      <c r="BP727" s="241"/>
      <c r="BQ727" s="241"/>
      <c r="BR727" s="241"/>
      <c r="BS727" s="241"/>
      <c r="BT727" s="241"/>
      <c r="BU727" s="241"/>
      <c r="BV727" s="241"/>
      <c r="BW727" s="241"/>
      <c r="BX727" s="241"/>
      <c r="BY727" s="241"/>
      <c r="BZ727" s="241"/>
      <c r="CA727" s="241"/>
      <c r="CB727" s="241"/>
      <c r="CC727" s="241"/>
      <c r="CD727" s="241"/>
      <c r="CE727" s="241"/>
      <c r="CF727" s="241"/>
      <c r="CG727" s="241"/>
      <c r="CH727" s="241"/>
      <c r="CI727" s="241"/>
      <c r="CJ727" s="241"/>
      <c r="CK727" s="241"/>
      <c r="CL727" s="241"/>
      <c r="CM727" s="241"/>
      <c r="CN727" s="241"/>
      <c r="CO727" s="241"/>
      <c r="CP727" s="241"/>
      <c r="CQ727" s="241"/>
      <c r="CR727" s="241"/>
      <c r="CS727" s="241"/>
      <c r="CT727" s="241"/>
      <c r="CU727" s="241"/>
      <c r="CV727" s="241"/>
      <c r="CW727" s="241"/>
      <c r="CX727" s="241"/>
      <c r="CY727" s="241"/>
      <c r="CZ727" s="241"/>
    </row>
    <row r="728" ht="25.15" customHeight="true" x14ac:dyDescent="0.2">
      <c r="C728" s="805"/>
      <c r="D728" s="805"/>
      <c r="E728" s="805"/>
      <c r="F728" s="805"/>
      <c r="G728" s="805"/>
      <c r="H728" s="805"/>
      <c r="I728" s="805"/>
      <c r="J728" s="805"/>
      <c r="K728" s="805"/>
      <c r="L728" s="805"/>
      <c r="M728" s="805"/>
      <c r="N728" s="805"/>
      <c r="O728" s="805"/>
      <c r="P728" s="805"/>
      <c r="Q728" s="805"/>
      <c r="BA728" s="241"/>
      <c r="BB728" s="428"/>
      <c r="BC728" s="241"/>
      <c r="BD728" s="241"/>
      <c r="BE728" s="241"/>
      <c r="BF728" s="241"/>
      <c r="BG728" s="241"/>
      <c r="BH728" s="241"/>
      <c r="BI728" s="241"/>
      <c r="BJ728" s="241"/>
      <c r="BK728" s="241"/>
      <c r="BL728" s="241"/>
      <c r="BM728" s="241"/>
      <c r="BN728" s="241"/>
      <c r="BO728" s="241"/>
      <c r="BP728" s="241"/>
      <c r="BQ728" s="241"/>
      <c r="BR728" s="241"/>
      <c r="BS728" s="241"/>
      <c r="BT728" s="241"/>
      <c r="BU728" s="241"/>
      <c r="BV728" s="241"/>
      <c r="BW728" s="241"/>
      <c r="BX728" s="241"/>
      <c r="BY728" s="241"/>
      <c r="BZ728" s="241"/>
      <c r="CA728" s="241"/>
      <c r="CB728" s="241"/>
      <c r="CC728" s="241"/>
      <c r="CD728" s="241"/>
      <c r="CE728" s="241"/>
      <c r="CF728" s="241"/>
      <c r="CG728" s="241"/>
      <c r="CH728" s="241"/>
      <c r="CI728" s="241"/>
      <c r="CJ728" s="241"/>
      <c r="CK728" s="241"/>
      <c r="CL728" s="241"/>
      <c r="CM728" s="241"/>
      <c r="CN728" s="241"/>
      <c r="CO728" s="241"/>
      <c r="CP728" s="241"/>
      <c r="CQ728" s="241"/>
      <c r="CR728" s="241"/>
      <c r="CS728" s="241"/>
      <c r="CT728" s="241"/>
      <c r="CU728" s="241"/>
      <c r="CV728" s="241"/>
      <c r="CW728" s="241"/>
      <c r="CX728" s="241"/>
      <c r="CY728" s="241"/>
      <c r="CZ728" s="241"/>
    </row>
    <row r="729" ht="25.15" customHeight="true" x14ac:dyDescent="0.2">
      <c r="C729" s="805"/>
      <c r="D729" s="805"/>
      <c r="E729" s="805"/>
      <c r="F729" s="805"/>
      <c r="G729" s="805"/>
      <c r="H729" s="805"/>
      <c r="I729" s="805"/>
      <c r="J729" s="805"/>
      <c r="K729" s="805"/>
      <c r="L729" s="805"/>
      <c r="M729" s="805"/>
      <c r="N729" s="805"/>
      <c r="O729" s="805"/>
      <c r="P729" s="805"/>
      <c r="Q729" s="805"/>
      <c r="BA729" s="241"/>
      <c r="BB729" s="428"/>
      <c r="BC729" s="241"/>
      <c r="BD729" s="241"/>
      <c r="BE729" s="241"/>
      <c r="BF729" s="241"/>
      <c r="BG729" s="241"/>
      <c r="BH729" s="241"/>
      <c r="BI729" s="241"/>
      <c r="BJ729" s="241"/>
      <c r="BK729" s="241"/>
      <c r="BL729" s="241"/>
      <c r="BM729" s="241"/>
      <c r="BN729" s="241"/>
      <c r="BO729" s="241"/>
      <c r="BP729" s="241"/>
      <c r="BQ729" s="241"/>
      <c r="BR729" s="241"/>
      <c r="BS729" s="241"/>
      <c r="BT729" s="241"/>
      <c r="BU729" s="241"/>
      <c r="BV729" s="241"/>
      <c r="BW729" s="241"/>
      <c r="BX729" s="241"/>
      <c r="BY729" s="241"/>
      <c r="BZ729" s="241"/>
      <c r="CA729" s="241"/>
      <c r="CB729" s="241"/>
      <c r="CC729" s="241"/>
      <c r="CD729" s="241"/>
      <c r="CE729" s="241"/>
      <c r="CF729" s="241"/>
      <c r="CG729" s="241"/>
      <c r="CH729" s="241"/>
      <c r="CI729" s="241"/>
      <c r="CJ729" s="241"/>
      <c r="CK729" s="241"/>
      <c r="CL729" s="241"/>
      <c r="CM729" s="241"/>
      <c r="CN729" s="241"/>
      <c r="CO729" s="241"/>
      <c r="CP729" s="241"/>
      <c r="CQ729" s="241"/>
      <c r="CR729" s="241"/>
      <c r="CS729" s="241"/>
      <c r="CT729" s="241"/>
      <c r="CU729" s="241"/>
      <c r="CV729" s="241"/>
      <c r="CW729" s="241"/>
      <c r="CX729" s="241"/>
      <c r="CY729" s="241"/>
      <c r="CZ729" s="241"/>
    </row>
    <row r="730" ht="25.15" customHeight="true" x14ac:dyDescent="0.2">
      <c r="C730" s="805"/>
      <c r="D730" s="805"/>
      <c r="E730" s="805"/>
      <c r="F730" s="805"/>
      <c r="G730" s="805"/>
      <c r="H730" s="805"/>
      <c r="I730" s="805"/>
      <c r="J730" s="805"/>
      <c r="K730" s="805"/>
      <c r="L730" s="805"/>
      <c r="M730" s="805"/>
      <c r="N730" s="805"/>
      <c r="O730" s="805"/>
      <c r="P730" s="805"/>
      <c r="Q730" s="805"/>
      <c r="BA730" s="241"/>
      <c r="BB730" s="428"/>
      <c r="BC730" s="241"/>
      <c r="BD730" s="241"/>
      <c r="BE730" s="241"/>
      <c r="BF730" s="241"/>
      <c r="BG730" s="241"/>
      <c r="BH730" s="241"/>
      <c r="BI730" s="241"/>
      <c r="BJ730" s="241"/>
      <c r="BK730" s="241"/>
      <c r="BL730" s="241"/>
      <c r="BM730" s="241"/>
      <c r="BN730" s="241"/>
      <c r="BO730" s="241"/>
      <c r="BP730" s="241"/>
      <c r="BQ730" s="241"/>
      <c r="BR730" s="241"/>
      <c r="BS730" s="241"/>
      <c r="BT730" s="241"/>
      <c r="BU730" s="241"/>
      <c r="BV730" s="241"/>
      <c r="BW730" s="241"/>
      <c r="BX730" s="241"/>
      <c r="BY730" s="241"/>
      <c r="BZ730" s="241"/>
      <c r="CA730" s="241"/>
      <c r="CB730" s="241"/>
      <c r="CC730" s="241"/>
      <c r="CD730" s="241"/>
      <c r="CE730" s="241"/>
      <c r="CF730" s="241"/>
      <c r="CG730" s="241"/>
      <c r="CH730" s="241"/>
      <c r="CI730" s="241"/>
      <c r="CJ730" s="241"/>
      <c r="CK730" s="241"/>
      <c r="CL730" s="241"/>
      <c r="CM730" s="241"/>
      <c r="CN730" s="241"/>
      <c r="CO730" s="241"/>
      <c r="CP730" s="241"/>
      <c r="CQ730" s="241"/>
      <c r="CR730" s="241"/>
      <c r="CS730" s="241"/>
      <c r="CT730" s="241"/>
      <c r="CU730" s="241"/>
      <c r="CV730" s="241"/>
      <c r="CW730" s="241"/>
      <c r="CX730" s="241"/>
      <c r="CY730" s="241"/>
      <c r="CZ730" s="241"/>
    </row>
    <row r="731" ht="25.15" customHeight="true" x14ac:dyDescent="0.2">
      <c r="C731" s="805"/>
      <c r="D731" s="805"/>
      <c r="E731" s="805"/>
      <c r="F731" s="805"/>
      <c r="G731" s="805"/>
      <c r="H731" s="805"/>
      <c r="I731" s="805"/>
      <c r="J731" s="805"/>
      <c r="K731" s="805"/>
      <c r="L731" s="805"/>
      <c r="M731" s="805"/>
      <c r="N731" s="805"/>
      <c r="O731" s="805"/>
      <c r="P731" s="805"/>
      <c r="Q731" s="805"/>
      <c r="BA731" s="241"/>
      <c r="BB731" s="428"/>
      <c r="BC731" s="241"/>
      <c r="BD731" s="241"/>
      <c r="BE731" s="241"/>
      <c r="BF731" s="241"/>
      <c r="BG731" s="241"/>
      <c r="BH731" s="241"/>
      <c r="BI731" s="241"/>
      <c r="BJ731" s="241"/>
      <c r="BK731" s="241"/>
      <c r="BL731" s="241"/>
      <c r="BM731" s="241"/>
      <c r="BN731" s="241"/>
      <c r="BO731" s="241"/>
      <c r="BP731" s="241"/>
      <c r="BQ731" s="241"/>
      <c r="BR731" s="241"/>
      <c r="BS731" s="241"/>
      <c r="BT731" s="241"/>
      <c r="BU731" s="241"/>
      <c r="BV731" s="241"/>
      <c r="BW731" s="241"/>
      <c r="BX731" s="241"/>
      <c r="BY731" s="241"/>
      <c r="BZ731" s="241"/>
      <c r="CA731" s="241"/>
      <c r="CB731" s="241"/>
      <c r="CC731" s="241"/>
      <c r="CD731" s="241"/>
      <c r="CE731" s="241"/>
      <c r="CF731" s="241"/>
      <c r="CG731" s="241"/>
      <c r="CH731" s="241"/>
      <c r="CI731" s="241"/>
      <c r="CJ731" s="241"/>
      <c r="CK731" s="241"/>
      <c r="CL731" s="241"/>
      <c r="CM731" s="241"/>
      <c r="CN731" s="241"/>
      <c r="CO731" s="241"/>
      <c r="CP731" s="241"/>
      <c r="CQ731" s="241"/>
      <c r="CR731" s="241"/>
      <c r="CS731" s="241"/>
      <c r="CT731" s="241"/>
      <c r="CU731" s="241"/>
      <c r="CV731" s="241"/>
      <c r="CW731" s="241"/>
      <c r="CX731" s="241"/>
      <c r="CY731" s="241"/>
      <c r="CZ731" s="241"/>
    </row>
    <row r="732" ht="25.15" customHeight="true" x14ac:dyDescent="0.2">
      <c r="C732" s="805"/>
      <c r="D732" s="805"/>
      <c r="E732" s="805"/>
      <c r="F732" s="805"/>
      <c r="G732" s="805"/>
      <c r="H732" s="805"/>
      <c r="I732" s="805"/>
      <c r="J732" s="805"/>
      <c r="K732" s="805"/>
      <c r="L732" s="805"/>
      <c r="M732" s="805"/>
      <c r="N732" s="805"/>
      <c r="O732" s="805"/>
      <c r="P732" s="805"/>
      <c r="Q732" s="805"/>
      <c r="BA732" s="241"/>
      <c r="BB732" s="428"/>
      <c r="BC732" s="241"/>
      <c r="BD732" s="241"/>
      <c r="BE732" s="241"/>
      <c r="BF732" s="241"/>
      <c r="BG732" s="241"/>
      <c r="BH732" s="241"/>
      <c r="BI732" s="241"/>
      <c r="BJ732" s="241"/>
      <c r="BK732" s="241"/>
      <c r="BL732" s="241"/>
      <c r="BM732" s="241"/>
      <c r="BN732" s="241"/>
      <c r="BO732" s="241"/>
      <c r="BP732" s="241"/>
      <c r="BQ732" s="241"/>
      <c r="BR732" s="241"/>
      <c r="BS732" s="241"/>
      <c r="BT732" s="241"/>
      <c r="BU732" s="241"/>
      <c r="BV732" s="241"/>
      <c r="BW732" s="241"/>
      <c r="BX732" s="241"/>
      <c r="BY732" s="241"/>
      <c r="BZ732" s="241"/>
      <c r="CA732" s="241"/>
      <c r="CB732" s="241"/>
      <c r="CC732" s="241"/>
      <c r="CD732" s="241"/>
      <c r="CE732" s="241"/>
      <c r="CF732" s="241"/>
      <c r="CG732" s="241"/>
      <c r="CH732" s="241"/>
      <c r="CI732" s="241"/>
      <c r="CJ732" s="241"/>
      <c r="CK732" s="241"/>
      <c r="CL732" s="241"/>
      <c r="CM732" s="241"/>
      <c r="CN732" s="241"/>
      <c r="CO732" s="241"/>
      <c r="CP732" s="241"/>
      <c r="CQ732" s="241"/>
      <c r="CR732" s="241"/>
      <c r="CS732" s="241"/>
      <c r="CT732" s="241"/>
      <c r="CU732" s="241"/>
      <c r="CV732" s="241"/>
      <c r="CW732" s="241"/>
      <c r="CX732" s="241"/>
      <c r="CY732" s="241"/>
      <c r="CZ732" s="241"/>
    </row>
    <row r="733" ht="25.15" customHeight="true" x14ac:dyDescent="0.2">
      <c r="C733" s="805"/>
      <c r="D733" s="805"/>
      <c r="E733" s="805"/>
      <c r="F733" s="805"/>
      <c r="G733" s="805"/>
      <c r="H733" s="805"/>
      <c r="I733" s="805"/>
      <c r="J733" s="805"/>
      <c r="K733" s="805"/>
      <c r="L733" s="805"/>
      <c r="M733" s="805"/>
      <c r="N733" s="805"/>
      <c r="O733" s="805"/>
      <c r="P733" s="805"/>
      <c r="Q733" s="805"/>
      <c r="BA733" s="241"/>
      <c r="BB733" s="428"/>
      <c r="BC733" s="241"/>
      <c r="BD733" s="241"/>
      <c r="BE733" s="241"/>
      <c r="BF733" s="241"/>
      <c r="BG733" s="241"/>
      <c r="BH733" s="241"/>
      <c r="BI733" s="241"/>
      <c r="BJ733" s="241"/>
      <c r="BK733" s="241"/>
      <c r="BL733" s="241"/>
      <c r="BM733" s="241"/>
      <c r="BN733" s="241"/>
      <c r="BO733" s="241"/>
      <c r="BP733" s="241"/>
      <c r="BQ733" s="241"/>
      <c r="BR733" s="241"/>
      <c r="BS733" s="241"/>
      <c r="BT733" s="241"/>
      <c r="BU733" s="241"/>
      <c r="BV733" s="241"/>
      <c r="BW733" s="241"/>
      <c r="BX733" s="241"/>
      <c r="BY733" s="241"/>
      <c r="BZ733" s="241"/>
      <c r="CA733" s="241"/>
      <c r="CB733" s="241"/>
      <c r="CC733" s="241"/>
      <c r="CD733" s="241"/>
      <c r="CE733" s="241"/>
      <c r="CF733" s="241"/>
      <c r="CG733" s="241"/>
      <c r="CH733" s="241"/>
      <c r="CI733" s="241"/>
      <c r="CJ733" s="241"/>
      <c r="CK733" s="241"/>
      <c r="CL733" s="241"/>
      <c r="CM733" s="241"/>
      <c r="CN733" s="241"/>
      <c r="CO733" s="241"/>
      <c r="CP733" s="241"/>
      <c r="CQ733" s="241"/>
      <c r="CR733" s="241"/>
      <c r="CS733" s="241"/>
      <c r="CT733" s="241"/>
      <c r="CU733" s="241"/>
      <c r="CV733" s="241"/>
      <c r="CW733" s="241"/>
      <c r="CX733" s="241"/>
      <c r="CY733" s="241"/>
      <c r="CZ733" s="241"/>
    </row>
    <row r="734" ht="25.15" customHeight="true" x14ac:dyDescent="0.2">
      <c r="C734" s="805"/>
      <c r="D734" s="805"/>
      <c r="E734" s="805"/>
      <c r="F734" s="805"/>
      <c r="G734" s="805"/>
      <c r="H734" s="805"/>
      <c r="I734" s="805"/>
      <c r="J734" s="805"/>
      <c r="K734" s="805"/>
      <c r="L734" s="805"/>
      <c r="M734" s="805"/>
      <c r="N734" s="805"/>
      <c r="O734" s="805"/>
      <c r="P734" s="805"/>
      <c r="Q734" s="805"/>
      <c r="BA734" s="241"/>
      <c r="BB734" s="428"/>
      <c r="BC734" s="241"/>
      <c r="BD734" s="241"/>
      <c r="BE734" s="241"/>
      <c r="BF734" s="241"/>
      <c r="BG734" s="241"/>
      <c r="BH734" s="241"/>
      <c r="BI734" s="241"/>
      <c r="BJ734" s="241"/>
      <c r="BK734" s="241"/>
      <c r="BL734" s="241"/>
      <c r="BM734" s="241"/>
      <c r="BN734" s="241"/>
      <c r="BO734" s="241"/>
      <c r="BP734" s="241"/>
      <c r="BQ734" s="241"/>
      <c r="BR734" s="241"/>
      <c r="BS734" s="241"/>
      <c r="BT734" s="241"/>
      <c r="BU734" s="241"/>
      <c r="BV734" s="241"/>
      <c r="BW734" s="241"/>
      <c r="BX734" s="241"/>
      <c r="BY734" s="241"/>
      <c r="BZ734" s="241"/>
      <c r="CA734" s="241"/>
      <c r="CB734" s="241"/>
      <c r="CC734" s="241"/>
      <c r="CD734" s="241"/>
      <c r="CE734" s="241"/>
      <c r="CF734" s="241"/>
      <c r="CG734" s="241"/>
      <c r="CH734" s="241"/>
      <c r="CI734" s="241"/>
      <c r="CJ734" s="241"/>
      <c r="CK734" s="241"/>
      <c r="CL734" s="241"/>
      <c r="CM734" s="241"/>
      <c r="CN734" s="241"/>
      <c r="CO734" s="241"/>
      <c r="CP734" s="241"/>
      <c r="CQ734" s="241"/>
      <c r="CR734" s="241"/>
      <c r="CS734" s="241"/>
      <c r="CT734" s="241"/>
      <c r="CU734" s="241"/>
      <c r="CV734" s="241"/>
      <c r="CW734" s="241"/>
      <c r="CX734" s="241"/>
      <c r="CY734" s="241"/>
      <c r="CZ734" s="241"/>
    </row>
    <row r="735" ht="25.15" customHeight="true" x14ac:dyDescent="0.2">
      <c r="C735" s="805"/>
      <c r="D735" s="805"/>
      <c r="E735" s="805"/>
      <c r="F735" s="805"/>
      <c r="G735" s="805"/>
      <c r="H735" s="805"/>
      <c r="I735" s="805"/>
      <c r="J735" s="805"/>
      <c r="K735" s="805"/>
      <c r="L735" s="805"/>
      <c r="M735" s="805"/>
      <c r="N735" s="805"/>
      <c r="O735" s="805"/>
      <c r="P735" s="805"/>
      <c r="Q735" s="805"/>
      <c r="BA735" s="241"/>
      <c r="BB735" s="428"/>
      <c r="BC735" s="241"/>
      <c r="BD735" s="241"/>
      <c r="BE735" s="241"/>
      <c r="BF735" s="241"/>
      <c r="BG735" s="241"/>
      <c r="BH735" s="241"/>
      <c r="BI735" s="241"/>
      <c r="BJ735" s="241"/>
      <c r="BK735" s="241"/>
      <c r="BL735" s="241"/>
      <c r="BM735" s="241"/>
      <c r="BN735" s="241"/>
      <c r="BO735" s="241"/>
      <c r="BP735" s="241"/>
      <c r="BQ735" s="241"/>
      <c r="BR735" s="241"/>
      <c r="BS735" s="241"/>
      <c r="BT735" s="241"/>
      <c r="BU735" s="241"/>
      <c r="BV735" s="241"/>
      <c r="BW735" s="241"/>
      <c r="BX735" s="241"/>
      <c r="BY735" s="241"/>
      <c r="BZ735" s="241"/>
      <c r="CA735" s="241"/>
      <c r="CB735" s="241"/>
      <c r="CC735" s="241"/>
      <c r="CD735" s="241"/>
      <c r="CE735" s="241"/>
      <c r="CF735" s="241"/>
      <c r="CG735" s="241"/>
      <c r="CH735" s="241"/>
      <c r="CI735" s="241"/>
      <c r="CJ735" s="241"/>
      <c r="CK735" s="241"/>
      <c r="CL735" s="241"/>
      <c r="CM735" s="241"/>
      <c r="CN735" s="241"/>
      <c r="CO735" s="241"/>
      <c r="CP735" s="241"/>
      <c r="CQ735" s="241"/>
      <c r="CR735" s="241"/>
      <c r="CS735" s="241"/>
      <c r="CT735" s="241"/>
      <c r="CU735" s="241"/>
      <c r="CV735" s="241"/>
      <c r="CW735" s="241"/>
      <c r="CX735" s="241"/>
      <c r="CY735" s="241"/>
      <c r="CZ735" s="241"/>
    </row>
    <row r="736" ht="25.15" customHeight="true" x14ac:dyDescent="0.2">
      <c r="C736" s="805"/>
      <c r="D736" s="805"/>
      <c r="E736" s="805"/>
      <c r="F736" s="805"/>
      <c r="G736" s="805"/>
      <c r="H736" s="805"/>
      <c r="I736" s="805"/>
      <c r="J736" s="805"/>
      <c r="K736" s="805"/>
      <c r="L736" s="805"/>
      <c r="M736" s="805"/>
      <c r="N736" s="805"/>
      <c r="O736" s="805"/>
      <c r="P736" s="805"/>
      <c r="Q736" s="805"/>
      <c r="BA736" s="241"/>
      <c r="BB736" s="428"/>
      <c r="BC736" s="241"/>
      <c r="BD736" s="241"/>
      <c r="BE736" s="241"/>
      <c r="BF736" s="241"/>
      <c r="BG736" s="241"/>
      <c r="BH736" s="241"/>
      <c r="BI736" s="241"/>
      <c r="BJ736" s="241"/>
      <c r="BK736" s="241"/>
      <c r="BL736" s="241"/>
      <c r="BM736" s="241"/>
      <c r="BN736" s="241"/>
      <c r="BO736" s="241"/>
      <c r="BP736" s="241"/>
      <c r="BQ736" s="241"/>
      <c r="BR736" s="241"/>
      <c r="BS736" s="241"/>
      <c r="BT736" s="241"/>
      <c r="BU736" s="241"/>
      <c r="BV736" s="241"/>
      <c r="BW736" s="241"/>
      <c r="BX736" s="241"/>
      <c r="BY736" s="241"/>
      <c r="BZ736" s="241"/>
      <c r="CA736" s="241"/>
      <c r="CB736" s="241"/>
      <c r="CC736" s="241"/>
      <c r="CD736" s="241"/>
      <c r="CE736" s="241"/>
      <c r="CF736" s="241"/>
      <c r="CG736" s="241"/>
      <c r="CH736" s="241"/>
      <c r="CI736" s="241"/>
      <c r="CJ736" s="241"/>
      <c r="CK736" s="241"/>
      <c r="CL736" s="241"/>
      <c r="CM736" s="241"/>
      <c r="CN736" s="241"/>
      <c r="CO736" s="241"/>
      <c r="CP736" s="241"/>
      <c r="CQ736" s="241"/>
      <c r="CR736" s="241"/>
      <c r="CS736" s="241"/>
      <c r="CT736" s="241"/>
      <c r="CU736" s="241"/>
      <c r="CV736" s="241"/>
      <c r="CW736" s="241"/>
      <c r="CX736" s="241"/>
      <c r="CY736" s="241"/>
      <c r="CZ736" s="241"/>
    </row>
    <row r="737" ht="25.15" customHeight="true" x14ac:dyDescent="0.2">
      <c r="C737" s="805"/>
      <c r="D737" s="805"/>
      <c r="E737" s="805"/>
      <c r="F737" s="805"/>
      <c r="G737" s="805"/>
      <c r="H737" s="805"/>
      <c r="I737" s="805"/>
      <c r="J737" s="805"/>
      <c r="K737" s="805"/>
      <c r="L737" s="805"/>
      <c r="M737" s="805"/>
      <c r="N737" s="805"/>
      <c r="O737" s="805"/>
      <c r="P737" s="805"/>
      <c r="Q737" s="805"/>
      <c r="BA737" s="241"/>
      <c r="BB737" s="428"/>
      <c r="BC737" s="241"/>
      <c r="BD737" s="241"/>
      <c r="BE737" s="241"/>
      <c r="BF737" s="241"/>
      <c r="BG737" s="241"/>
      <c r="BH737" s="241"/>
      <c r="BI737" s="241"/>
      <c r="BJ737" s="241"/>
      <c r="BK737" s="241"/>
      <c r="BL737" s="241"/>
      <c r="BM737" s="241"/>
      <c r="BN737" s="241"/>
      <c r="BO737" s="241"/>
      <c r="BP737" s="241"/>
      <c r="BQ737" s="241"/>
      <c r="BR737" s="241"/>
      <c r="BS737" s="241"/>
      <c r="BT737" s="241"/>
      <c r="BU737" s="241"/>
      <c r="BV737" s="241"/>
      <c r="BW737" s="241"/>
      <c r="BX737" s="241"/>
      <c r="BY737" s="241"/>
      <c r="BZ737" s="241"/>
      <c r="CA737" s="241"/>
      <c r="CB737" s="241"/>
      <c r="CC737" s="241"/>
      <c r="CD737" s="241"/>
      <c r="CE737" s="241"/>
      <c r="CF737" s="241"/>
      <c r="CG737" s="241"/>
      <c r="CH737" s="241"/>
      <c r="CI737" s="241"/>
      <c r="CJ737" s="241"/>
      <c r="CK737" s="241"/>
      <c r="CL737" s="241"/>
      <c r="CM737" s="241"/>
      <c r="CN737" s="241"/>
      <c r="CO737" s="241"/>
      <c r="CP737" s="241"/>
      <c r="CQ737" s="241"/>
      <c r="CR737" s="241"/>
      <c r="CS737" s="241"/>
      <c r="CT737" s="241"/>
      <c r="CU737" s="241"/>
      <c r="CV737" s="241"/>
      <c r="CW737" s="241"/>
      <c r="CX737" s="241"/>
      <c r="CY737" s="241"/>
      <c r="CZ737" s="241"/>
    </row>
    <row r="738" ht="25.15" customHeight="true" x14ac:dyDescent="0.2">
      <c r="C738" s="805"/>
      <c r="D738" s="805"/>
      <c r="E738" s="805"/>
      <c r="F738" s="805"/>
      <c r="G738" s="805"/>
      <c r="H738" s="805"/>
      <c r="I738" s="805"/>
      <c r="J738" s="805"/>
      <c r="K738" s="805"/>
      <c r="L738" s="805"/>
      <c r="M738" s="805"/>
      <c r="N738" s="805"/>
      <c r="O738" s="805"/>
      <c r="P738" s="805"/>
      <c r="Q738" s="805"/>
      <c r="BA738" s="241"/>
      <c r="BB738" s="428"/>
      <c r="BC738" s="241"/>
      <c r="BD738" s="241"/>
      <c r="BE738" s="241"/>
      <c r="BF738" s="241"/>
      <c r="BG738" s="241"/>
      <c r="BH738" s="241"/>
      <c r="BI738" s="241"/>
      <c r="BJ738" s="241"/>
      <c r="BK738" s="241"/>
      <c r="BL738" s="241"/>
      <c r="BM738" s="241"/>
      <c r="BN738" s="241"/>
      <c r="BO738" s="241"/>
      <c r="BP738" s="241"/>
      <c r="BQ738" s="241"/>
      <c r="BR738" s="241"/>
      <c r="BS738" s="241"/>
      <c r="BT738" s="241"/>
      <c r="BU738" s="241"/>
      <c r="BV738" s="241"/>
      <c r="BW738" s="241"/>
      <c r="BX738" s="241"/>
      <c r="BY738" s="241"/>
      <c r="BZ738" s="241"/>
      <c r="CA738" s="241"/>
      <c r="CB738" s="241"/>
      <c r="CC738" s="241"/>
      <c r="CD738" s="241"/>
      <c r="CE738" s="241"/>
      <c r="CF738" s="241"/>
      <c r="CG738" s="241"/>
      <c r="CH738" s="241"/>
      <c r="CI738" s="241"/>
      <c r="CJ738" s="241"/>
      <c r="CK738" s="241"/>
      <c r="CL738" s="241"/>
      <c r="CM738" s="241"/>
      <c r="CN738" s="241"/>
      <c r="CO738" s="241"/>
      <c r="CP738" s="241"/>
      <c r="CQ738" s="241"/>
      <c r="CR738" s="241"/>
      <c r="CS738" s="241"/>
      <c r="CT738" s="241"/>
      <c r="CU738" s="241"/>
      <c r="CV738" s="241"/>
      <c r="CW738" s="241"/>
      <c r="CX738" s="241"/>
      <c r="CY738" s="241"/>
      <c r="CZ738" s="241"/>
    </row>
    <row r="739" ht="25.15" customHeight="true" x14ac:dyDescent="0.2">
      <c r="C739" s="805"/>
      <c r="D739" s="805"/>
      <c r="E739" s="805"/>
      <c r="F739" s="805"/>
      <c r="G739" s="805"/>
      <c r="H739" s="805"/>
      <c r="I739" s="805"/>
      <c r="J739" s="805"/>
      <c r="K739" s="805"/>
      <c r="L739" s="805"/>
      <c r="M739" s="805"/>
      <c r="N739" s="805"/>
      <c r="O739" s="805"/>
      <c r="P739" s="805"/>
      <c r="Q739" s="805"/>
      <c r="BA739" s="241"/>
      <c r="BB739" s="428"/>
      <c r="BC739" s="241"/>
      <c r="BD739" s="241"/>
      <c r="BE739" s="241"/>
      <c r="BF739" s="241"/>
      <c r="BG739" s="241"/>
      <c r="BH739" s="241"/>
      <c r="BI739" s="241"/>
      <c r="BJ739" s="241"/>
      <c r="BK739" s="241"/>
      <c r="BL739" s="241"/>
      <c r="BM739" s="241"/>
      <c r="BN739" s="241"/>
      <c r="BO739" s="241"/>
      <c r="BP739" s="241"/>
      <c r="BQ739" s="241"/>
      <c r="BR739" s="241"/>
      <c r="BS739" s="241"/>
      <c r="BT739" s="241"/>
      <c r="BU739" s="241"/>
      <c r="BV739" s="241"/>
      <c r="BW739" s="241"/>
      <c r="BX739" s="241"/>
      <c r="BY739" s="241"/>
      <c r="BZ739" s="241"/>
      <c r="CA739" s="241"/>
      <c r="CB739" s="241"/>
      <c r="CC739" s="241"/>
      <c r="CD739" s="241"/>
      <c r="CE739" s="241"/>
      <c r="CF739" s="241"/>
      <c r="CG739" s="241"/>
      <c r="CH739" s="241"/>
      <c r="CI739" s="241"/>
      <c r="CJ739" s="241"/>
      <c r="CK739" s="241"/>
      <c r="CL739" s="241"/>
      <c r="CM739" s="241"/>
      <c r="CN739" s="241"/>
      <c r="CO739" s="241"/>
      <c r="CP739" s="241"/>
      <c r="CQ739" s="241"/>
      <c r="CR739" s="241"/>
      <c r="CS739" s="241"/>
      <c r="CT739" s="241"/>
      <c r="CU739" s="241"/>
      <c r="CV739" s="241"/>
      <c r="CW739" s="241"/>
      <c r="CX739" s="241"/>
      <c r="CY739" s="241"/>
      <c r="CZ739" s="241"/>
    </row>
    <row r="740" ht="25.15" customHeight="true" x14ac:dyDescent="0.2">
      <c r="C740" s="805"/>
      <c r="D740" s="805"/>
      <c r="E740" s="805"/>
      <c r="F740" s="805"/>
      <c r="G740" s="805"/>
      <c r="H740" s="805"/>
      <c r="I740" s="805"/>
      <c r="J740" s="805"/>
      <c r="K740" s="805"/>
      <c r="L740" s="805"/>
      <c r="M740" s="805"/>
      <c r="N740" s="805"/>
      <c r="O740" s="805"/>
      <c r="P740" s="805"/>
      <c r="Q740" s="805"/>
      <c r="BA740" s="241"/>
      <c r="BB740" s="428"/>
      <c r="BC740" s="241"/>
      <c r="BD740" s="241"/>
      <c r="BE740" s="241"/>
      <c r="BF740" s="241"/>
      <c r="BG740" s="241"/>
      <c r="BH740" s="241"/>
      <c r="BI740" s="241"/>
      <c r="BJ740" s="241"/>
      <c r="BK740" s="241"/>
      <c r="BL740" s="241"/>
      <c r="BM740" s="241"/>
      <c r="BN740" s="241"/>
      <c r="BO740" s="241"/>
      <c r="BP740" s="241"/>
      <c r="BQ740" s="241"/>
      <c r="BR740" s="241"/>
      <c r="BS740" s="241"/>
      <c r="BT740" s="241"/>
      <c r="BU740" s="241"/>
      <c r="BV740" s="241"/>
      <c r="BW740" s="241"/>
      <c r="BX740" s="241"/>
      <c r="BY740" s="241"/>
      <c r="BZ740" s="241"/>
      <c r="CA740" s="241"/>
      <c r="CB740" s="241"/>
      <c r="CC740" s="241"/>
      <c r="CD740" s="241"/>
      <c r="CE740" s="241"/>
      <c r="CF740" s="241"/>
      <c r="CG740" s="241"/>
      <c r="CH740" s="241"/>
      <c r="CI740" s="241"/>
      <c r="CJ740" s="241"/>
      <c r="CK740" s="241"/>
      <c r="CL740" s="241"/>
      <c r="CM740" s="241"/>
      <c r="CN740" s="241"/>
      <c r="CO740" s="241"/>
      <c r="CP740" s="241"/>
      <c r="CQ740" s="241"/>
      <c r="CR740" s="241"/>
      <c r="CS740" s="241"/>
      <c r="CT740" s="241"/>
      <c r="CU740" s="241"/>
      <c r="CV740" s="241"/>
      <c r="CW740" s="241"/>
      <c r="CX740" s="241"/>
      <c r="CY740" s="241"/>
      <c r="CZ740" s="241"/>
    </row>
    <row r="741" ht="25.15" customHeight="true" x14ac:dyDescent="0.2">
      <c r="C741" s="805"/>
      <c r="D741" s="805"/>
      <c r="E741" s="805"/>
      <c r="F741" s="805"/>
      <c r="G741" s="805"/>
      <c r="H741" s="805"/>
      <c r="I741" s="805"/>
      <c r="J741" s="805"/>
      <c r="K741" s="805"/>
      <c r="L741" s="805"/>
      <c r="M741" s="805"/>
      <c r="N741" s="805"/>
      <c r="O741" s="805"/>
      <c r="P741" s="805"/>
      <c r="Q741" s="805"/>
      <c r="BA741" s="241"/>
      <c r="BB741" s="428"/>
      <c r="BC741" s="241"/>
      <c r="BD741" s="241"/>
      <c r="BE741" s="241"/>
      <c r="BF741" s="241"/>
      <c r="BG741" s="241"/>
      <c r="BH741" s="241"/>
      <c r="BI741" s="241"/>
      <c r="BJ741" s="241"/>
      <c r="BK741" s="241"/>
      <c r="BL741" s="241"/>
      <c r="BM741" s="241"/>
      <c r="BN741" s="241"/>
      <c r="BO741" s="241"/>
      <c r="BP741" s="241"/>
      <c r="BQ741" s="241"/>
      <c r="BR741" s="241"/>
      <c r="BS741" s="241"/>
      <c r="BT741" s="241"/>
      <c r="BU741" s="241"/>
      <c r="BV741" s="241"/>
      <c r="BW741" s="241"/>
      <c r="BX741" s="241"/>
      <c r="BY741" s="241"/>
      <c r="BZ741" s="241"/>
      <c r="CA741" s="241"/>
      <c r="CB741" s="241"/>
      <c r="CC741" s="241"/>
      <c r="CD741" s="241"/>
      <c r="CE741" s="241"/>
      <c r="CF741" s="241"/>
      <c r="CG741" s="241"/>
      <c r="CH741" s="241"/>
      <c r="CI741" s="241"/>
      <c r="CJ741" s="241"/>
      <c r="CK741" s="241"/>
      <c r="CL741" s="241"/>
      <c r="CM741" s="241"/>
      <c r="CN741" s="241"/>
      <c r="CO741" s="241"/>
      <c r="CP741" s="241"/>
      <c r="CQ741" s="241"/>
      <c r="CR741" s="241"/>
      <c r="CS741" s="241"/>
      <c r="CT741" s="241"/>
      <c r="CU741" s="241"/>
      <c r="CV741" s="241"/>
      <c r="CW741" s="241"/>
      <c r="CX741" s="241"/>
      <c r="CY741" s="241"/>
      <c r="CZ741" s="241"/>
    </row>
    <row r="742" ht="25.15" customHeight="true" x14ac:dyDescent="0.2">
      <c r="C742" s="805"/>
      <c r="D742" s="805"/>
      <c r="E742" s="805"/>
      <c r="F742" s="805"/>
      <c r="G742" s="805"/>
      <c r="H742" s="805"/>
      <c r="I742" s="805"/>
      <c r="J742" s="805"/>
      <c r="K742" s="805"/>
      <c r="L742" s="805"/>
      <c r="M742" s="805"/>
      <c r="N742" s="805"/>
      <c r="O742" s="805"/>
      <c r="P742" s="805"/>
      <c r="Q742" s="805"/>
      <c r="BA742" s="241"/>
      <c r="BB742" s="428"/>
      <c r="BC742" s="241"/>
      <c r="BD742" s="241"/>
      <c r="BE742" s="241"/>
      <c r="BF742" s="241"/>
      <c r="BG742" s="241"/>
      <c r="BH742" s="241"/>
      <c r="BI742" s="241"/>
      <c r="BJ742" s="241"/>
      <c r="BK742" s="241"/>
      <c r="BL742" s="241"/>
      <c r="BM742" s="241"/>
      <c r="BN742" s="241"/>
      <c r="BO742" s="241"/>
      <c r="BP742" s="241"/>
      <c r="BQ742" s="241"/>
      <c r="BR742" s="241"/>
      <c r="BS742" s="241"/>
      <c r="BT742" s="241"/>
      <c r="BU742" s="241"/>
      <c r="BV742" s="241"/>
      <c r="BW742" s="241"/>
      <c r="BX742" s="241"/>
      <c r="BY742" s="241"/>
      <c r="BZ742" s="241"/>
      <c r="CA742" s="241"/>
      <c r="CB742" s="241"/>
      <c r="CC742" s="241"/>
      <c r="CD742" s="241"/>
      <c r="CE742" s="241"/>
      <c r="CF742" s="241"/>
      <c r="CG742" s="241"/>
      <c r="CH742" s="241"/>
      <c r="CI742" s="241"/>
      <c r="CJ742" s="241"/>
      <c r="CK742" s="241"/>
      <c r="CL742" s="241"/>
      <c r="CM742" s="241"/>
      <c r="CN742" s="241"/>
      <c r="CO742" s="241"/>
      <c r="CP742" s="241"/>
      <c r="CQ742" s="241"/>
      <c r="CR742" s="241"/>
      <c r="CS742" s="241"/>
      <c r="CT742" s="241"/>
      <c r="CU742" s="241"/>
      <c r="CV742" s="241"/>
      <c r="CW742" s="241"/>
      <c r="CX742" s="241"/>
      <c r="CY742" s="241"/>
      <c r="CZ742" s="241"/>
    </row>
    <row r="743" ht="25.15" customHeight="true" x14ac:dyDescent="0.2">
      <c r="C743" s="805"/>
      <c r="D743" s="805"/>
      <c r="E743" s="805"/>
      <c r="F743" s="805"/>
      <c r="G743" s="805"/>
      <c r="H743" s="805"/>
      <c r="I743" s="805"/>
      <c r="J743" s="805"/>
      <c r="K743" s="805"/>
      <c r="L743" s="805"/>
      <c r="M743" s="805"/>
      <c r="N743" s="805"/>
      <c r="O743" s="805"/>
      <c r="P743" s="805"/>
      <c r="Q743" s="805"/>
      <c r="BA743" s="241"/>
      <c r="BB743" s="428"/>
      <c r="BC743" s="241"/>
      <c r="BD743" s="241"/>
      <c r="BE743" s="241"/>
      <c r="BF743" s="241"/>
      <c r="BG743" s="241"/>
      <c r="BH743" s="241"/>
      <c r="BI743" s="241"/>
      <c r="BJ743" s="241"/>
      <c r="BK743" s="241"/>
      <c r="BL743" s="241"/>
      <c r="BM743" s="241"/>
      <c r="BN743" s="241"/>
      <c r="BO743" s="241"/>
      <c r="BP743" s="241"/>
      <c r="BQ743" s="241"/>
      <c r="BR743" s="241"/>
      <c r="BS743" s="241"/>
      <c r="BT743" s="241"/>
      <c r="BU743" s="241"/>
      <c r="BV743" s="241"/>
      <c r="BW743" s="241"/>
      <c r="BX743" s="241"/>
      <c r="BY743" s="241"/>
      <c r="BZ743" s="241"/>
      <c r="CA743" s="241"/>
      <c r="CB743" s="241"/>
      <c r="CC743" s="241"/>
      <c r="CD743" s="241"/>
      <c r="CE743" s="241"/>
      <c r="CF743" s="241"/>
      <c r="CG743" s="241"/>
      <c r="CH743" s="241"/>
      <c r="CI743" s="241"/>
      <c r="CJ743" s="241"/>
      <c r="CK743" s="241"/>
      <c r="CL743" s="241"/>
      <c r="CM743" s="241"/>
      <c r="CN743" s="241"/>
      <c r="CO743" s="241"/>
      <c r="CP743" s="241"/>
      <c r="CQ743" s="241"/>
      <c r="CR743" s="241"/>
      <c r="CS743" s="241"/>
      <c r="CT743" s="241"/>
      <c r="CU743" s="241"/>
      <c r="CV743" s="241"/>
      <c r="CW743" s="241"/>
      <c r="CX743" s="241"/>
      <c r="CY743" s="241"/>
      <c r="CZ743" s="241"/>
    </row>
    <row r="744" ht="25.15" customHeight="true" x14ac:dyDescent="0.2">
      <c r="C744" s="805"/>
      <c r="D744" s="805"/>
      <c r="E744" s="805"/>
      <c r="F744" s="805"/>
      <c r="G744" s="805"/>
      <c r="H744" s="805"/>
      <c r="I744" s="805"/>
      <c r="J744" s="805"/>
      <c r="K744" s="805"/>
      <c r="L744" s="805"/>
      <c r="M744" s="805"/>
      <c r="N744" s="805"/>
      <c r="O744" s="805"/>
      <c r="P744" s="805"/>
      <c r="Q744" s="805"/>
      <c r="BA744" s="241"/>
      <c r="BB744" s="428"/>
      <c r="BC744" s="241"/>
      <c r="BD744" s="241"/>
      <c r="BE744" s="241"/>
      <c r="BF744" s="241"/>
      <c r="BG744" s="241"/>
      <c r="BH744" s="241"/>
      <c r="BI744" s="241"/>
      <c r="BJ744" s="241"/>
      <c r="BK744" s="241"/>
      <c r="BL744" s="241"/>
      <c r="BM744" s="241"/>
      <c r="BN744" s="241"/>
      <c r="BO744" s="241"/>
      <c r="BP744" s="241"/>
      <c r="BQ744" s="241"/>
      <c r="BR744" s="241"/>
      <c r="BS744" s="241"/>
      <c r="BT744" s="241"/>
      <c r="BU744" s="241"/>
      <c r="BV744" s="241"/>
      <c r="BW744" s="241"/>
      <c r="BX744" s="241"/>
      <c r="BY744" s="241"/>
      <c r="BZ744" s="241"/>
      <c r="CA744" s="241"/>
      <c r="CB744" s="241"/>
      <c r="CC744" s="241"/>
      <c r="CD744" s="241"/>
      <c r="CE744" s="241"/>
      <c r="CF744" s="241"/>
      <c r="CG744" s="241"/>
      <c r="CH744" s="241"/>
      <c r="CI744" s="241"/>
      <c r="CJ744" s="241"/>
      <c r="CK744" s="241"/>
      <c r="CL744" s="241"/>
      <c r="CM744" s="241"/>
      <c r="CN744" s="241"/>
      <c r="CO744" s="241"/>
      <c r="CP744" s="241"/>
      <c r="CQ744" s="241"/>
      <c r="CR744" s="241"/>
      <c r="CS744" s="241"/>
      <c r="CT744" s="241"/>
      <c r="CU744" s="241"/>
      <c r="CV744" s="241"/>
      <c r="CW744" s="241"/>
      <c r="CX744" s="241"/>
      <c r="CY744" s="241"/>
      <c r="CZ744" s="241"/>
    </row>
    <row r="745" ht="25.15" customHeight="true" x14ac:dyDescent="0.2">
      <c r="C745" s="805"/>
      <c r="D745" s="805"/>
      <c r="E745" s="805"/>
      <c r="F745" s="805"/>
      <c r="G745" s="805"/>
      <c r="H745" s="805"/>
      <c r="I745" s="805"/>
      <c r="J745" s="805"/>
      <c r="K745" s="805"/>
      <c r="L745" s="805"/>
      <c r="M745" s="805"/>
      <c r="N745" s="805"/>
      <c r="O745" s="805"/>
      <c r="P745" s="805"/>
      <c r="Q745" s="805"/>
      <c r="BA745" s="241"/>
      <c r="BB745" s="428"/>
      <c r="BC745" s="241"/>
      <c r="BD745" s="241"/>
      <c r="BE745" s="241"/>
      <c r="BF745" s="241"/>
      <c r="BG745" s="241"/>
      <c r="BH745" s="241"/>
      <c r="BI745" s="241"/>
      <c r="BJ745" s="241"/>
      <c r="BK745" s="241"/>
      <c r="BL745" s="241"/>
      <c r="BM745" s="241"/>
      <c r="BN745" s="241"/>
      <c r="BO745" s="241"/>
      <c r="BP745" s="241"/>
      <c r="BQ745" s="241"/>
      <c r="BR745" s="241"/>
      <c r="BS745" s="241"/>
      <c r="BT745" s="241"/>
      <c r="BU745" s="241"/>
      <c r="BV745" s="241"/>
      <c r="BW745" s="241"/>
      <c r="BX745" s="241"/>
      <c r="BY745" s="241"/>
      <c r="BZ745" s="241"/>
      <c r="CA745" s="241"/>
      <c r="CB745" s="241"/>
      <c r="CC745" s="241"/>
      <c r="CD745" s="241"/>
      <c r="CE745" s="241"/>
      <c r="CF745" s="241"/>
      <c r="CG745" s="241"/>
      <c r="CH745" s="241"/>
      <c r="CI745" s="241"/>
      <c r="CJ745" s="241"/>
      <c r="CK745" s="241"/>
      <c r="CL745" s="241"/>
      <c r="CM745" s="241"/>
      <c r="CN745" s="241"/>
      <c r="CO745" s="241"/>
      <c r="CP745" s="241"/>
      <c r="CQ745" s="241"/>
      <c r="CR745" s="241"/>
      <c r="CS745" s="241"/>
      <c r="CT745" s="241"/>
      <c r="CU745" s="241"/>
      <c r="CV745" s="241"/>
      <c r="CW745" s="241"/>
      <c r="CX745" s="241"/>
      <c r="CY745" s="241"/>
      <c r="CZ745" s="241"/>
    </row>
    <row r="746" ht="25.15" customHeight="true" x14ac:dyDescent="0.2">
      <c r="C746" s="805"/>
      <c r="D746" s="805"/>
      <c r="E746" s="805"/>
      <c r="F746" s="805"/>
      <c r="G746" s="805"/>
      <c r="H746" s="805"/>
      <c r="I746" s="805"/>
      <c r="J746" s="805"/>
      <c r="K746" s="805"/>
      <c r="L746" s="805"/>
      <c r="M746" s="805"/>
      <c r="N746" s="805"/>
      <c r="O746" s="805"/>
      <c r="P746" s="805"/>
      <c r="Q746" s="805"/>
      <c r="BA746" s="241"/>
      <c r="BB746" s="428"/>
      <c r="BC746" s="241"/>
      <c r="BD746" s="241"/>
      <c r="BE746" s="241"/>
      <c r="BF746" s="241"/>
      <c r="BG746" s="241"/>
      <c r="BH746" s="241"/>
      <c r="BI746" s="241"/>
      <c r="BJ746" s="241"/>
      <c r="BK746" s="241"/>
      <c r="BL746" s="241"/>
      <c r="BM746" s="241"/>
      <c r="BN746" s="241"/>
      <c r="BO746" s="241"/>
      <c r="BP746" s="241"/>
      <c r="BQ746" s="241"/>
      <c r="BR746" s="241"/>
      <c r="BS746" s="241"/>
      <c r="BT746" s="241"/>
      <c r="BU746" s="241"/>
      <c r="BV746" s="241"/>
      <c r="BW746" s="241"/>
      <c r="BX746" s="241"/>
      <c r="BY746" s="241"/>
      <c r="BZ746" s="241"/>
      <c r="CA746" s="241"/>
      <c r="CB746" s="241"/>
      <c r="CC746" s="241"/>
      <c r="CD746" s="241"/>
      <c r="CE746" s="241"/>
      <c r="CF746" s="241"/>
      <c r="CG746" s="241"/>
      <c r="CH746" s="241"/>
      <c r="CI746" s="241"/>
      <c r="CJ746" s="241"/>
      <c r="CK746" s="241"/>
      <c r="CL746" s="241"/>
      <c r="CM746" s="241"/>
      <c r="CN746" s="241"/>
      <c r="CO746" s="241"/>
      <c r="CP746" s="241"/>
      <c r="CQ746" s="241"/>
      <c r="CR746" s="241"/>
      <c r="CS746" s="241"/>
      <c r="CT746" s="241"/>
      <c r="CU746" s="241"/>
      <c r="CV746" s="241"/>
      <c r="CW746" s="241"/>
      <c r="CX746" s="241"/>
      <c r="CY746" s="241"/>
      <c r="CZ746" s="241"/>
    </row>
    <row r="747" ht="25.15" customHeight="true" x14ac:dyDescent="0.2">
      <c r="C747" s="805"/>
      <c r="D747" s="805"/>
      <c r="E747" s="805"/>
      <c r="F747" s="805"/>
      <c r="G747" s="805"/>
      <c r="H747" s="805"/>
      <c r="I747" s="805"/>
      <c r="J747" s="805"/>
      <c r="K747" s="805"/>
      <c r="L747" s="805"/>
      <c r="M747" s="805"/>
      <c r="N747" s="805"/>
      <c r="O747" s="805"/>
      <c r="P747" s="805"/>
      <c r="Q747" s="805"/>
      <c r="BA747" s="241"/>
      <c r="BB747" s="428"/>
      <c r="BC747" s="241"/>
      <c r="BD747" s="241"/>
      <c r="BE747" s="241"/>
      <c r="BF747" s="241"/>
      <c r="BG747" s="241"/>
      <c r="BH747" s="241"/>
      <c r="BI747" s="241"/>
      <c r="BJ747" s="241"/>
      <c r="BK747" s="241"/>
      <c r="BL747" s="241"/>
      <c r="BM747" s="241"/>
      <c r="BN747" s="241"/>
      <c r="BO747" s="241"/>
      <c r="BP747" s="241"/>
      <c r="BQ747" s="241"/>
      <c r="BR747" s="241"/>
      <c r="BS747" s="241"/>
      <c r="BT747" s="241"/>
      <c r="BU747" s="241"/>
      <c r="BV747" s="241"/>
      <c r="BW747" s="241"/>
      <c r="BX747" s="241"/>
      <c r="BY747" s="241"/>
      <c r="BZ747" s="241"/>
      <c r="CA747" s="241"/>
      <c r="CB747" s="241"/>
      <c r="CC747" s="241"/>
      <c r="CD747" s="241"/>
      <c r="CE747" s="241"/>
      <c r="CF747" s="241"/>
      <c r="CG747" s="241"/>
      <c r="CH747" s="241"/>
      <c r="CI747" s="241"/>
      <c r="CJ747" s="241"/>
      <c r="CK747" s="241"/>
      <c r="CL747" s="241"/>
      <c r="CM747" s="241"/>
      <c r="CN747" s="241"/>
      <c r="CO747" s="241"/>
      <c r="CP747" s="241"/>
      <c r="CQ747" s="241"/>
      <c r="CR747" s="241"/>
      <c r="CS747" s="241"/>
      <c r="CT747" s="241"/>
      <c r="CU747" s="241"/>
      <c r="CV747" s="241"/>
      <c r="CW747" s="241"/>
      <c r="CX747" s="241"/>
      <c r="CY747" s="241"/>
      <c r="CZ747" s="241"/>
    </row>
    <row r="748" ht="25.15" customHeight="true" x14ac:dyDescent="0.2">
      <c r="C748" s="805"/>
      <c r="D748" s="805"/>
      <c r="E748" s="805"/>
      <c r="F748" s="805"/>
      <c r="G748" s="805"/>
      <c r="H748" s="805"/>
      <c r="I748" s="805"/>
      <c r="J748" s="805"/>
      <c r="K748" s="805"/>
      <c r="L748" s="805"/>
      <c r="M748" s="805"/>
      <c r="N748" s="805"/>
      <c r="O748" s="805"/>
      <c r="P748" s="805"/>
      <c r="Q748" s="805"/>
      <c r="BA748" s="241"/>
      <c r="BB748" s="428"/>
      <c r="BC748" s="241"/>
      <c r="BD748" s="241"/>
      <c r="BE748" s="241"/>
      <c r="BF748" s="241"/>
      <c r="BG748" s="241"/>
      <c r="BH748" s="241"/>
      <c r="BI748" s="241"/>
      <c r="BJ748" s="241"/>
      <c r="BK748" s="241"/>
      <c r="BL748" s="241"/>
      <c r="BM748" s="241"/>
      <c r="BN748" s="241"/>
      <c r="BO748" s="241"/>
      <c r="BP748" s="241"/>
      <c r="BQ748" s="241"/>
      <c r="BR748" s="241"/>
      <c r="BS748" s="241"/>
      <c r="BT748" s="241"/>
      <c r="BU748" s="241"/>
      <c r="BV748" s="241"/>
      <c r="BW748" s="241"/>
      <c r="BX748" s="241"/>
      <c r="BY748" s="241"/>
      <c r="BZ748" s="241"/>
      <c r="CA748" s="241"/>
      <c r="CB748" s="241"/>
      <c r="CC748" s="241"/>
      <c r="CD748" s="241"/>
      <c r="CE748" s="241"/>
      <c r="CF748" s="241"/>
      <c r="CG748" s="241"/>
      <c r="CH748" s="241"/>
      <c r="CI748" s="241"/>
      <c r="CJ748" s="241"/>
      <c r="CK748" s="241"/>
      <c r="CL748" s="241"/>
      <c r="CM748" s="241"/>
      <c r="CN748" s="241"/>
      <c r="CO748" s="241"/>
      <c r="CP748" s="241"/>
      <c r="CQ748" s="241"/>
      <c r="CR748" s="241"/>
      <c r="CS748" s="241"/>
      <c r="CT748" s="241"/>
      <c r="CU748" s="241"/>
      <c r="CV748" s="241"/>
      <c r="CW748" s="241"/>
      <c r="CX748" s="241"/>
      <c r="CY748" s="241"/>
      <c r="CZ748" s="241"/>
    </row>
    <row r="749" ht="25.15" customHeight="true" x14ac:dyDescent="0.2">
      <c r="C749" s="805"/>
      <c r="D749" s="805"/>
      <c r="E749" s="805"/>
      <c r="F749" s="805"/>
      <c r="G749" s="805"/>
      <c r="H749" s="805"/>
      <c r="I749" s="805"/>
      <c r="J749" s="805"/>
      <c r="K749" s="805"/>
      <c r="L749" s="805"/>
      <c r="M749" s="805"/>
      <c r="N749" s="805"/>
      <c r="O749" s="805"/>
      <c r="P749" s="805"/>
      <c r="Q749" s="805"/>
      <c r="BA749" s="241"/>
      <c r="BB749" s="428"/>
      <c r="BC749" s="241"/>
      <c r="BD749" s="241"/>
      <c r="BE749" s="241"/>
      <c r="BF749" s="241"/>
      <c r="BG749" s="241"/>
      <c r="BH749" s="241"/>
      <c r="BI749" s="241"/>
      <c r="BJ749" s="241"/>
      <c r="BK749" s="241"/>
      <c r="BL749" s="241"/>
      <c r="BM749" s="241"/>
      <c r="BN749" s="241"/>
      <c r="BO749" s="241"/>
      <c r="BP749" s="241"/>
      <c r="BQ749" s="241"/>
      <c r="BR749" s="241"/>
      <c r="BS749" s="241"/>
      <c r="BT749" s="241"/>
      <c r="BU749" s="241"/>
      <c r="BV749" s="241"/>
      <c r="BW749" s="241"/>
      <c r="BX749" s="241"/>
      <c r="BY749" s="241"/>
      <c r="BZ749" s="241"/>
      <c r="CA749" s="241"/>
      <c r="CB749" s="241"/>
      <c r="CC749" s="241"/>
      <c r="CD749" s="241"/>
      <c r="CE749" s="241"/>
      <c r="CF749" s="241"/>
      <c r="CG749" s="241"/>
      <c r="CH749" s="241"/>
      <c r="CI749" s="241"/>
      <c r="CJ749" s="241"/>
      <c r="CK749" s="241"/>
      <c r="CL749" s="241"/>
      <c r="CM749" s="241"/>
      <c r="CN749" s="241"/>
      <c r="CO749" s="241"/>
      <c r="CP749" s="241"/>
      <c r="CQ749" s="241"/>
      <c r="CR749" s="241"/>
      <c r="CS749" s="241"/>
      <c r="CT749" s="241"/>
      <c r="CU749" s="241"/>
      <c r="CV749" s="241"/>
      <c r="CW749" s="241"/>
      <c r="CX749" s="241"/>
      <c r="CY749" s="241"/>
      <c r="CZ749" s="241"/>
    </row>
    <row r="750" ht="25.15" customHeight="true" x14ac:dyDescent="0.2">
      <c r="C750" s="805"/>
      <c r="D750" s="805"/>
      <c r="E750" s="805"/>
      <c r="F750" s="805"/>
      <c r="G750" s="805"/>
      <c r="H750" s="805"/>
      <c r="I750" s="805"/>
      <c r="J750" s="805"/>
      <c r="K750" s="805"/>
      <c r="L750" s="805"/>
      <c r="M750" s="805"/>
      <c r="N750" s="805"/>
      <c r="O750" s="805"/>
      <c r="P750" s="805"/>
      <c r="Q750" s="805"/>
      <c r="BA750" s="241"/>
      <c r="BB750" s="428"/>
      <c r="BC750" s="241"/>
      <c r="BD750" s="241"/>
      <c r="BE750" s="241"/>
      <c r="BF750" s="241"/>
      <c r="BG750" s="241"/>
      <c r="BH750" s="241"/>
      <c r="BI750" s="241"/>
      <c r="BJ750" s="241"/>
      <c r="BK750" s="241"/>
      <c r="BL750" s="241"/>
      <c r="BM750" s="241"/>
      <c r="BN750" s="241"/>
      <c r="BO750" s="241"/>
      <c r="BP750" s="241"/>
      <c r="BQ750" s="241"/>
      <c r="BR750" s="241"/>
      <c r="BS750" s="241"/>
      <c r="BT750" s="241"/>
      <c r="BU750" s="241"/>
      <c r="BV750" s="241"/>
      <c r="BW750" s="241"/>
      <c r="BX750" s="241"/>
      <c r="BY750" s="241"/>
      <c r="BZ750" s="241"/>
      <c r="CA750" s="241"/>
      <c r="CB750" s="241"/>
      <c r="CC750" s="241"/>
      <c r="CD750" s="241"/>
      <c r="CE750" s="241"/>
      <c r="CF750" s="241"/>
      <c r="CG750" s="241"/>
      <c r="CH750" s="241"/>
      <c r="CI750" s="241"/>
      <c r="CJ750" s="241"/>
      <c r="CK750" s="241"/>
      <c r="CL750" s="241"/>
      <c r="CM750" s="241"/>
      <c r="CN750" s="241"/>
      <c r="CO750" s="241"/>
      <c r="CP750" s="241"/>
      <c r="CQ750" s="241"/>
      <c r="CR750" s="241"/>
      <c r="CS750" s="241"/>
      <c r="CT750" s="241"/>
      <c r="CU750" s="241"/>
      <c r="CV750" s="241"/>
      <c r="CW750" s="241"/>
      <c r="CX750" s="241"/>
      <c r="CY750" s="241"/>
      <c r="CZ750" s="241"/>
    </row>
    <row r="751" ht="25.15" customHeight="true" x14ac:dyDescent="0.2">
      <c r="C751" s="805"/>
      <c r="D751" s="805"/>
      <c r="E751" s="805"/>
      <c r="F751" s="805"/>
      <c r="G751" s="805"/>
      <c r="H751" s="805"/>
      <c r="I751" s="805"/>
      <c r="J751" s="805"/>
      <c r="K751" s="805"/>
      <c r="L751" s="805"/>
      <c r="M751" s="805"/>
      <c r="N751" s="805"/>
      <c r="O751" s="805"/>
      <c r="P751" s="805"/>
      <c r="Q751" s="805"/>
      <c r="BA751" s="241"/>
      <c r="BB751" s="428"/>
      <c r="BC751" s="241"/>
      <c r="BD751" s="241"/>
      <c r="BE751" s="241"/>
      <c r="BF751" s="241"/>
      <c r="BG751" s="241"/>
      <c r="BH751" s="241"/>
      <c r="BI751" s="241"/>
      <c r="BJ751" s="241"/>
      <c r="BK751" s="241"/>
      <c r="BL751" s="241"/>
      <c r="BM751" s="241"/>
      <c r="BN751" s="241"/>
      <c r="BO751" s="241"/>
      <c r="BP751" s="241"/>
      <c r="BQ751" s="241"/>
      <c r="BR751" s="241"/>
      <c r="BS751" s="241"/>
      <c r="BT751" s="241"/>
      <c r="BU751" s="241"/>
      <c r="BV751" s="241"/>
      <c r="BW751" s="241"/>
      <c r="BX751" s="241"/>
      <c r="BY751" s="241"/>
      <c r="BZ751" s="241"/>
      <c r="CA751" s="241"/>
      <c r="CB751" s="241"/>
      <c r="CC751" s="241"/>
      <c r="CD751" s="241"/>
      <c r="CE751" s="241"/>
      <c r="CF751" s="241"/>
      <c r="CG751" s="241"/>
      <c r="CH751" s="241"/>
      <c r="CI751" s="241"/>
      <c r="CJ751" s="241"/>
      <c r="CK751" s="241"/>
      <c r="CL751" s="241"/>
      <c r="CM751" s="241"/>
      <c r="CN751" s="241"/>
      <c r="CO751" s="241"/>
      <c r="CP751" s="241"/>
      <c r="CQ751" s="241"/>
      <c r="CR751" s="241"/>
      <c r="CS751" s="241"/>
      <c r="CT751" s="241"/>
      <c r="CU751" s="241"/>
      <c r="CV751" s="241"/>
      <c r="CW751" s="241"/>
      <c r="CX751" s="241"/>
      <c r="CY751" s="241"/>
      <c r="CZ751" s="241"/>
    </row>
    <row r="752" ht="25.15" customHeight="true" x14ac:dyDescent="0.2">
      <c r="C752" s="805"/>
      <c r="D752" s="805"/>
      <c r="E752" s="805"/>
      <c r="F752" s="805"/>
      <c r="G752" s="805"/>
      <c r="H752" s="805"/>
      <c r="I752" s="805"/>
      <c r="J752" s="805"/>
      <c r="K752" s="805"/>
      <c r="L752" s="805"/>
      <c r="M752" s="805"/>
      <c r="N752" s="805"/>
      <c r="O752" s="805"/>
      <c r="P752" s="805"/>
      <c r="Q752" s="805"/>
      <c r="BA752" s="241"/>
      <c r="BB752" s="428"/>
      <c r="BC752" s="241"/>
      <c r="BD752" s="241"/>
      <c r="BE752" s="241"/>
      <c r="BF752" s="241"/>
      <c r="BG752" s="241"/>
      <c r="BH752" s="241"/>
      <c r="BI752" s="241"/>
      <c r="BJ752" s="241"/>
      <c r="BK752" s="241"/>
      <c r="BL752" s="241"/>
      <c r="BM752" s="241"/>
      <c r="BN752" s="241"/>
      <c r="BO752" s="241"/>
      <c r="BP752" s="241"/>
      <c r="BQ752" s="241"/>
      <c r="BR752" s="241"/>
      <c r="BS752" s="241"/>
      <c r="BT752" s="241"/>
      <c r="BU752" s="241"/>
      <c r="BV752" s="241"/>
      <c r="BW752" s="241"/>
      <c r="BX752" s="241"/>
      <c r="BY752" s="241"/>
      <c r="BZ752" s="241"/>
      <c r="CA752" s="241"/>
      <c r="CB752" s="241"/>
      <c r="CC752" s="241"/>
      <c r="CD752" s="241"/>
      <c r="CE752" s="241"/>
      <c r="CF752" s="241"/>
      <c r="CG752" s="241"/>
      <c r="CH752" s="241"/>
      <c r="CI752" s="241"/>
      <c r="CJ752" s="241"/>
      <c r="CK752" s="241"/>
      <c r="CL752" s="241"/>
      <c r="CM752" s="241"/>
      <c r="CN752" s="241"/>
      <c r="CO752" s="241"/>
      <c r="CP752" s="241"/>
      <c r="CQ752" s="241"/>
      <c r="CR752" s="241"/>
      <c r="CS752" s="241"/>
      <c r="CT752" s="241"/>
      <c r="CU752" s="241"/>
      <c r="CV752" s="241"/>
      <c r="CW752" s="241"/>
      <c r="CX752" s="241"/>
      <c r="CY752" s="241"/>
      <c r="CZ752" s="241"/>
    </row>
    <row r="753" ht="25.15" customHeight="true" x14ac:dyDescent="0.2">
      <c r="C753" s="805"/>
      <c r="D753" s="805"/>
      <c r="E753" s="805"/>
      <c r="F753" s="805"/>
      <c r="G753" s="805"/>
      <c r="H753" s="805"/>
      <c r="I753" s="805"/>
      <c r="J753" s="805"/>
      <c r="K753" s="805"/>
      <c r="L753" s="805"/>
      <c r="M753" s="805"/>
      <c r="N753" s="805"/>
      <c r="O753" s="805"/>
      <c r="P753" s="805"/>
      <c r="Q753" s="805"/>
      <c r="BA753" s="241"/>
      <c r="BB753" s="428"/>
      <c r="BC753" s="241"/>
      <c r="BD753" s="241"/>
      <c r="BE753" s="241"/>
      <c r="BF753" s="241"/>
      <c r="BG753" s="241"/>
      <c r="BH753" s="241"/>
      <c r="BI753" s="241"/>
      <c r="BJ753" s="241"/>
      <c r="BK753" s="241"/>
      <c r="BL753" s="241"/>
      <c r="BM753" s="241"/>
      <c r="BN753" s="241"/>
      <c r="BO753" s="241"/>
      <c r="BP753" s="241"/>
      <c r="BQ753" s="241"/>
      <c r="BR753" s="241"/>
      <c r="BS753" s="241"/>
      <c r="BT753" s="241"/>
      <c r="BU753" s="241"/>
      <c r="BV753" s="241"/>
      <c r="BW753" s="241"/>
      <c r="BX753" s="241"/>
      <c r="BY753" s="241"/>
      <c r="BZ753" s="241"/>
      <c r="CA753" s="241"/>
      <c r="CB753" s="241"/>
      <c r="CC753" s="241"/>
      <c r="CD753" s="241"/>
      <c r="CE753" s="241"/>
      <c r="CF753" s="241"/>
      <c r="CG753" s="241"/>
      <c r="CH753" s="241"/>
      <c r="CI753" s="241"/>
      <c r="CJ753" s="241"/>
      <c r="CK753" s="241"/>
      <c r="CL753" s="241"/>
      <c r="CM753" s="241"/>
      <c r="CN753" s="241"/>
      <c r="CO753" s="241"/>
      <c r="CP753" s="241"/>
      <c r="CQ753" s="241"/>
      <c r="CR753" s="241"/>
      <c r="CS753" s="241"/>
      <c r="CT753" s="241"/>
      <c r="CU753" s="241"/>
      <c r="CV753" s="241"/>
      <c r="CW753" s="241"/>
      <c r="CX753" s="241"/>
      <c r="CY753" s="241"/>
      <c r="CZ753" s="241"/>
    </row>
    <row r="754" ht="25.15" customHeight="true" x14ac:dyDescent="0.2">
      <c r="C754" s="805"/>
      <c r="D754" s="805"/>
      <c r="E754" s="805"/>
      <c r="F754" s="805"/>
      <c r="G754" s="805"/>
      <c r="H754" s="805"/>
      <c r="I754" s="805"/>
      <c r="J754" s="805"/>
      <c r="K754" s="805"/>
      <c r="L754" s="805"/>
      <c r="M754" s="805"/>
      <c r="N754" s="805"/>
      <c r="O754" s="805"/>
      <c r="P754" s="805"/>
      <c r="Q754" s="805"/>
      <c r="BA754" s="241"/>
      <c r="BB754" s="428"/>
      <c r="BC754" s="241"/>
      <c r="BD754" s="241"/>
      <c r="BE754" s="241"/>
      <c r="BF754" s="241"/>
      <c r="BG754" s="241"/>
      <c r="BH754" s="241"/>
      <c r="BI754" s="241"/>
      <c r="BJ754" s="241"/>
      <c r="BK754" s="241"/>
      <c r="BL754" s="241"/>
      <c r="BM754" s="241"/>
      <c r="BN754" s="241"/>
      <c r="BO754" s="241"/>
      <c r="BP754" s="241"/>
      <c r="BQ754" s="241"/>
      <c r="BR754" s="241"/>
      <c r="BS754" s="241"/>
      <c r="BT754" s="241"/>
      <c r="BU754" s="241"/>
      <c r="BV754" s="241"/>
      <c r="BW754" s="241"/>
      <c r="BX754" s="241"/>
      <c r="BY754" s="241"/>
      <c r="BZ754" s="241"/>
      <c r="CA754" s="241"/>
      <c r="CB754" s="241"/>
      <c r="CC754" s="241"/>
      <c r="CD754" s="241"/>
      <c r="CE754" s="241"/>
      <c r="CF754" s="241"/>
      <c r="CG754" s="241"/>
      <c r="CH754" s="241"/>
      <c r="CI754" s="241"/>
      <c r="CJ754" s="241"/>
      <c r="CK754" s="241"/>
      <c r="CL754" s="241"/>
      <c r="CM754" s="241"/>
      <c r="CN754" s="241"/>
      <c r="CO754" s="241"/>
      <c r="CP754" s="241"/>
      <c r="CQ754" s="241"/>
      <c r="CR754" s="241"/>
      <c r="CS754" s="241"/>
      <c r="CT754" s="241"/>
      <c r="CU754" s="241"/>
      <c r="CV754" s="241"/>
      <c r="CW754" s="241"/>
      <c r="CX754" s="241"/>
      <c r="CY754" s="241"/>
      <c r="CZ754" s="241"/>
    </row>
    <row r="755" ht="25.15" customHeight="true" x14ac:dyDescent="0.2">
      <c r="C755" s="805"/>
      <c r="D755" s="805"/>
      <c r="E755" s="805"/>
      <c r="F755" s="805"/>
      <c r="G755" s="805"/>
      <c r="H755" s="805"/>
      <c r="I755" s="805"/>
      <c r="J755" s="805"/>
      <c r="K755" s="805"/>
      <c r="L755" s="805"/>
      <c r="M755" s="805"/>
      <c r="N755" s="805"/>
      <c r="O755" s="805"/>
      <c r="P755" s="805"/>
      <c r="Q755" s="805"/>
      <c r="BA755" s="241"/>
      <c r="BB755" s="428"/>
      <c r="BC755" s="241"/>
      <c r="BD755" s="241"/>
      <c r="BE755" s="241"/>
      <c r="BF755" s="241"/>
      <c r="BG755" s="241"/>
      <c r="BH755" s="241"/>
      <c r="BI755" s="241"/>
      <c r="BJ755" s="241"/>
      <c r="BK755" s="241"/>
      <c r="BL755" s="241"/>
      <c r="BM755" s="241"/>
      <c r="BN755" s="241"/>
      <c r="BO755" s="241"/>
      <c r="BP755" s="241"/>
      <c r="BQ755" s="241"/>
      <c r="BR755" s="241"/>
      <c r="BS755" s="241"/>
      <c r="BT755" s="241"/>
      <c r="BU755" s="241"/>
      <c r="BV755" s="241"/>
      <c r="BW755" s="241"/>
      <c r="BX755" s="241"/>
      <c r="BY755" s="241"/>
      <c r="BZ755" s="241"/>
      <c r="CA755" s="241"/>
      <c r="CB755" s="241"/>
      <c r="CC755" s="241"/>
      <c r="CD755" s="241"/>
      <c r="CE755" s="241"/>
      <c r="CF755" s="241"/>
      <c r="CG755" s="241"/>
      <c r="CH755" s="241"/>
      <c r="CI755" s="241"/>
      <c r="CJ755" s="241"/>
      <c r="CK755" s="241"/>
      <c r="CL755" s="241"/>
      <c r="CM755" s="241"/>
      <c r="CN755" s="241"/>
      <c r="CO755" s="241"/>
      <c r="CP755" s="241"/>
      <c r="CQ755" s="241"/>
      <c r="CR755" s="241"/>
      <c r="CS755" s="241"/>
      <c r="CT755" s="241"/>
      <c r="CU755" s="241"/>
      <c r="CV755" s="241"/>
      <c r="CW755" s="241"/>
      <c r="CX755" s="241"/>
      <c r="CY755" s="241"/>
      <c r="CZ755" s="241"/>
    </row>
    <row r="756" ht="25.15" customHeight="true" x14ac:dyDescent="0.2">
      <c r="C756" s="805"/>
      <c r="D756" s="805"/>
      <c r="E756" s="805"/>
      <c r="F756" s="805"/>
      <c r="G756" s="805"/>
      <c r="H756" s="805"/>
      <c r="I756" s="805"/>
      <c r="J756" s="805"/>
      <c r="K756" s="805"/>
      <c r="L756" s="805"/>
      <c r="M756" s="805"/>
      <c r="N756" s="805"/>
      <c r="O756" s="805"/>
      <c r="P756" s="805"/>
      <c r="Q756" s="805"/>
      <c r="BA756" s="241"/>
      <c r="BB756" s="428"/>
      <c r="BC756" s="241"/>
      <c r="BD756" s="241"/>
      <c r="BE756" s="241"/>
      <c r="BF756" s="241"/>
      <c r="BG756" s="241"/>
      <c r="BH756" s="241"/>
      <c r="BI756" s="241"/>
      <c r="BJ756" s="241"/>
      <c r="BK756" s="241"/>
      <c r="BL756" s="241"/>
      <c r="BM756" s="241"/>
      <c r="BN756" s="241"/>
      <c r="BO756" s="241"/>
      <c r="BP756" s="241"/>
      <c r="BQ756" s="241"/>
      <c r="BR756" s="241"/>
      <c r="BS756" s="241"/>
      <c r="BT756" s="241"/>
      <c r="BU756" s="241"/>
      <c r="BV756" s="241"/>
      <c r="BW756" s="241"/>
      <c r="BX756" s="241"/>
      <c r="BY756" s="241"/>
      <c r="BZ756" s="241"/>
      <c r="CA756" s="241"/>
      <c r="CB756" s="241"/>
      <c r="CC756" s="241"/>
      <c r="CD756" s="241"/>
      <c r="CE756" s="241"/>
      <c r="CF756" s="241"/>
      <c r="CG756" s="241"/>
      <c r="CH756" s="241"/>
      <c r="CI756" s="241"/>
      <c r="CJ756" s="241"/>
      <c r="CK756" s="241"/>
      <c r="CL756" s="241"/>
      <c r="CM756" s="241"/>
      <c r="CN756" s="241"/>
      <c r="CO756" s="241"/>
      <c r="CP756" s="241"/>
      <c r="CQ756" s="241"/>
      <c r="CR756" s="241"/>
      <c r="CS756" s="241"/>
      <c r="CT756" s="241"/>
      <c r="CU756" s="241"/>
      <c r="CV756" s="241"/>
      <c r="CW756" s="241"/>
      <c r="CX756" s="241"/>
      <c r="CY756" s="241"/>
      <c r="CZ756" s="241"/>
    </row>
    <row r="757" ht="25.15" customHeight="true" x14ac:dyDescent="0.2">
      <c r="C757" s="805"/>
      <c r="D757" s="805"/>
      <c r="E757" s="805"/>
      <c r="F757" s="805"/>
      <c r="G757" s="805"/>
      <c r="H757" s="805"/>
      <c r="I757" s="805"/>
      <c r="J757" s="805"/>
      <c r="K757" s="805"/>
      <c r="L757" s="805"/>
      <c r="M757" s="805"/>
      <c r="N757" s="805"/>
      <c r="O757" s="805"/>
      <c r="P757" s="805"/>
      <c r="Q757" s="805"/>
      <c r="BA757" s="241"/>
      <c r="BB757" s="428"/>
      <c r="BC757" s="241"/>
      <c r="BD757" s="241"/>
      <c r="BE757" s="241"/>
      <c r="BF757" s="241"/>
      <c r="BG757" s="241"/>
      <c r="BH757" s="241"/>
      <c r="BI757" s="241"/>
      <c r="BJ757" s="241"/>
      <c r="BK757" s="241"/>
      <c r="BL757" s="241"/>
      <c r="BM757" s="241"/>
      <c r="BN757" s="241"/>
      <c r="BO757" s="241"/>
      <c r="BP757" s="241"/>
      <c r="BQ757" s="241"/>
      <c r="BR757" s="241"/>
      <c r="BS757" s="241"/>
      <c r="BT757" s="241"/>
      <c r="BU757" s="241"/>
      <c r="BV757" s="241"/>
      <c r="BW757" s="241"/>
      <c r="BX757" s="241"/>
      <c r="BY757" s="241"/>
      <c r="BZ757" s="241"/>
      <c r="CA757" s="241"/>
      <c r="CB757" s="241"/>
      <c r="CC757" s="241"/>
      <c r="CD757" s="241"/>
      <c r="CE757" s="241"/>
      <c r="CF757" s="241"/>
      <c r="CG757" s="241"/>
      <c r="CH757" s="241"/>
      <c r="CI757" s="241"/>
      <c r="CJ757" s="241"/>
      <c r="CK757" s="241"/>
      <c r="CL757" s="241"/>
      <c r="CM757" s="241"/>
      <c r="CN757" s="241"/>
      <c r="CO757" s="241"/>
      <c r="CP757" s="241"/>
      <c r="CQ757" s="241"/>
      <c r="CR757" s="241"/>
      <c r="CS757" s="241"/>
      <c r="CT757" s="241"/>
      <c r="CU757" s="241"/>
      <c r="CV757" s="241"/>
      <c r="CW757" s="241"/>
      <c r="CX757" s="241"/>
      <c r="CY757" s="241"/>
      <c r="CZ757" s="241"/>
    </row>
    <row r="758" ht="25.15" customHeight="true" x14ac:dyDescent="0.2">
      <c r="C758" s="805"/>
      <c r="D758" s="805"/>
      <c r="E758" s="805"/>
      <c r="F758" s="805"/>
      <c r="G758" s="805"/>
      <c r="H758" s="805"/>
      <c r="I758" s="805"/>
      <c r="J758" s="805"/>
      <c r="K758" s="805"/>
      <c r="L758" s="805"/>
      <c r="M758" s="805"/>
      <c r="N758" s="805"/>
      <c r="O758" s="805"/>
      <c r="P758" s="805"/>
      <c r="Q758" s="805"/>
      <c r="BA758" s="241"/>
      <c r="BB758" s="428"/>
      <c r="BC758" s="241"/>
      <c r="BD758" s="241"/>
      <c r="BE758" s="241"/>
      <c r="BF758" s="241"/>
      <c r="BG758" s="241"/>
      <c r="BH758" s="241"/>
      <c r="BI758" s="241"/>
      <c r="BJ758" s="241"/>
      <c r="BK758" s="241"/>
      <c r="BL758" s="241"/>
      <c r="BM758" s="241"/>
      <c r="BN758" s="241"/>
      <c r="BO758" s="241"/>
      <c r="BP758" s="241"/>
      <c r="BQ758" s="241"/>
      <c r="BR758" s="241"/>
      <c r="BS758" s="241"/>
      <c r="BT758" s="241"/>
      <c r="BU758" s="241"/>
      <c r="BV758" s="241"/>
      <c r="BW758" s="241"/>
      <c r="BX758" s="241"/>
      <c r="BY758" s="241"/>
      <c r="BZ758" s="241"/>
      <c r="CA758" s="241"/>
      <c r="CB758" s="241"/>
      <c r="CC758" s="241"/>
      <c r="CD758" s="241"/>
      <c r="CE758" s="241"/>
      <c r="CF758" s="241"/>
      <c r="CG758" s="241"/>
      <c r="CH758" s="241"/>
      <c r="CI758" s="241"/>
      <c r="CJ758" s="241"/>
      <c r="CK758" s="241"/>
      <c r="CL758" s="241"/>
      <c r="CM758" s="241"/>
      <c r="CN758" s="241"/>
      <c r="CO758" s="241"/>
      <c r="CP758" s="241"/>
      <c r="CQ758" s="241"/>
      <c r="CR758" s="241"/>
      <c r="CS758" s="241"/>
      <c r="CT758" s="241"/>
      <c r="CU758" s="241"/>
      <c r="CV758" s="241"/>
      <c r="CW758" s="241"/>
      <c r="CX758" s="241"/>
      <c r="CY758" s="241"/>
      <c r="CZ758" s="241"/>
    </row>
    <row r="759" ht="25.15" customHeight="true" x14ac:dyDescent="0.2">
      <c r="C759" s="805"/>
      <c r="D759" s="805"/>
      <c r="E759" s="805"/>
      <c r="F759" s="805"/>
      <c r="G759" s="805"/>
      <c r="H759" s="805"/>
      <c r="I759" s="805"/>
      <c r="J759" s="805"/>
      <c r="K759" s="805"/>
      <c r="L759" s="805"/>
      <c r="M759" s="805"/>
      <c r="N759" s="805"/>
      <c r="O759" s="805"/>
      <c r="P759" s="805"/>
      <c r="Q759" s="805"/>
      <c r="BA759" s="241"/>
      <c r="BB759" s="428"/>
      <c r="BC759" s="241"/>
      <c r="BD759" s="241"/>
      <c r="BE759" s="241"/>
      <c r="BF759" s="241"/>
      <c r="BG759" s="241"/>
      <c r="BH759" s="241"/>
      <c r="BI759" s="241"/>
      <c r="BJ759" s="241"/>
      <c r="BK759" s="241"/>
      <c r="BL759" s="241"/>
      <c r="BM759" s="241"/>
      <c r="BN759" s="241"/>
      <c r="BO759" s="241"/>
      <c r="BP759" s="241"/>
      <c r="BQ759" s="241"/>
      <c r="BR759" s="241"/>
      <c r="BS759" s="241"/>
      <c r="BT759" s="241"/>
      <c r="BU759" s="241"/>
      <c r="BV759" s="241"/>
      <c r="BW759" s="241"/>
      <c r="BX759" s="241"/>
      <c r="BY759" s="241"/>
      <c r="BZ759" s="241"/>
      <c r="CA759" s="241"/>
      <c r="CB759" s="241"/>
      <c r="CC759" s="241"/>
      <c r="CD759" s="241"/>
      <c r="CE759" s="241"/>
      <c r="CF759" s="241"/>
      <c r="CG759" s="241"/>
      <c r="CH759" s="241"/>
      <c r="CI759" s="241"/>
      <c r="CJ759" s="241"/>
      <c r="CK759" s="241"/>
      <c r="CL759" s="241"/>
      <c r="CM759" s="241"/>
      <c r="CN759" s="241"/>
      <c r="CO759" s="241"/>
      <c r="CP759" s="241"/>
      <c r="CQ759" s="241"/>
      <c r="CR759" s="241"/>
      <c r="CS759" s="241"/>
      <c r="CT759" s="241"/>
      <c r="CU759" s="241"/>
      <c r="CV759" s="241"/>
      <c r="CW759" s="241"/>
      <c r="CX759" s="241"/>
      <c r="CY759" s="241"/>
      <c r="CZ759" s="241"/>
    </row>
    <row r="760" ht="25.15" customHeight="true" x14ac:dyDescent="0.2">
      <c r="C760" s="805"/>
      <c r="D760" s="805"/>
      <c r="E760" s="805"/>
      <c r="F760" s="805"/>
      <c r="G760" s="805"/>
      <c r="H760" s="805"/>
      <c r="I760" s="805"/>
      <c r="J760" s="805"/>
      <c r="K760" s="805"/>
      <c r="L760" s="805"/>
      <c r="M760" s="805"/>
      <c r="N760" s="805"/>
      <c r="O760" s="805"/>
      <c r="P760" s="805"/>
      <c r="Q760" s="805"/>
      <c r="BA760" s="241"/>
      <c r="BB760" s="428"/>
      <c r="BC760" s="241"/>
      <c r="BD760" s="241"/>
      <c r="BE760" s="241"/>
      <c r="BF760" s="241"/>
      <c r="BG760" s="241"/>
      <c r="BH760" s="241"/>
      <c r="BI760" s="241"/>
      <c r="BJ760" s="241"/>
      <c r="BK760" s="241"/>
      <c r="BL760" s="241"/>
      <c r="BM760" s="241"/>
      <c r="BN760" s="241"/>
      <c r="BO760" s="241"/>
      <c r="BP760" s="241"/>
      <c r="BQ760" s="241"/>
      <c r="BR760" s="241"/>
      <c r="BS760" s="241"/>
      <c r="BT760" s="241"/>
      <c r="BU760" s="241"/>
      <c r="BV760" s="241"/>
      <c r="BW760" s="241"/>
      <c r="BX760" s="241"/>
      <c r="BY760" s="241"/>
      <c r="BZ760" s="241"/>
      <c r="CA760" s="241"/>
      <c r="CB760" s="241"/>
      <c r="CC760" s="241"/>
      <c r="CD760" s="241"/>
      <c r="CE760" s="241"/>
      <c r="CF760" s="241"/>
      <c r="CG760" s="241"/>
      <c r="CH760" s="241"/>
      <c r="CI760" s="241"/>
      <c r="CJ760" s="241"/>
      <c r="CK760" s="241"/>
      <c r="CL760" s="241"/>
      <c r="CM760" s="241"/>
      <c r="CN760" s="241"/>
      <c r="CO760" s="241"/>
      <c r="CP760" s="241"/>
      <c r="CQ760" s="241"/>
      <c r="CR760" s="241"/>
      <c r="CS760" s="241"/>
      <c r="CT760" s="241"/>
      <c r="CU760" s="241"/>
      <c r="CV760" s="241"/>
      <c r="CW760" s="241"/>
      <c r="CX760" s="241"/>
      <c r="CY760" s="241"/>
      <c r="CZ760" s="241"/>
    </row>
    <row r="761" ht="25.15" customHeight="true" x14ac:dyDescent="0.2">
      <c r="C761" s="805"/>
      <c r="D761" s="805"/>
      <c r="E761" s="805"/>
      <c r="F761" s="805"/>
      <c r="G761" s="805"/>
      <c r="H761" s="805"/>
      <c r="I761" s="805"/>
      <c r="J761" s="805"/>
      <c r="K761" s="805"/>
      <c r="L761" s="805"/>
      <c r="M761" s="805"/>
      <c r="N761" s="805"/>
      <c r="O761" s="805"/>
      <c r="P761" s="805"/>
      <c r="Q761" s="805"/>
      <c r="BA761" s="241"/>
      <c r="BB761" s="428"/>
      <c r="BC761" s="241"/>
      <c r="BD761" s="241"/>
      <c r="BE761" s="241"/>
      <c r="BF761" s="241"/>
      <c r="BG761" s="241"/>
      <c r="BH761" s="241"/>
      <c r="BI761" s="241"/>
      <c r="BJ761" s="241"/>
      <c r="BK761" s="241"/>
      <c r="BL761" s="241"/>
      <c r="BM761" s="241"/>
      <c r="BN761" s="241"/>
      <c r="BO761" s="241"/>
      <c r="BP761" s="241"/>
      <c r="BQ761" s="241"/>
      <c r="BR761" s="241"/>
      <c r="BS761" s="241"/>
      <c r="BT761" s="241"/>
      <c r="BU761" s="241"/>
      <c r="BV761" s="241"/>
      <c r="BW761" s="241"/>
      <c r="BX761" s="241"/>
      <c r="BY761" s="241"/>
      <c r="BZ761" s="241"/>
      <c r="CA761" s="241"/>
      <c r="CB761" s="241"/>
      <c r="CC761" s="241"/>
      <c r="CD761" s="241"/>
      <c r="CE761" s="241"/>
      <c r="CF761" s="241"/>
      <c r="CG761" s="241"/>
      <c r="CH761" s="241"/>
      <c r="CI761" s="241"/>
      <c r="CJ761" s="241"/>
      <c r="CK761" s="241"/>
      <c r="CL761" s="241"/>
      <c r="CM761" s="241"/>
      <c r="CN761" s="241"/>
      <c r="CO761" s="241"/>
      <c r="CP761" s="241"/>
      <c r="CQ761" s="241"/>
      <c r="CR761" s="241"/>
      <c r="CS761" s="241"/>
      <c r="CT761" s="241"/>
      <c r="CU761" s="241"/>
      <c r="CV761" s="241"/>
      <c r="CW761" s="241"/>
      <c r="CX761" s="241"/>
      <c r="CY761" s="241"/>
      <c r="CZ761" s="241"/>
    </row>
    <row r="762" ht="25.15" customHeight="true" x14ac:dyDescent="0.2">
      <c r="C762" s="805"/>
      <c r="D762" s="805"/>
      <c r="E762" s="805"/>
      <c r="F762" s="805"/>
      <c r="G762" s="805"/>
      <c r="H762" s="805"/>
      <c r="I762" s="805"/>
      <c r="J762" s="805"/>
      <c r="K762" s="805"/>
      <c r="L762" s="805"/>
      <c r="M762" s="805"/>
      <c r="N762" s="805"/>
      <c r="O762" s="805"/>
      <c r="P762" s="805"/>
      <c r="Q762" s="805"/>
      <c r="BA762" s="241"/>
      <c r="BB762" s="428"/>
      <c r="BC762" s="241"/>
      <c r="BD762" s="241"/>
      <c r="BE762" s="241"/>
      <c r="BF762" s="241"/>
      <c r="BG762" s="241"/>
      <c r="BH762" s="241"/>
      <c r="BI762" s="241"/>
      <c r="BJ762" s="241"/>
      <c r="BK762" s="241"/>
      <c r="BL762" s="241"/>
      <c r="BM762" s="241"/>
      <c r="BN762" s="241"/>
      <c r="BO762" s="241"/>
      <c r="BP762" s="241"/>
      <c r="BQ762" s="241"/>
      <c r="BR762" s="241"/>
      <c r="BS762" s="241"/>
      <c r="BT762" s="241"/>
      <c r="BU762" s="241"/>
      <c r="BV762" s="241"/>
      <c r="BW762" s="241"/>
      <c r="BX762" s="241"/>
      <c r="BY762" s="241"/>
      <c r="BZ762" s="241"/>
      <c r="CA762" s="241"/>
      <c r="CB762" s="241"/>
      <c r="CC762" s="241"/>
      <c r="CD762" s="241"/>
      <c r="CE762" s="241"/>
      <c r="CF762" s="241"/>
      <c r="CG762" s="241"/>
      <c r="CH762" s="241"/>
      <c r="CI762" s="241"/>
      <c r="CJ762" s="241"/>
      <c r="CK762" s="241"/>
      <c r="CL762" s="241"/>
      <c r="CM762" s="241"/>
      <c r="CN762" s="241"/>
      <c r="CO762" s="241"/>
      <c r="CP762" s="241"/>
      <c r="CQ762" s="241"/>
      <c r="CR762" s="241"/>
      <c r="CS762" s="241"/>
      <c r="CT762" s="241"/>
      <c r="CU762" s="241"/>
      <c r="CV762" s="241"/>
      <c r="CW762" s="241"/>
      <c r="CX762" s="241"/>
      <c r="CY762" s="241"/>
      <c r="CZ762" s="241"/>
    </row>
    <row r="763" ht="25.15" customHeight="true" x14ac:dyDescent="0.2">
      <c r="C763" s="805"/>
      <c r="D763" s="805"/>
      <c r="E763" s="805"/>
      <c r="F763" s="805"/>
      <c r="G763" s="805"/>
      <c r="H763" s="805"/>
      <c r="I763" s="805"/>
      <c r="J763" s="805"/>
      <c r="K763" s="805"/>
      <c r="L763" s="805"/>
      <c r="M763" s="805"/>
      <c r="N763" s="805"/>
      <c r="O763" s="805"/>
      <c r="P763" s="805"/>
      <c r="Q763" s="805"/>
      <c r="BA763" s="241"/>
      <c r="BB763" s="428"/>
      <c r="BC763" s="241"/>
      <c r="BD763" s="241"/>
      <c r="BE763" s="241"/>
      <c r="BF763" s="241"/>
      <c r="BG763" s="241"/>
      <c r="BH763" s="241"/>
      <c r="BI763" s="241"/>
      <c r="BJ763" s="241"/>
      <c r="BK763" s="241"/>
      <c r="BL763" s="241"/>
      <c r="BM763" s="241"/>
      <c r="BN763" s="241"/>
      <c r="BO763" s="241"/>
      <c r="BP763" s="241"/>
      <c r="BQ763" s="241"/>
      <c r="BR763" s="241"/>
      <c r="BS763" s="241"/>
      <c r="BT763" s="241"/>
      <c r="BU763" s="241"/>
      <c r="BV763" s="241"/>
      <c r="BW763" s="241"/>
      <c r="BX763" s="241"/>
      <c r="BY763" s="241"/>
      <c r="BZ763" s="241"/>
      <c r="CA763" s="241"/>
      <c r="CB763" s="241"/>
      <c r="CC763" s="241"/>
      <c r="CD763" s="241"/>
      <c r="CE763" s="241"/>
      <c r="CF763" s="241"/>
      <c r="CG763" s="241"/>
      <c r="CH763" s="241"/>
      <c r="CI763" s="241"/>
      <c r="CJ763" s="241"/>
      <c r="CK763" s="241"/>
      <c r="CL763" s="241"/>
      <c r="CM763" s="241"/>
      <c r="CN763" s="241"/>
      <c r="CO763" s="241"/>
      <c r="CP763" s="241"/>
      <c r="CQ763" s="241"/>
      <c r="CR763" s="241"/>
      <c r="CS763" s="241"/>
      <c r="CT763" s="241"/>
      <c r="CU763" s="241"/>
      <c r="CV763" s="241"/>
      <c r="CW763" s="241"/>
      <c r="CX763" s="241"/>
      <c r="CY763" s="241"/>
      <c r="CZ763" s="241"/>
    </row>
    <row r="764" ht="25.15" customHeight="true" x14ac:dyDescent="0.2">
      <c r="C764" s="805"/>
      <c r="D764" s="805"/>
      <c r="E764" s="805"/>
      <c r="F764" s="805"/>
      <c r="G764" s="805"/>
      <c r="H764" s="805"/>
      <c r="I764" s="805"/>
      <c r="J764" s="805"/>
      <c r="K764" s="805"/>
      <c r="L764" s="805"/>
      <c r="M764" s="805"/>
      <c r="N764" s="805"/>
      <c r="O764" s="805"/>
      <c r="P764" s="805"/>
      <c r="Q764" s="805"/>
      <c r="BA764" s="241"/>
      <c r="BB764" s="428"/>
      <c r="BC764" s="241"/>
      <c r="BD764" s="241"/>
      <c r="BE764" s="241"/>
      <c r="BF764" s="241"/>
      <c r="BG764" s="241"/>
      <c r="BH764" s="241"/>
      <c r="BI764" s="241"/>
      <c r="BJ764" s="241"/>
      <c r="BK764" s="241"/>
      <c r="BL764" s="241"/>
      <c r="BM764" s="241"/>
      <c r="BN764" s="241"/>
      <c r="BO764" s="241"/>
      <c r="BP764" s="241"/>
      <c r="BQ764" s="241"/>
      <c r="BR764" s="241"/>
      <c r="BS764" s="241"/>
      <c r="BT764" s="241"/>
      <c r="BU764" s="241"/>
      <c r="BV764" s="241"/>
      <c r="BW764" s="241"/>
      <c r="BX764" s="241"/>
      <c r="BY764" s="241"/>
      <c r="BZ764" s="241"/>
      <c r="CA764" s="241"/>
      <c r="CB764" s="241"/>
      <c r="CC764" s="241"/>
      <c r="CD764" s="241"/>
      <c r="CE764" s="241"/>
      <c r="CF764" s="241"/>
      <c r="CG764" s="241"/>
      <c r="CH764" s="241"/>
      <c r="CI764" s="241"/>
      <c r="CJ764" s="241"/>
      <c r="CK764" s="241"/>
      <c r="CL764" s="241"/>
      <c r="CM764" s="241"/>
      <c r="CN764" s="241"/>
      <c r="CO764" s="241"/>
      <c r="CP764" s="241"/>
      <c r="CQ764" s="241"/>
      <c r="CR764" s="241"/>
      <c r="CS764" s="241"/>
      <c r="CT764" s="241"/>
      <c r="CU764" s="241"/>
      <c r="CV764" s="241"/>
      <c r="CW764" s="241"/>
      <c r="CX764" s="241"/>
      <c r="CY764" s="241"/>
      <c r="CZ764" s="241"/>
    </row>
    <row r="765" ht="25.15" customHeight="true" x14ac:dyDescent="0.2">
      <c r="C765" s="805"/>
      <c r="D765" s="805"/>
      <c r="E765" s="805"/>
      <c r="F765" s="805"/>
      <c r="G765" s="805"/>
      <c r="H765" s="805"/>
      <c r="I765" s="805"/>
      <c r="J765" s="805"/>
      <c r="K765" s="805"/>
      <c r="L765" s="805"/>
      <c r="M765" s="805"/>
      <c r="N765" s="805"/>
      <c r="O765" s="805"/>
      <c r="P765" s="805"/>
      <c r="Q765" s="805"/>
      <c r="BA765" s="241"/>
      <c r="BB765" s="428"/>
      <c r="BC765" s="241"/>
      <c r="BD765" s="241"/>
      <c r="BE765" s="241"/>
      <c r="BF765" s="241"/>
      <c r="BG765" s="241"/>
      <c r="BH765" s="241"/>
      <c r="BI765" s="241"/>
      <c r="BJ765" s="241"/>
      <c r="BK765" s="241"/>
      <c r="BL765" s="241"/>
      <c r="BM765" s="241"/>
      <c r="BN765" s="241"/>
      <c r="BO765" s="241"/>
      <c r="BP765" s="241"/>
      <c r="BQ765" s="241"/>
      <c r="BR765" s="241"/>
      <c r="BS765" s="241"/>
      <c r="BT765" s="241"/>
      <c r="BU765" s="241"/>
      <c r="BV765" s="241"/>
      <c r="BW765" s="241"/>
      <c r="BX765" s="241"/>
      <c r="BY765" s="241"/>
      <c r="BZ765" s="241"/>
      <c r="CA765" s="241"/>
      <c r="CB765" s="241"/>
      <c r="CC765" s="241"/>
      <c r="CD765" s="241"/>
      <c r="CE765" s="241"/>
      <c r="CF765" s="241"/>
      <c r="CG765" s="241"/>
      <c r="CH765" s="241"/>
      <c r="CI765" s="241"/>
      <c r="CJ765" s="241"/>
      <c r="CK765" s="241"/>
      <c r="CL765" s="241"/>
      <c r="CM765" s="241"/>
      <c r="CN765" s="241"/>
      <c r="CO765" s="241"/>
      <c r="CP765" s="241"/>
      <c r="CQ765" s="241"/>
      <c r="CR765" s="241"/>
      <c r="CS765" s="241"/>
      <c r="CT765" s="241"/>
      <c r="CU765" s="241"/>
      <c r="CV765" s="241"/>
      <c r="CW765" s="241"/>
      <c r="CX765" s="241"/>
      <c r="CY765" s="241"/>
      <c r="CZ765" s="241"/>
    </row>
    <row r="766" ht="25.15" customHeight="true" x14ac:dyDescent="0.2">
      <c r="C766" s="805"/>
      <c r="D766" s="805"/>
      <c r="E766" s="805"/>
      <c r="F766" s="805"/>
      <c r="G766" s="805"/>
      <c r="H766" s="805"/>
      <c r="I766" s="805"/>
      <c r="J766" s="805"/>
      <c r="K766" s="805"/>
      <c r="L766" s="805"/>
      <c r="M766" s="805"/>
      <c r="N766" s="805"/>
      <c r="O766" s="805"/>
      <c r="P766" s="805"/>
      <c r="Q766" s="805"/>
      <c r="BA766" s="241"/>
      <c r="BB766" s="428"/>
      <c r="BC766" s="241"/>
      <c r="BD766" s="241"/>
      <c r="BE766" s="241"/>
      <c r="BF766" s="241"/>
      <c r="BG766" s="241"/>
      <c r="BH766" s="241"/>
      <c r="BI766" s="241"/>
      <c r="BJ766" s="241"/>
      <c r="BK766" s="241"/>
      <c r="BL766" s="241"/>
      <c r="BM766" s="241"/>
      <c r="BN766" s="241"/>
      <c r="BO766" s="241"/>
      <c r="BP766" s="241"/>
      <c r="BQ766" s="241"/>
      <c r="BR766" s="241"/>
      <c r="BS766" s="241"/>
      <c r="BT766" s="241"/>
      <c r="BU766" s="241"/>
      <c r="BV766" s="241"/>
      <c r="BW766" s="241"/>
      <c r="BX766" s="241"/>
      <c r="BY766" s="241"/>
      <c r="BZ766" s="241"/>
      <c r="CA766" s="241"/>
      <c r="CB766" s="241"/>
      <c r="CC766" s="241"/>
      <c r="CD766" s="241"/>
      <c r="CE766" s="241"/>
      <c r="CF766" s="241"/>
      <c r="CG766" s="241"/>
      <c r="CH766" s="241"/>
      <c r="CI766" s="241"/>
      <c r="CJ766" s="241"/>
      <c r="CK766" s="241"/>
      <c r="CL766" s="241"/>
      <c r="CM766" s="241"/>
      <c r="CN766" s="241"/>
      <c r="CO766" s="241"/>
      <c r="CP766" s="241"/>
      <c r="CQ766" s="241"/>
      <c r="CR766" s="241"/>
      <c r="CS766" s="241"/>
      <c r="CT766" s="241"/>
      <c r="CU766" s="241"/>
      <c r="CV766" s="241"/>
      <c r="CW766" s="241"/>
      <c r="CX766" s="241"/>
      <c r="CY766" s="241"/>
      <c r="CZ766" s="241"/>
    </row>
    <row r="767" ht="25.15" customHeight="true" x14ac:dyDescent="0.2">
      <c r="C767" s="805"/>
      <c r="D767" s="805"/>
      <c r="E767" s="805"/>
      <c r="F767" s="805"/>
      <c r="G767" s="805"/>
      <c r="H767" s="805"/>
      <c r="I767" s="805"/>
      <c r="J767" s="805"/>
      <c r="K767" s="805"/>
      <c r="L767" s="805"/>
      <c r="M767" s="805"/>
      <c r="N767" s="805"/>
      <c r="O767" s="805"/>
      <c r="P767" s="805"/>
      <c r="Q767" s="805"/>
      <c r="BA767" s="241"/>
      <c r="BB767" s="428"/>
      <c r="BC767" s="241"/>
      <c r="BD767" s="241"/>
      <c r="BE767" s="241"/>
      <c r="BF767" s="241"/>
      <c r="BG767" s="241"/>
      <c r="BH767" s="241"/>
      <c r="BI767" s="241"/>
      <c r="BJ767" s="241"/>
      <c r="BK767" s="241"/>
      <c r="BL767" s="241"/>
      <c r="BM767" s="241"/>
      <c r="BN767" s="241"/>
      <c r="BO767" s="241"/>
      <c r="BP767" s="241"/>
      <c r="BQ767" s="241"/>
      <c r="BR767" s="241"/>
      <c r="BS767" s="241"/>
      <c r="BT767" s="241"/>
      <c r="BU767" s="241"/>
      <c r="BV767" s="241"/>
      <c r="BW767" s="241"/>
      <c r="BX767" s="241"/>
      <c r="BY767" s="241"/>
      <c r="BZ767" s="241"/>
      <c r="CA767" s="241"/>
      <c r="CB767" s="241"/>
      <c r="CC767" s="241"/>
      <c r="CD767" s="241"/>
      <c r="CE767" s="241"/>
      <c r="CF767" s="241"/>
      <c r="CG767" s="241"/>
      <c r="CH767" s="241"/>
      <c r="CI767" s="241"/>
      <c r="CJ767" s="241"/>
      <c r="CK767" s="241"/>
      <c r="CL767" s="241"/>
      <c r="CM767" s="241"/>
      <c r="CN767" s="241"/>
      <c r="CO767" s="241"/>
      <c r="CP767" s="241"/>
      <c r="CQ767" s="241"/>
      <c r="CR767" s="241"/>
      <c r="CS767" s="241"/>
      <c r="CT767" s="241"/>
      <c r="CU767" s="241"/>
      <c r="CV767" s="241"/>
      <c r="CW767" s="241"/>
      <c r="CX767" s="241"/>
      <c r="CY767" s="241"/>
      <c r="CZ767" s="241"/>
    </row>
    <row r="768" ht="25.15" customHeight="true" x14ac:dyDescent="0.2">
      <c r="C768" s="805"/>
      <c r="D768" s="805"/>
      <c r="E768" s="805"/>
      <c r="F768" s="805"/>
      <c r="G768" s="805"/>
      <c r="H768" s="805"/>
      <c r="I768" s="805"/>
      <c r="J768" s="805"/>
      <c r="K768" s="805"/>
      <c r="L768" s="805"/>
      <c r="M768" s="805"/>
      <c r="N768" s="805"/>
      <c r="O768" s="805"/>
      <c r="P768" s="805"/>
      <c r="Q768" s="805"/>
      <c r="BA768" s="239"/>
      <c r="BB768" s="429"/>
      <c r="BC768" s="239"/>
      <c r="BD768" s="239"/>
      <c r="BE768" s="239"/>
      <c r="BF768" s="239"/>
      <c r="BG768" s="239"/>
      <c r="BH768" s="239"/>
      <c r="BI768" s="239"/>
      <c r="BJ768" s="239"/>
      <c r="BK768" s="239"/>
      <c r="BL768" s="239"/>
      <c r="BM768" s="239"/>
      <c r="BN768" s="239"/>
      <c r="BO768" s="239"/>
      <c r="BP768" s="239"/>
      <c r="BQ768" s="239"/>
      <c r="BR768" s="239"/>
      <c r="BS768" s="239"/>
      <c r="BT768" s="239"/>
      <c r="BU768" s="239"/>
      <c r="BV768" s="239"/>
      <c r="BW768" s="239"/>
      <c r="BX768" s="239"/>
      <c r="BY768" s="239"/>
      <c r="BZ768" s="239"/>
      <c r="CA768" s="239"/>
      <c r="CB768" s="239"/>
      <c r="CC768" s="239"/>
      <c r="CD768" s="239"/>
      <c r="CE768" s="239"/>
      <c r="CF768" s="239"/>
      <c r="CG768" s="239"/>
      <c r="CH768" s="239"/>
      <c r="CI768" s="239"/>
      <c r="CJ768" s="239"/>
      <c r="CK768" s="239"/>
      <c r="CL768" s="239"/>
      <c r="CM768" s="239"/>
      <c r="CN768" s="239"/>
      <c r="CO768" s="239"/>
      <c r="CP768" s="239"/>
      <c r="CQ768" s="239"/>
      <c r="CR768" s="239"/>
      <c r="CS768" s="239"/>
      <c r="CT768" s="239"/>
      <c r="CU768" s="239"/>
      <c r="CV768" s="239"/>
      <c r="CW768" s="239"/>
      <c r="CX768" s="239"/>
      <c r="CY768" s="239"/>
      <c r="CZ768" s="239"/>
    </row>
    <row r="769" ht="25.15" customHeight="true" x14ac:dyDescent="0.2">
      <c r="C769" s="805"/>
      <c r="D769" s="805"/>
      <c r="E769" s="805"/>
      <c r="F769" s="805"/>
      <c r="G769" s="805"/>
      <c r="H769" s="805"/>
      <c r="I769" s="805"/>
      <c r="J769" s="805"/>
      <c r="K769" s="805"/>
      <c r="L769" s="805"/>
      <c r="M769" s="805"/>
      <c r="N769" s="805"/>
      <c r="O769" s="805"/>
      <c r="P769" s="805"/>
      <c r="Q769" s="805"/>
      <c r="BA769" s="239"/>
      <c r="BB769" s="429"/>
      <c r="BC769" s="239"/>
      <c r="BD769" s="239"/>
      <c r="BE769" s="239"/>
      <c r="BF769" s="239"/>
      <c r="BG769" s="239"/>
      <c r="BH769" s="239"/>
      <c r="BI769" s="239"/>
      <c r="BJ769" s="239"/>
      <c r="BK769" s="239"/>
      <c r="BL769" s="239"/>
      <c r="BM769" s="239"/>
      <c r="BN769" s="239"/>
      <c r="BO769" s="239"/>
      <c r="BP769" s="239"/>
      <c r="BQ769" s="239"/>
      <c r="BR769" s="239"/>
      <c r="BS769" s="239"/>
      <c r="BT769" s="239"/>
      <c r="BU769" s="239"/>
      <c r="BV769" s="239"/>
      <c r="BW769" s="239"/>
      <c r="BX769" s="239"/>
      <c r="BY769" s="239"/>
      <c r="BZ769" s="239"/>
      <c r="CA769" s="239"/>
      <c r="CB769" s="239"/>
      <c r="CC769" s="239"/>
      <c r="CD769" s="239"/>
      <c r="CE769" s="239"/>
      <c r="CF769" s="239"/>
      <c r="CG769" s="239"/>
      <c r="CH769" s="239"/>
      <c r="CI769" s="239"/>
      <c r="CJ769" s="239"/>
      <c r="CK769" s="239"/>
      <c r="CL769" s="239"/>
      <c r="CM769" s="239"/>
      <c r="CN769" s="239"/>
      <c r="CO769" s="239"/>
      <c r="CP769" s="239"/>
      <c r="CQ769" s="239"/>
      <c r="CR769" s="239"/>
      <c r="CS769" s="239"/>
      <c r="CT769" s="239"/>
      <c r="CU769" s="239"/>
      <c r="CV769" s="239"/>
      <c r="CW769" s="239"/>
      <c r="CX769" s="239"/>
      <c r="CY769" s="239"/>
      <c r="CZ769" s="239"/>
    </row>
    <row r="770" ht="25.15" customHeight="true" x14ac:dyDescent="0.2">
      <c r="C770" s="805"/>
      <c r="D770" s="805"/>
      <c r="E770" s="805"/>
      <c r="F770" s="805"/>
      <c r="G770" s="805"/>
      <c r="H770" s="805"/>
      <c r="I770" s="805"/>
      <c r="J770" s="805"/>
      <c r="K770" s="805"/>
      <c r="L770" s="805"/>
      <c r="M770" s="805"/>
      <c r="N770" s="805"/>
      <c r="O770" s="805"/>
      <c r="P770" s="805"/>
      <c r="Q770" s="805"/>
      <c r="BA770" s="239"/>
      <c r="BB770" s="429"/>
      <c r="BC770" s="239"/>
      <c r="BD770" s="239"/>
      <c r="BE770" s="239"/>
      <c r="BF770" s="239"/>
      <c r="BG770" s="239"/>
      <c r="BH770" s="239"/>
      <c r="BI770" s="239"/>
      <c r="BJ770" s="239"/>
      <c r="BK770" s="239"/>
      <c r="BL770" s="239"/>
      <c r="BM770" s="239"/>
      <c r="BN770" s="239"/>
      <c r="BO770" s="239"/>
      <c r="BP770" s="239"/>
      <c r="BQ770" s="239"/>
      <c r="BR770" s="239"/>
      <c r="BS770" s="239"/>
      <c r="BT770" s="239"/>
      <c r="BU770" s="239"/>
      <c r="BV770" s="239"/>
      <c r="BW770" s="239"/>
      <c r="BX770" s="239"/>
      <c r="BY770" s="239"/>
      <c r="BZ770" s="239"/>
      <c r="CA770" s="239"/>
      <c r="CB770" s="239"/>
      <c r="CC770" s="239"/>
      <c r="CD770" s="239"/>
      <c r="CE770" s="239"/>
      <c r="CF770" s="239"/>
      <c r="CG770" s="239"/>
      <c r="CH770" s="239"/>
      <c r="CI770" s="239"/>
      <c r="CJ770" s="239"/>
      <c r="CK770" s="239"/>
      <c r="CL770" s="239"/>
      <c r="CM770" s="239"/>
      <c r="CN770" s="239"/>
      <c r="CO770" s="239"/>
      <c r="CP770" s="239"/>
      <c r="CQ770" s="239"/>
      <c r="CR770" s="239"/>
      <c r="CS770" s="239"/>
      <c r="CT770" s="239"/>
      <c r="CU770" s="239"/>
      <c r="CV770" s="239"/>
      <c r="CW770" s="239"/>
      <c r="CX770" s="239"/>
      <c r="CY770" s="239"/>
      <c r="CZ770" s="239"/>
    </row>
    <row r="771" ht="25.15" customHeight="true" x14ac:dyDescent="0.2">
      <c r="C771" s="805"/>
      <c r="D771" s="805"/>
      <c r="E771" s="805"/>
      <c r="F771" s="805"/>
      <c r="G771" s="805"/>
      <c r="H771" s="805"/>
      <c r="I771" s="805"/>
      <c r="J771" s="805"/>
      <c r="K771" s="805"/>
      <c r="L771" s="805"/>
      <c r="M771" s="805"/>
      <c r="N771" s="805"/>
      <c r="O771" s="805"/>
      <c r="P771" s="805"/>
      <c r="Q771" s="805"/>
      <c r="BA771" s="239"/>
      <c r="BB771" s="429"/>
      <c r="BC771" s="239"/>
      <c r="BD771" s="239"/>
      <c r="BE771" s="239"/>
      <c r="BF771" s="239"/>
      <c r="BG771" s="239"/>
      <c r="BH771" s="239"/>
      <c r="BI771" s="239"/>
      <c r="BJ771" s="239"/>
      <c r="BK771" s="239"/>
      <c r="BL771" s="239"/>
      <c r="BM771" s="239"/>
      <c r="BN771" s="239"/>
      <c r="BO771" s="239"/>
      <c r="BP771" s="239"/>
      <c r="BQ771" s="239"/>
      <c r="BR771" s="239"/>
      <c r="BS771" s="239"/>
      <c r="BT771" s="239"/>
      <c r="BU771" s="239"/>
      <c r="BV771" s="239"/>
      <c r="BW771" s="239"/>
      <c r="BX771" s="239"/>
      <c r="BY771" s="239"/>
      <c r="BZ771" s="239"/>
      <c r="CA771" s="239"/>
      <c r="CB771" s="239"/>
      <c r="CC771" s="239"/>
      <c r="CD771" s="239"/>
      <c r="CE771" s="239"/>
      <c r="CF771" s="239"/>
      <c r="CG771" s="239"/>
      <c r="CH771" s="239"/>
      <c r="CI771" s="239"/>
      <c r="CJ771" s="239"/>
      <c r="CK771" s="239"/>
      <c r="CL771" s="239"/>
      <c r="CM771" s="239"/>
      <c r="CN771" s="239"/>
      <c r="CO771" s="239"/>
      <c r="CP771" s="239"/>
      <c r="CQ771" s="239"/>
      <c r="CR771" s="239"/>
      <c r="CS771" s="239"/>
      <c r="CT771" s="239"/>
      <c r="CU771" s="239"/>
      <c r="CV771" s="239"/>
      <c r="CW771" s="239"/>
      <c r="CX771" s="239"/>
      <c r="CY771" s="239"/>
      <c r="CZ771" s="239"/>
    </row>
    <row r="772" ht="25.15" customHeight="true" x14ac:dyDescent="0.2">
      <c r="C772" s="805"/>
      <c r="D772" s="805"/>
      <c r="E772" s="805"/>
      <c r="F772" s="805"/>
      <c r="G772" s="805"/>
      <c r="H772" s="805"/>
      <c r="I772" s="805"/>
      <c r="J772" s="805"/>
      <c r="K772" s="805"/>
      <c r="L772" s="805"/>
      <c r="M772" s="805"/>
      <c r="N772" s="805"/>
      <c r="O772" s="805"/>
      <c r="P772" s="805"/>
      <c r="Q772" s="805"/>
      <c r="BA772" s="239"/>
      <c r="BB772" s="429"/>
      <c r="BC772" s="239"/>
      <c r="BD772" s="239"/>
      <c r="BE772" s="239"/>
      <c r="BF772" s="239"/>
      <c r="BG772" s="239"/>
      <c r="BH772" s="239"/>
      <c r="BI772" s="239"/>
      <c r="BJ772" s="239"/>
      <c r="BK772" s="239"/>
      <c r="BL772" s="239"/>
      <c r="BM772" s="239"/>
      <c r="BN772" s="239"/>
      <c r="BO772" s="239"/>
      <c r="BP772" s="239"/>
      <c r="BQ772" s="239"/>
      <c r="BR772" s="239"/>
      <c r="BS772" s="239"/>
      <c r="BT772" s="239"/>
      <c r="BU772" s="239"/>
      <c r="BV772" s="239"/>
      <c r="BW772" s="239"/>
      <c r="BX772" s="239"/>
      <c r="BY772" s="239"/>
      <c r="BZ772" s="239"/>
      <c r="CA772" s="239"/>
      <c r="CB772" s="239"/>
      <c r="CC772" s="239"/>
      <c r="CD772" s="239"/>
      <c r="CE772" s="239"/>
      <c r="CF772" s="239"/>
      <c r="CG772" s="239"/>
      <c r="CH772" s="239"/>
      <c r="CI772" s="239"/>
      <c r="CJ772" s="239"/>
      <c r="CK772" s="239"/>
      <c r="CL772" s="239"/>
      <c r="CM772" s="239"/>
      <c r="CN772" s="239"/>
      <c r="CO772" s="239"/>
      <c r="CP772" s="239"/>
      <c r="CQ772" s="239"/>
      <c r="CR772" s="239"/>
      <c r="CS772" s="239"/>
      <c r="CT772" s="239"/>
      <c r="CU772" s="239"/>
      <c r="CV772" s="239"/>
      <c r="CW772" s="239"/>
      <c r="CX772" s="239"/>
      <c r="CY772" s="239"/>
      <c r="CZ772" s="239"/>
    </row>
    <row r="773" ht="25.15" customHeight="true" x14ac:dyDescent="0.2">
      <c r="C773" s="805"/>
      <c r="D773" s="805"/>
      <c r="E773" s="805"/>
      <c r="F773" s="805"/>
      <c r="G773" s="805"/>
      <c r="H773" s="805"/>
      <c r="I773" s="805"/>
      <c r="J773" s="805"/>
      <c r="K773" s="805"/>
      <c r="L773" s="805"/>
      <c r="M773" s="805"/>
      <c r="N773" s="805"/>
      <c r="O773" s="805"/>
      <c r="P773" s="805"/>
      <c r="Q773" s="805"/>
      <c r="BA773" s="239"/>
      <c r="BB773" s="429"/>
      <c r="BC773" s="239"/>
      <c r="BD773" s="239"/>
      <c r="BE773" s="239"/>
      <c r="BF773" s="239"/>
      <c r="BG773" s="239"/>
      <c r="BH773" s="239"/>
      <c r="BI773" s="239"/>
      <c r="BJ773" s="239"/>
      <c r="BK773" s="239"/>
      <c r="BL773" s="239"/>
      <c r="BM773" s="239"/>
      <c r="BN773" s="239"/>
      <c r="BO773" s="239"/>
      <c r="BP773" s="239"/>
      <c r="BQ773" s="239"/>
      <c r="BR773" s="239"/>
      <c r="BS773" s="239"/>
      <c r="BT773" s="239"/>
      <c r="BU773" s="239"/>
      <c r="BV773" s="239"/>
      <c r="BW773" s="239"/>
      <c r="BX773" s="239"/>
      <c r="BY773" s="239"/>
      <c r="BZ773" s="239"/>
      <c r="CA773" s="239"/>
      <c r="CB773" s="239"/>
      <c r="CC773" s="239"/>
      <c r="CD773" s="239"/>
      <c r="CE773" s="239"/>
      <c r="CF773" s="239"/>
      <c r="CG773" s="239"/>
      <c r="CH773" s="239"/>
      <c r="CI773" s="239"/>
      <c r="CJ773" s="239"/>
      <c r="CK773" s="239"/>
      <c r="CL773" s="239"/>
      <c r="CM773" s="239"/>
      <c r="CN773" s="239"/>
      <c r="CO773" s="239"/>
      <c r="CP773" s="239"/>
      <c r="CQ773" s="239"/>
      <c r="CR773" s="239"/>
      <c r="CS773" s="239"/>
      <c r="CT773" s="239"/>
      <c r="CU773" s="239"/>
      <c r="CV773" s="239"/>
      <c r="CW773" s="239"/>
      <c r="CX773" s="239"/>
      <c r="CY773" s="239"/>
      <c r="CZ773" s="239"/>
    </row>
    <row r="774" ht="25.15" customHeight="true" x14ac:dyDescent="0.2">
      <c r="C774" s="805"/>
      <c r="D774" s="805"/>
      <c r="E774" s="805"/>
      <c r="F774" s="805"/>
      <c r="G774" s="805"/>
      <c r="H774" s="805"/>
      <c r="I774" s="805"/>
      <c r="J774" s="805"/>
      <c r="K774" s="805"/>
      <c r="L774" s="805"/>
      <c r="M774" s="805"/>
      <c r="N774" s="805"/>
      <c r="O774" s="805"/>
      <c r="P774" s="805"/>
      <c r="Q774" s="805"/>
      <c r="BA774" s="239"/>
      <c r="BB774" s="429"/>
      <c r="BC774" s="239"/>
      <c r="BD774" s="239"/>
      <c r="BE774" s="239"/>
      <c r="BF774" s="239"/>
      <c r="BG774" s="239"/>
      <c r="BH774" s="239"/>
      <c r="BI774" s="239"/>
      <c r="BJ774" s="239"/>
      <c r="BK774" s="239"/>
      <c r="BL774" s="239"/>
      <c r="BM774" s="239"/>
      <c r="BN774" s="239"/>
      <c r="BO774" s="239"/>
      <c r="BP774" s="239"/>
      <c r="BQ774" s="239"/>
      <c r="BR774" s="239"/>
      <c r="BS774" s="239"/>
      <c r="BT774" s="239"/>
      <c r="BU774" s="239"/>
      <c r="BV774" s="239"/>
      <c r="BW774" s="239"/>
      <c r="BX774" s="239"/>
      <c r="BY774" s="239"/>
      <c r="BZ774" s="239"/>
      <c r="CA774" s="239"/>
      <c r="CB774" s="239"/>
      <c r="CC774" s="239"/>
      <c r="CD774" s="239"/>
      <c r="CE774" s="239"/>
      <c r="CF774" s="239"/>
      <c r="CG774" s="239"/>
      <c r="CH774" s="239"/>
      <c r="CI774" s="239"/>
      <c r="CJ774" s="239"/>
      <c r="CK774" s="239"/>
      <c r="CL774" s="239"/>
      <c r="CM774" s="239"/>
      <c r="CN774" s="239"/>
      <c r="CO774" s="239"/>
      <c r="CP774" s="239"/>
      <c r="CQ774" s="239"/>
      <c r="CR774" s="239"/>
      <c r="CS774" s="239"/>
      <c r="CT774" s="239"/>
      <c r="CU774" s="239"/>
      <c r="CV774" s="239"/>
      <c r="CW774" s="239"/>
      <c r="CX774" s="239"/>
      <c r="CY774" s="239"/>
      <c r="CZ774" s="239"/>
    </row>
    <row r="775" ht="25.15" customHeight="true" x14ac:dyDescent="0.2">
      <c r="C775" s="805"/>
      <c r="D775" s="805"/>
      <c r="E775" s="805"/>
      <c r="F775" s="805"/>
      <c r="G775" s="805"/>
      <c r="H775" s="805"/>
      <c r="I775" s="805"/>
      <c r="J775" s="805"/>
      <c r="K775" s="805"/>
      <c r="L775" s="805"/>
      <c r="M775" s="805"/>
      <c r="N775" s="805"/>
      <c r="O775" s="805"/>
      <c r="P775" s="805"/>
      <c r="Q775" s="805"/>
      <c r="BA775" s="239"/>
      <c r="BB775" s="429"/>
      <c r="BC775" s="239"/>
      <c r="BD775" s="239"/>
      <c r="BE775" s="239"/>
      <c r="BF775" s="239"/>
      <c r="BG775" s="239"/>
      <c r="BH775" s="239"/>
      <c r="BI775" s="239"/>
      <c r="BJ775" s="239"/>
      <c r="BK775" s="239"/>
      <c r="BL775" s="239"/>
      <c r="BM775" s="239"/>
      <c r="BN775" s="239"/>
      <c r="BO775" s="239"/>
      <c r="BP775" s="239"/>
      <c r="BQ775" s="239"/>
      <c r="BR775" s="239"/>
      <c r="BS775" s="239"/>
      <c r="BT775" s="239"/>
      <c r="BU775" s="239"/>
      <c r="BV775" s="239"/>
      <c r="BW775" s="239"/>
      <c r="BX775" s="239"/>
      <c r="BY775" s="239"/>
      <c r="BZ775" s="239"/>
      <c r="CA775" s="239"/>
      <c r="CB775" s="239"/>
      <c r="CC775" s="239"/>
      <c r="CD775" s="239"/>
      <c r="CE775" s="239"/>
      <c r="CF775" s="239"/>
      <c r="CG775" s="239"/>
      <c r="CH775" s="239"/>
      <c r="CI775" s="239"/>
      <c r="CJ775" s="239"/>
      <c r="CK775" s="239"/>
      <c r="CL775" s="239"/>
      <c r="CM775" s="239"/>
      <c r="CN775" s="239"/>
      <c r="CO775" s="239"/>
      <c r="CP775" s="239"/>
      <c r="CQ775" s="239"/>
      <c r="CR775" s="239"/>
      <c r="CS775" s="239"/>
      <c r="CT775" s="239"/>
      <c r="CU775" s="239"/>
      <c r="CV775" s="239"/>
      <c r="CW775" s="239"/>
      <c r="CX775" s="239"/>
      <c r="CY775" s="239"/>
      <c r="CZ775" s="239"/>
    </row>
    <row r="776" ht="25.15" customHeight="true" x14ac:dyDescent="0.2">
      <c r="C776" s="805"/>
      <c r="D776" s="805"/>
      <c r="E776" s="805"/>
      <c r="F776" s="805"/>
      <c r="G776" s="805"/>
      <c r="H776" s="805"/>
      <c r="I776" s="805"/>
      <c r="J776" s="805"/>
      <c r="K776" s="805"/>
      <c r="L776" s="805"/>
      <c r="M776" s="805"/>
      <c r="N776" s="805"/>
      <c r="O776" s="805"/>
      <c r="P776" s="805"/>
      <c r="Q776" s="805"/>
      <c r="BA776" s="239"/>
      <c r="BB776" s="429"/>
      <c r="BC776" s="239"/>
      <c r="BD776" s="239"/>
      <c r="BE776" s="239"/>
      <c r="BF776" s="239"/>
      <c r="BG776" s="239"/>
      <c r="BH776" s="239"/>
      <c r="BI776" s="239"/>
      <c r="BJ776" s="239"/>
      <c r="BK776" s="239"/>
      <c r="BL776" s="239"/>
      <c r="BM776" s="239"/>
      <c r="BN776" s="239"/>
      <c r="BO776" s="239"/>
      <c r="BP776" s="239"/>
      <c r="BQ776" s="239"/>
      <c r="BR776" s="239"/>
      <c r="BS776" s="239"/>
      <c r="BT776" s="239"/>
      <c r="BU776" s="239"/>
      <c r="BV776" s="239"/>
      <c r="BW776" s="239"/>
      <c r="BX776" s="239"/>
      <c r="BY776" s="239"/>
      <c r="BZ776" s="239"/>
      <c r="CA776" s="239"/>
      <c r="CB776" s="239"/>
      <c r="CC776" s="239"/>
      <c r="CD776" s="239"/>
      <c r="CE776" s="239"/>
      <c r="CF776" s="239"/>
      <c r="CG776" s="239"/>
      <c r="CH776" s="239"/>
      <c r="CI776" s="239"/>
      <c r="CJ776" s="239"/>
      <c r="CK776" s="239"/>
      <c r="CL776" s="239"/>
      <c r="CM776" s="239"/>
      <c r="CN776" s="239"/>
      <c r="CO776" s="239"/>
      <c r="CP776" s="239"/>
      <c r="CQ776" s="239"/>
      <c r="CR776" s="239"/>
      <c r="CS776" s="239"/>
      <c r="CT776" s="239"/>
      <c r="CU776" s="239"/>
      <c r="CV776" s="239"/>
      <c r="CW776" s="239"/>
      <c r="CX776" s="239"/>
      <c r="CY776" s="239"/>
      <c r="CZ776" s="239"/>
    </row>
    <row r="777" ht="25.15" customHeight="true" x14ac:dyDescent="0.2">
      <c r="C777" s="805"/>
      <c r="D777" s="805"/>
      <c r="E777" s="805"/>
      <c r="F777" s="805"/>
      <c r="G777" s="805"/>
      <c r="H777" s="805"/>
      <c r="I777" s="805"/>
      <c r="J777" s="805"/>
      <c r="K777" s="805"/>
      <c r="L777" s="805"/>
      <c r="M777" s="805"/>
      <c r="N777" s="805"/>
      <c r="O777" s="805"/>
      <c r="P777" s="805"/>
      <c r="Q777" s="805"/>
      <c r="BA777" s="239"/>
      <c r="BB777" s="429"/>
      <c r="BC777" s="239"/>
      <c r="BD777" s="239"/>
      <c r="BE777" s="239"/>
      <c r="BF777" s="239"/>
      <c r="BG777" s="239"/>
      <c r="BH777" s="239"/>
      <c r="BI777" s="239"/>
      <c r="BJ777" s="239"/>
      <c r="BK777" s="239"/>
      <c r="BL777" s="239"/>
      <c r="BM777" s="239"/>
      <c r="BN777" s="239"/>
      <c r="BO777" s="239"/>
      <c r="BP777" s="239"/>
      <c r="BQ777" s="239"/>
      <c r="BR777" s="239"/>
      <c r="BS777" s="239"/>
      <c r="BT777" s="239"/>
      <c r="BU777" s="239"/>
      <c r="BV777" s="239"/>
      <c r="BW777" s="239"/>
      <c r="BX777" s="239"/>
      <c r="BY777" s="239"/>
      <c r="BZ777" s="239"/>
      <c r="CA777" s="239"/>
      <c r="CB777" s="239"/>
      <c r="CC777" s="239"/>
      <c r="CD777" s="239"/>
      <c r="CE777" s="239"/>
      <c r="CF777" s="239"/>
      <c r="CG777" s="239"/>
      <c r="CH777" s="239"/>
      <c r="CI777" s="239"/>
      <c r="CJ777" s="239"/>
      <c r="CK777" s="239"/>
      <c r="CL777" s="239"/>
      <c r="CM777" s="239"/>
      <c r="CN777" s="239"/>
      <c r="CO777" s="239"/>
      <c r="CP777" s="239"/>
      <c r="CQ777" s="239"/>
      <c r="CR777" s="239"/>
      <c r="CS777" s="239"/>
      <c r="CT777" s="239"/>
      <c r="CU777" s="239"/>
      <c r="CV777" s="239"/>
      <c r="CW777" s="239"/>
      <c r="CX777" s="239"/>
      <c r="CY777" s="239"/>
      <c r="CZ777" s="239"/>
    </row>
    <row r="778" ht="25.15" customHeight="true" x14ac:dyDescent="0.2">
      <c r="C778" s="805"/>
      <c r="D778" s="805"/>
      <c r="E778" s="805"/>
      <c r="F778" s="805"/>
      <c r="G778" s="805"/>
      <c r="H778" s="805"/>
      <c r="I778" s="805"/>
      <c r="J778" s="805"/>
      <c r="K778" s="805"/>
      <c r="L778" s="805"/>
      <c r="M778" s="805"/>
      <c r="N778" s="805"/>
      <c r="O778" s="805"/>
      <c r="P778" s="805"/>
      <c r="Q778" s="805"/>
      <c r="BA778" s="239"/>
      <c r="BB778" s="429"/>
      <c r="BC778" s="239"/>
      <c r="BD778" s="239"/>
      <c r="BE778" s="239"/>
      <c r="BF778" s="239"/>
      <c r="BG778" s="239"/>
      <c r="BH778" s="239"/>
      <c r="BI778" s="239"/>
      <c r="BJ778" s="239"/>
      <c r="BK778" s="239"/>
      <c r="BL778" s="239"/>
      <c r="BM778" s="239"/>
      <c r="BN778" s="239"/>
      <c r="BO778" s="239"/>
      <c r="BP778" s="239"/>
      <c r="BQ778" s="239"/>
      <c r="BR778" s="239"/>
      <c r="BS778" s="239"/>
      <c r="BT778" s="239"/>
      <c r="BU778" s="239"/>
      <c r="BV778" s="239"/>
      <c r="BW778" s="239"/>
      <c r="BX778" s="239"/>
      <c r="BY778" s="239"/>
      <c r="BZ778" s="239"/>
      <c r="CA778" s="239"/>
      <c r="CB778" s="239"/>
      <c r="CC778" s="239"/>
      <c r="CD778" s="239"/>
      <c r="CE778" s="239"/>
      <c r="CF778" s="239"/>
      <c r="CG778" s="239"/>
      <c r="CH778" s="239"/>
      <c r="CI778" s="239"/>
      <c r="CJ778" s="239"/>
      <c r="CK778" s="239"/>
      <c r="CL778" s="239"/>
      <c r="CM778" s="239"/>
      <c r="CN778" s="239"/>
      <c r="CO778" s="239"/>
      <c r="CP778" s="239"/>
      <c r="CQ778" s="239"/>
      <c r="CR778" s="239"/>
      <c r="CS778" s="239"/>
      <c r="CT778" s="239"/>
      <c r="CU778" s="239"/>
      <c r="CV778" s="239"/>
      <c r="CW778" s="239"/>
      <c r="CX778" s="239"/>
      <c r="CY778" s="239"/>
      <c r="CZ778" s="239"/>
    </row>
    <row r="779" ht="25.15" customHeight="true" x14ac:dyDescent="0.2">
      <c r="C779" s="805"/>
      <c r="D779" s="805"/>
      <c r="E779" s="805"/>
      <c r="F779" s="805"/>
      <c r="G779" s="805"/>
      <c r="H779" s="805"/>
      <c r="I779" s="805"/>
      <c r="J779" s="805"/>
      <c r="K779" s="805"/>
      <c r="L779" s="805"/>
      <c r="M779" s="805"/>
      <c r="N779" s="805"/>
      <c r="O779" s="805"/>
      <c r="P779" s="805"/>
      <c r="Q779" s="805"/>
      <c r="BA779" s="239"/>
      <c r="BB779" s="429"/>
      <c r="BC779" s="239"/>
      <c r="BD779" s="239"/>
      <c r="BE779" s="239"/>
      <c r="BF779" s="239"/>
      <c r="BG779" s="239"/>
      <c r="BH779" s="239"/>
      <c r="BI779" s="239"/>
      <c r="BJ779" s="239"/>
      <c r="BK779" s="239"/>
      <c r="BL779" s="239"/>
      <c r="BM779" s="239"/>
      <c r="BN779" s="239"/>
      <c r="BO779" s="239"/>
      <c r="BP779" s="239"/>
      <c r="BQ779" s="239"/>
      <c r="BR779" s="239"/>
      <c r="BS779" s="239"/>
      <c r="BT779" s="239"/>
      <c r="BU779" s="239"/>
      <c r="BV779" s="239"/>
      <c r="BW779" s="239"/>
      <c r="BX779" s="239"/>
      <c r="BY779" s="239"/>
      <c r="BZ779" s="239"/>
      <c r="CA779" s="239"/>
      <c r="CB779" s="239"/>
      <c r="CC779" s="239"/>
      <c r="CD779" s="239"/>
      <c r="CE779" s="239"/>
      <c r="CF779" s="239"/>
      <c r="CG779" s="239"/>
      <c r="CH779" s="239"/>
      <c r="CI779" s="239"/>
      <c r="CJ779" s="239"/>
      <c r="CK779" s="239"/>
      <c r="CL779" s="239"/>
      <c r="CM779" s="239"/>
      <c r="CN779" s="239"/>
      <c r="CO779" s="239"/>
      <c r="CP779" s="239"/>
      <c r="CQ779" s="239"/>
      <c r="CR779" s="239"/>
      <c r="CS779" s="239"/>
      <c r="CT779" s="239"/>
      <c r="CU779" s="239"/>
      <c r="CV779" s="239"/>
      <c r="CW779" s="239"/>
      <c r="CX779" s="239"/>
      <c r="CY779" s="239"/>
      <c r="CZ779" s="239"/>
    </row>
    <row r="780" ht="25.15" customHeight="true" x14ac:dyDescent="0.2">
      <c r="C780" s="805"/>
      <c r="D780" s="805"/>
      <c r="E780" s="805"/>
      <c r="F780" s="805"/>
      <c r="G780" s="805"/>
      <c r="H780" s="805"/>
      <c r="I780" s="805"/>
      <c r="J780" s="805"/>
      <c r="K780" s="805"/>
      <c r="L780" s="805"/>
      <c r="M780" s="805"/>
      <c r="N780" s="805"/>
      <c r="O780" s="805"/>
      <c r="P780" s="805"/>
      <c r="Q780" s="805"/>
      <c r="BA780" s="239"/>
      <c r="BB780" s="429"/>
      <c r="BC780" s="239"/>
      <c r="BD780" s="239"/>
      <c r="BE780" s="239"/>
      <c r="BF780" s="239"/>
      <c r="BG780" s="239"/>
      <c r="BH780" s="239"/>
      <c r="BI780" s="239"/>
      <c r="BJ780" s="239"/>
      <c r="BK780" s="239"/>
      <c r="BL780" s="239"/>
      <c r="BM780" s="239"/>
      <c r="BN780" s="239"/>
      <c r="BO780" s="239"/>
      <c r="BP780" s="239"/>
      <c r="BQ780" s="239"/>
      <c r="BR780" s="239"/>
      <c r="BS780" s="239"/>
      <c r="BT780" s="239"/>
      <c r="BU780" s="239"/>
      <c r="BV780" s="239"/>
      <c r="BW780" s="239"/>
      <c r="BX780" s="239"/>
      <c r="BY780" s="239"/>
      <c r="BZ780" s="239"/>
      <c r="CA780" s="239"/>
      <c r="CB780" s="239"/>
      <c r="CC780" s="239"/>
      <c r="CD780" s="239"/>
      <c r="CE780" s="239"/>
      <c r="CF780" s="239"/>
      <c r="CG780" s="239"/>
      <c r="CH780" s="239"/>
      <c r="CI780" s="239"/>
      <c r="CJ780" s="239"/>
      <c r="CK780" s="239"/>
      <c r="CL780" s="239"/>
      <c r="CM780" s="239"/>
      <c r="CN780" s="239"/>
      <c r="CO780" s="239"/>
      <c r="CP780" s="239"/>
      <c r="CQ780" s="239"/>
      <c r="CR780" s="239"/>
      <c r="CS780" s="239"/>
      <c r="CT780" s="239"/>
      <c r="CU780" s="239"/>
      <c r="CV780" s="239"/>
      <c r="CW780" s="239"/>
      <c r="CX780" s="239"/>
      <c r="CY780" s="239"/>
      <c r="CZ780" s="239"/>
    </row>
    <row r="781" ht="25.15" customHeight="true" x14ac:dyDescent="0.2">
      <c r="C781" s="805"/>
      <c r="D781" s="805"/>
      <c r="E781" s="805"/>
      <c r="F781" s="805"/>
      <c r="G781" s="805"/>
      <c r="H781" s="805"/>
      <c r="I781" s="805"/>
      <c r="J781" s="805"/>
      <c r="K781" s="805"/>
      <c r="L781" s="805"/>
      <c r="M781" s="805"/>
      <c r="N781" s="805"/>
      <c r="O781" s="805"/>
      <c r="P781" s="805"/>
      <c r="Q781" s="805"/>
      <c r="BA781" s="239"/>
      <c r="BB781" s="429"/>
      <c r="BC781" s="239"/>
      <c r="BD781" s="239"/>
      <c r="BE781" s="239"/>
      <c r="BF781" s="239"/>
      <c r="BG781" s="239"/>
      <c r="BH781" s="239"/>
      <c r="BI781" s="239"/>
      <c r="BJ781" s="239"/>
      <c r="BK781" s="239"/>
      <c r="BL781" s="239"/>
      <c r="BM781" s="239"/>
      <c r="BN781" s="239"/>
      <c r="BO781" s="239"/>
      <c r="BP781" s="239"/>
      <c r="BQ781" s="239"/>
      <c r="BR781" s="239"/>
      <c r="BS781" s="239"/>
      <c r="BT781" s="239"/>
      <c r="BU781" s="239"/>
      <c r="BV781" s="239"/>
      <c r="BW781" s="239"/>
      <c r="BX781" s="239"/>
      <c r="BY781" s="239"/>
      <c r="BZ781" s="239"/>
      <c r="CA781" s="239"/>
      <c r="CB781" s="239"/>
      <c r="CC781" s="239"/>
      <c r="CD781" s="239"/>
      <c r="CE781" s="239"/>
      <c r="CF781" s="239"/>
      <c r="CG781" s="239"/>
      <c r="CH781" s="239"/>
      <c r="CI781" s="239"/>
      <c r="CJ781" s="239"/>
      <c r="CK781" s="239"/>
      <c r="CL781" s="239"/>
      <c r="CM781" s="239"/>
      <c r="CN781" s="239"/>
      <c r="CO781" s="239"/>
      <c r="CP781" s="239"/>
      <c r="CQ781" s="239"/>
      <c r="CR781" s="239"/>
      <c r="CS781" s="239"/>
      <c r="CT781" s="239"/>
      <c r="CU781" s="239"/>
      <c r="CV781" s="239"/>
      <c r="CW781" s="239"/>
      <c r="CX781" s="239"/>
      <c r="CY781" s="239"/>
      <c r="CZ781" s="239"/>
    </row>
    <row r="782" ht="25.15" customHeight="true" x14ac:dyDescent="0.2">
      <c r="C782" s="805"/>
      <c r="D782" s="805"/>
      <c r="E782" s="805"/>
      <c r="F782" s="805"/>
      <c r="G782" s="805"/>
      <c r="H782" s="805"/>
      <c r="I782" s="805"/>
      <c r="J782" s="805"/>
      <c r="K782" s="805"/>
      <c r="L782" s="805"/>
      <c r="M782" s="805"/>
      <c r="N782" s="805"/>
      <c r="O782" s="805"/>
      <c r="P782" s="805"/>
      <c r="Q782" s="805"/>
      <c r="BA782" s="239"/>
      <c r="BB782" s="429"/>
      <c r="BC782" s="239"/>
      <c r="BD782" s="239"/>
      <c r="BE782" s="239"/>
      <c r="BF782" s="239"/>
      <c r="BG782" s="239"/>
      <c r="BH782" s="239"/>
      <c r="BI782" s="239"/>
      <c r="BJ782" s="239"/>
      <c r="BK782" s="239"/>
      <c r="BL782" s="239"/>
      <c r="BM782" s="239"/>
      <c r="BN782" s="239"/>
      <c r="BO782" s="239"/>
      <c r="BP782" s="239"/>
      <c r="BQ782" s="239"/>
      <c r="BR782" s="239"/>
      <c r="BS782" s="239"/>
      <c r="BT782" s="239"/>
      <c r="BU782" s="239"/>
      <c r="BV782" s="239"/>
      <c r="BW782" s="239"/>
      <c r="BX782" s="239"/>
      <c r="BY782" s="239"/>
      <c r="BZ782" s="239"/>
      <c r="CA782" s="239"/>
      <c r="CB782" s="239"/>
      <c r="CC782" s="239"/>
      <c r="CD782" s="239"/>
      <c r="CE782" s="239"/>
      <c r="CF782" s="239"/>
      <c r="CG782" s="239"/>
      <c r="CH782" s="239"/>
      <c r="CI782" s="239"/>
      <c r="CJ782" s="239"/>
      <c r="CK782" s="239"/>
      <c r="CL782" s="239"/>
      <c r="CM782" s="239"/>
      <c r="CN782" s="239"/>
      <c r="CO782" s="239"/>
      <c r="CP782" s="239"/>
      <c r="CQ782" s="239"/>
      <c r="CR782" s="239"/>
      <c r="CS782" s="239"/>
      <c r="CT782" s="239"/>
      <c r="CU782" s="239"/>
      <c r="CV782" s="239"/>
      <c r="CW782" s="239"/>
      <c r="CX782" s="239"/>
      <c r="CY782" s="239"/>
      <c r="CZ782" s="239"/>
    </row>
    <row r="783" ht="25.15" customHeight="true" x14ac:dyDescent="0.2">
      <c r="C783" s="805"/>
      <c r="D783" s="805"/>
      <c r="E783" s="805"/>
      <c r="F783" s="805"/>
      <c r="G783" s="805"/>
      <c r="H783" s="805"/>
      <c r="I783" s="805"/>
      <c r="J783" s="805"/>
      <c r="K783" s="805"/>
      <c r="L783" s="805"/>
      <c r="M783" s="805"/>
      <c r="N783" s="805"/>
      <c r="O783" s="805"/>
      <c r="P783" s="805"/>
      <c r="Q783" s="805"/>
      <c r="BA783" s="239"/>
      <c r="BB783" s="429"/>
      <c r="BC783" s="239"/>
      <c r="BD783" s="239"/>
      <c r="BE783" s="239"/>
      <c r="BF783" s="239"/>
      <c r="BG783" s="239"/>
      <c r="BH783" s="239"/>
      <c r="BI783" s="239"/>
      <c r="BJ783" s="239"/>
      <c r="BK783" s="239"/>
      <c r="BL783" s="239"/>
      <c r="BM783" s="239"/>
      <c r="BN783" s="239"/>
      <c r="BO783" s="239"/>
      <c r="BP783" s="239"/>
      <c r="BQ783" s="239"/>
      <c r="BR783" s="239"/>
      <c r="BS783" s="239"/>
      <c r="BT783" s="239"/>
      <c r="BU783" s="239"/>
      <c r="BV783" s="239"/>
      <c r="BW783" s="239"/>
      <c r="BX783" s="239"/>
      <c r="BY783" s="239"/>
      <c r="BZ783" s="239"/>
      <c r="CA783" s="239"/>
      <c r="CB783" s="239"/>
      <c r="CC783" s="239"/>
      <c r="CD783" s="239"/>
      <c r="CE783" s="239"/>
      <c r="CF783" s="239"/>
      <c r="CG783" s="239"/>
      <c r="CH783" s="239"/>
      <c r="CI783" s="239"/>
      <c r="CJ783" s="239"/>
      <c r="CK783" s="239"/>
      <c r="CL783" s="239"/>
      <c r="CM783" s="239"/>
      <c r="CN783" s="239"/>
      <c r="CO783" s="239"/>
      <c r="CP783" s="239"/>
      <c r="CQ783" s="239"/>
      <c r="CR783" s="239"/>
      <c r="CS783" s="239"/>
      <c r="CT783" s="239"/>
      <c r="CU783" s="239"/>
      <c r="CV783" s="239"/>
      <c r="CW783" s="239"/>
      <c r="CX783" s="239"/>
      <c r="CY783" s="239"/>
      <c r="CZ783" s="239"/>
    </row>
    <row r="784" ht="25.15" customHeight="true" x14ac:dyDescent="0.2">
      <c r="C784" s="805"/>
      <c r="D784" s="805"/>
      <c r="E784" s="805"/>
      <c r="F784" s="805"/>
      <c r="G784" s="805"/>
      <c r="H784" s="805"/>
      <c r="I784" s="805"/>
      <c r="J784" s="805"/>
      <c r="K784" s="805"/>
      <c r="L784" s="805"/>
      <c r="M784" s="805"/>
      <c r="N784" s="805"/>
      <c r="O784" s="805"/>
      <c r="P784" s="805"/>
      <c r="Q784" s="805"/>
      <c r="BA784" s="239"/>
      <c r="BB784" s="429"/>
      <c r="BC784" s="239"/>
      <c r="BD784" s="239"/>
      <c r="BE784" s="239"/>
      <c r="BF784" s="239"/>
      <c r="BG784" s="239"/>
      <c r="BH784" s="239"/>
      <c r="BI784" s="239"/>
      <c r="BJ784" s="239"/>
      <c r="BK784" s="239"/>
      <c r="BL784" s="239"/>
      <c r="BM784" s="239"/>
      <c r="BN784" s="239"/>
      <c r="BO784" s="239"/>
      <c r="BP784" s="239"/>
      <c r="BQ784" s="239"/>
      <c r="BR784" s="239"/>
      <c r="BS784" s="239"/>
      <c r="BT784" s="239"/>
      <c r="BU784" s="239"/>
      <c r="BV784" s="239"/>
      <c r="BW784" s="239"/>
      <c r="BX784" s="239"/>
      <c r="BY784" s="239"/>
      <c r="BZ784" s="239"/>
      <c r="CA784" s="239"/>
      <c r="CB784" s="239"/>
      <c r="CC784" s="239"/>
      <c r="CD784" s="239"/>
      <c r="CE784" s="239"/>
      <c r="CF784" s="239"/>
      <c r="CG784" s="239"/>
      <c r="CH784" s="239"/>
      <c r="CI784" s="239"/>
      <c r="CJ784" s="239"/>
      <c r="CK784" s="239"/>
      <c r="CL784" s="239"/>
      <c r="CM784" s="239"/>
      <c r="CN784" s="239"/>
      <c r="CO784" s="239"/>
      <c r="CP784" s="239"/>
      <c r="CQ784" s="239"/>
      <c r="CR784" s="239"/>
      <c r="CS784" s="239"/>
      <c r="CT784" s="239"/>
      <c r="CU784" s="239"/>
      <c r="CV784" s="239"/>
      <c r="CW784" s="239"/>
      <c r="CX784" s="239"/>
      <c r="CY784" s="239"/>
      <c r="CZ784" s="239"/>
    </row>
    <row r="785" ht="25.15" customHeight="true" x14ac:dyDescent="0.2">
      <c r="C785" s="805"/>
      <c r="D785" s="805"/>
      <c r="E785" s="805"/>
      <c r="F785" s="805"/>
      <c r="G785" s="805"/>
      <c r="H785" s="805"/>
      <c r="I785" s="805"/>
      <c r="J785" s="805"/>
      <c r="K785" s="805"/>
      <c r="L785" s="805"/>
      <c r="M785" s="805"/>
      <c r="N785" s="805"/>
      <c r="O785" s="805"/>
      <c r="P785" s="805"/>
      <c r="Q785" s="805"/>
      <c r="BA785" s="239"/>
      <c r="BB785" s="429"/>
      <c r="BC785" s="239"/>
      <c r="BD785" s="239"/>
      <c r="BE785" s="239"/>
      <c r="BF785" s="239"/>
      <c r="BG785" s="239"/>
      <c r="BH785" s="239"/>
      <c r="BI785" s="239"/>
      <c r="BJ785" s="239"/>
      <c r="BK785" s="239"/>
      <c r="BL785" s="239"/>
      <c r="BM785" s="239"/>
      <c r="BN785" s="239"/>
      <c r="BO785" s="239"/>
      <c r="BP785" s="239"/>
      <c r="BQ785" s="239"/>
      <c r="BR785" s="239"/>
      <c r="BS785" s="239"/>
      <c r="BT785" s="239"/>
      <c r="BU785" s="239"/>
      <c r="BV785" s="239"/>
      <c r="BW785" s="239"/>
      <c r="BX785" s="239"/>
      <c r="BY785" s="239"/>
      <c r="BZ785" s="239"/>
      <c r="CA785" s="239"/>
      <c r="CB785" s="239"/>
      <c r="CC785" s="239"/>
      <c r="CD785" s="239"/>
      <c r="CE785" s="239"/>
      <c r="CF785" s="239"/>
      <c r="CG785" s="239"/>
      <c r="CH785" s="239"/>
      <c r="CI785" s="239"/>
      <c r="CJ785" s="239"/>
      <c r="CK785" s="239"/>
      <c r="CL785" s="239"/>
      <c r="CM785" s="239"/>
      <c r="CN785" s="239"/>
      <c r="CO785" s="239"/>
      <c r="CP785" s="239"/>
      <c r="CQ785" s="239"/>
      <c r="CR785" s="239"/>
      <c r="CS785" s="239"/>
      <c r="CT785" s="239"/>
      <c r="CU785" s="239"/>
      <c r="CV785" s="239"/>
      <c r="CW785" s="239"/>
      <c r="CX785" s="239"/>
      <c r="CY785" s="239"/>
      <c r="CZ785" s="239"/>
    </row>
    <row r="786" ht="25.15" customHeight="true" x14ac:dyDescent="0.2">
      <c r="C786" s="805"/>
      <c r="D786" s="805"/>
      <c r="E786" s="805"/>
      <c r="F786" s="805"/>
      <c r="G786" s="805"/>
      <c r="H786" s="805"/>
      <c r="I786" s="805"/>
      <c r="J786" s="805"/>
      <c r="K786" s="805"/>
      <c r="L786" s="805"/>
      <c r="M786" s="805"/>
      <c r="N786" s="805"/>
      <c r="O786" s="805"/>
      <c r="P786" s="805"/>
      <c r="Q786" s="805"/>
      <c r="BA786" s="239"/>
      <c r="BB786" s="429"/>
      <c r="BC786" s="239"/>
      <c r="BD786" s="239"/>
      <c r="BE786" s="239"/>
      <c r="BF786" s="239"/>
      <c r="BG786" s="239"/>
      <c r="BH786" s="239"/>
      <c r="BI786" s="239"/>
      <c r="BJ786" s="239"/>
      <c r="BK786" s="239"/>
      <c r="BL786" s="239"/>
      <c r="BM786" s="239"/>
      <c r="BN786" s="239"/>
      <c r="BO786" s="239"/>
      <c r="BP786" s="239"/>
      <c r="BQ786" s="239"/>
      <c r="BR786" s="239"/>
      <c r="BS786" s="239"/>
      <c r="BT786" s="239"/>
      <c r="BU786" s="239"/>
      <c r="BV786" s="239"/>
      <c r="BW786" s="239"/>
      <c r="BX786" s="239"/>
      <c r="BY786" s="239"/>
      <c r="BZ786" s="239"/>
      <c r="CA786" s="239"/>
      <c r="CB786" s="239"/>
      <c r="CC786" s="239"/>
      <c r="CD786" s="239"/>
      <c r="CE786" s="239"/>
      <c r="CF786" s="239"/>
      <c r="CG786" s="239"/>
      <c r="CH786" s="239"/>
      <c r="CI786" s="239"/>
      <c r="CJ786" s="239"/>
      <c r="CK786" s="239"/>
      <c r="CL786" s="239"/>
      <c r="CM786" s="239"/>
      <c r="CN786" s="239"/>
      <c r="CO786" s="239"/>
      <c r="CP786" s="239"/>
      <c r="CQ786" s="239"/>
      <c r="CR786" s="239"/>
      <c r="CS786" s="239"/>
      <c r="CT786" s="239"/>
      <c r="CU786" s="239"/>
      <c r="CV786" s="239"/>
      <c r="CW786" s="239"/>
      <c r="CX786" s="239"/>
      <c r="CY786" s="239"/>
      <c r="CZ786" s="239"/>
    </row>
    <row r="787" ht="25.15" customHeight="true" x14ac:dyDescent="0.2">
      <c r="C787" s="805"/>
      <c r="D787" s="805"/>
      <c r="E787" s="805"/>
      <c r="F787" s="805"/>
      <c r="G787" s="805"/>
      <c r="H787" s="805"/>
      <c r="I787" s="805"/>
      <c r="J787" s="805"/>
      <c r="K787" s="805"/>
      <c r="L787" s="805"/>
      <c r="M787" s="805"/>
      <c r="N787" s="805"/>
      <c r="O787" s="805"/>
      <c r="P787" s="805"/>
      <c r="Q787" s="805"/>
      <c r="BA787" s="239"/>
      <c r="BB787" s="429"/>
      <c r="BC787" s="239"/>
      <c r="BD787" s="239"/>
      <c r="BE787" s="239"/>
      <c r="BF787" s="239"/>
      <c r="BG787" s="239"/>
      <c r="BH787" s="239"/>
      <c r="BI787" s="239"/>
      <c r="BJ787" s="239"/>
      <c r="BK787" s="239"/>
      <c r="BL787" s="239"/>
      <c r="BM787" s="239"/>
      <c r="BN787" s="239"/>
      <c r="BO787" s="239"/>
      <c r="BP787" s="239"/>
      <c r="BQ787" s="239"/>
      <c r="BR787" s="239"/>
      <c r="BS787" s="239"/>
      <c r="BT787" s="239"/>
      <c r="BU787" s="239"/>
      <c r="BV787" s="239"/>
      <c r="BW787" s="239"/>
      <c r="BX787" s="239"/>
      <c r="BY787" s="239"/>
      <c r="BZ787" s="239"/>
      <c r="CA787" s="239"/>
      <c r="CB787" s="239"/>
      <c r="CC787" s="239"/>
      <c r="CD787" s="239"/>
      <c r="CE787" s="239"/>
      <c r="CF787" s="239"/>
      <c r="CG787" s="239"/>
      <c r="CH787" s="239"/>
      <c r="CI787" s="239"/>
      <c r="CJ787" s="239"/>
      <c r="CK787" s="239"/>
      <c r="CL787" s="239"/>
      <c r="CM787" s="239"/>
      <c r="CN787" s="239"/>
      <c r="CO787" s="239"/>
      <c r="CP787" s="239"/>
      <c r="CQ787" s="239"/>
      <c r="CR787" s="239"/>
      <c r="CS787" s="239"/>
      <c r="CT787" s="239"/>
      <c r="CU787" s="239"/>
      <c r="CV787" s="239"/>
      <c r="CW787" s="239"/>
      <c r="CX787" s="239"/>
      <c r="CY787" s="239"/>
      <c r="CZ787" s="239"/>
    </row>
    <row r="788" ht="25.15" customHeight="true" x14ac:dyDescent="0.2">
      <c r="C788" s="805"/>
      <c r="D788" s="805"/>
      <c r="E788" s="805"/>
      <c r="F788" s="805"/>
      <c r="G788" s="805"/>
      <c r="H788" s="805"/>
      <c r="I788" s="805"/>
      <c r="J788" s="805"/>
      <c r="K788" s="805"/>
      <c r="L788" s="805"/>
      <c r="M788" s="805"/>
      <c r="N788" s="805"/>
      <c r="O788" s="805"/>
      <c r="P788" s="805"/>
      <c r="Q788" s="805"/>
      <c r="BA788" s="239"/>
      <c r="BB788" s="429"/>
      <c r="BC788" s="239"/>
      <c r="BD788" s="239"/>
      <c r="BE788" s="239"/>
      <c r="BF788" s="239"/>
      <c r="BG788" s="239"/>
      <c r="BH788" s="239"/>
      <c r="BI788" s="239"/>
      <c r="BJ788" s="239"/>
      <c r="BK788" s="239"/>
      <c r="BL788" s="239"/>
      <c r="BM788" s="239"/>
      <c r="BN788" s="239"/>
      <c r="BO788" s="239"/>
      <c r="BP788" s="239"/>
      <c r="BQ788" s="239"/>
      <c r="BR788" s="239"/>
      <c r="BS788" s="239"/>
      <c r="BT788" s="239"/>
      <c r="BU788" s="239"/>
      <c r="BV788" s="239"/>
      <c r="BW788" s="239"/>
      <c r="BX788" s="239"/>
      <c r="BY788" s="239"/>
      <c r="BZ788" s="239"/>
      <c r="CA788" s="239"/>
      <c r="CB788" s="239"/>
      <c r="CC788" s="239"/>
      <c r="CD788" s="239"/>
      <c r="CE788" s="239"/>
      <c r="CF788" s="239"/>
      <c r="CG788" s="239"/>
      <c r="CH788" s="239"/>
      <c r="CI788" s="239"/>
      <c r="CJ788" s="239"/>
      <c r="CK788" s="239"/>
      <c r="CL788" s="239"/>
      <c r="CM788" s="239"/>
      <c r="CN788" s="239"/>
      <c r="CO788" s="239"/>
      <c r="CP788" s="239"/>
      <c r="CQ788" s="239"/>
      <c r="CR788" s="239"/>
      <c r="CS788" s="239"/>
      <c r="CT788" s="239"/>
      <c r="CU788" s="239"/>
      <c r="CV788" s="239"/>
      <c r="CW788" s="239"/>
      <c r="CX788" s="239"/>
      <c r="CY788" s="239"/>
      <c r="CZ788" s="239"/>
    </row>
    <row r="789" ht="25.15" customHeight="true" x14ac:dyDescent="0.2">
      <c r="C789" s="805"/>
      <c r="D789" s="805"/>
      <c r="E789" s="805"/>
      <c r="F789" s="805"/>
      <c r="G789" s="805"/>
      <c r="H789" s="805"/>
      <c r="I789" s="805"/>
      <c r="J789" s="805"/>
      <c r="K789" s="805"/>
      <c r="L789" s="805"/>
      <c r="M789" s="805"/>
      <c r="N789" s="805"/>
      <c r="O789" s="805"/>
      <c r="P789" s="805"/>
      <c r="Q789" s="805"/>
      <c r="BA789" s="239"/>
      <c r="BB789" s="429"/>
      <c r="BC789" s="239"/>
      <c r="BD789" s="239"/>
      <c r="BE789" s="239"/>
      <c r="BF789" s="239"/>
      <c r="BG789" s="239"/>
      <c r="BH789" s="239"/>
      <c r="BI789" s="239"/>
      <c r="BJ789" s="239"/>
      <c r="BK789" s="239"/>
      <c r="BL789" s="239"/>
      <c r="BM789" s="239"/>
      <c r="BN789" s="239"/>
      <c r="BO789" s="239"/>
      <c r="BP789" s="239"/>
      <c r="BQ789" s="239"/>
      <c r="BR789" s="239"/>
      <c r="BS789" s="239"/>
      <c r="BT789" s="239"/>
      <c r="BU789" s="239"/>
      <c r="BV789" s="239"/>
      <c r="BW789" s="239"/>
      <c r="BX789" s="239"/>
      <c r="BY789" s="239"/>
      <c r="BZ789" s="239"/>
      <c r="CA789" s="239"/>
      <c r="CB789" s="239"/>
      <c r="CC789" s="239"/>
      <c r="CD789" s="239"/>
      <c r="CE789" s="239"/>
      <c r="CF789" s="239"/>
      <c r="CG789" s="239"/>
      <c r="CH789" s="239"/>
      <c r="CI789" s="239"/>
      <c r="CJ789" s="239"/>
      <c r="CK789" s="239"/>
      <c r="CL789" s="239"/>
      <c r="CM789" s="239"/>
      <c r="CN789" s="239"/>
      <c r="CO789" s="239"/>
      <c r="CP789" s="239"/>
      <c r="CQ789" s="239"/>
      <c r="CR789" s="239"/>
      <c r="CS789" s="239"/>
      <c r="CT789" s="239"/>
      <c r="CU789" s="239"/>
      <c r="CV789" s="239"/>
      <c r="CW789" s="239"/>
      <c r="CX789" s="239"/>
      <c r="CY789" s="239"/>
      <c r="CZ789" s="239"/>
    </row>
    <row r="790" ht="25.15" customHeight="true" x14ac:dyDescent="0.2">
      <c r="C790" s="805"/>
      <c r="D790" s="805"/>
      <c r="E790" s="805"/>
      <c r="F790" s="805"/>
      <c r="G790" s="805"/>
      <c r="H790" s="805"/>
      <c r="I790" s="805"/>
      <c r="J790" s="805"/>
      <c r="K790" s="805"/>
      <c r="L790" s="805"/>
      <c r="M790" s="805"/>
      <c r="N790" s="805"/>
      <c r="O790" s="805"/>
      <c r="P790" s="805"/>
      <c r="Q790" s="805"/>
      <c r="BA790" s="239"/>
      <c r="BB790" s="429"/>
      <c r="BC790" s="239"/>
      <c r="BD790" s="239"/>
      <c r="BE790" s="239"/>
      <c r="BF790" s="239"/>
      <c r="BG790" s="239"/>
      <c r="BH790" s="239"/>
      <c r="BI790" s="239"/>
      <c r="BJ790" s="239"/>
      <c r="BK790" s="239"/>
      <c r="BL790" s="239"/>
      <c r="BM790" s="239"/>
      <c r="BN790" s="239"/>
      <c r="BO790" s="239"/>
      <c r="BP790" s="239"/>
      <c r="BQ790" s="239"/>
      <c r="BR790" s="239"/>
      <c r="BS790" s="239"/>
      <c r="BT790" s="239"/>
      <c r="BU790" s="239"/>
      <c r="BV790" s="239"/>
      <c r="BW790" s="239"/>
      <c r="BX790" s="239"/>
      <c r="BY790" s="239"/>
      <c r="BZ790" s="239"/>
      <c r="CA790" s="239"/>
      <c r="CB790" s="239"/>
      <c r="CC790" s="239"/>
      <c r="CD790" s="239"/>
      <c r="CE790" s="239"/>
      <c r="CF790" s="239"/>
      <c r="CG790" s="239"/>
      <c r="CH790" s="239"/>
      <c r="CI790" s="239"/>
      <c r="CJ790" s="239"/>
      <c r="CK790" s="239"/>
      <c r="CL790" s="239"/>
      <c r="CM790" s="239"/>
      <c r="CN790" s="239"/>
      <c r="CO790" s="239"/>
      <c r="CP790" s="239"/>
      <c r="CQ790" s="239"/>
      <c r="CR790" s="239"/>
      <c r="CS790" s="239"/>
      <c r="CT790" s="239"/>
      <c r="CU790" s="239"/>
      <c r="CV790" s="239"/>
      <c r="CW790" s="239"/>
      <c r="CX790" s="239"/>
      <c r="CY790" s="239"/>
      <c r="CZ790" s="239"/>
    </row>
    <row r="791" ht="25.15" customHeight="true" x14ac:dyDescent="0.2">
      <c r="C791" s="805"/>
      <c r="D791" s="805"/>
      <c r="E791" s="805"/>
      <c r="F791" s="805"/>
      <c r="G791" s="805"/>
      <c r="H791" s="805"/>
      <c r="I791" s="805"/>
      <c r="J791" s="805"/>
      <c r="K791" s="805"/>
      <c r="L791" s="805"/>
      <c r="M791" s="805"/>
      <c r="N791" s="805"/>
      <c r="O791" s="805"/>
      <c r="P791" s="805"/>
      <c r="Q791" s="805"/>
      <c r="BA791" s="239"/>
      <c r="BB791" s="429"/>
      <c r="BC791" s="239"/>
      <c r="BD791" s="239"/>
      <c r="BE791" s="239"/>
      <c r="BF791" s="239"/>
      <c r="BG791" s="239"/>
      <c r="BH791" s="239"/>
      <c r="BI791" s="239"/>
      <c r="BJ791" s="239"/>
      <c r="BK791" s="239"/>
      <c r="BL791" s="239"/>
      <c r="BM791" s="239"/>
      <c r="BN791" s="239"/>
      <c r="BO791" s="239"/>
      <c r="BP791" s="239"/>
      <c r="BQ791" s="239"/>
      <c r="BR791" s="239"/>
      <c r="BS791" s="239"/>
      <c r="BT791" s="239"/>
      <c r="BU791" s="239"/>
      <c r="BV791" s="239"/>
      <c r="BW791" s="239"/>
      <c r="BX791" s="239"/>
      <c r="BY791" s="239"/>
      <c r="BZ791" s="239"/>
      <c r="CA791" s="239"/>
      <c r="CB791" s="239"/>
      <c r="CC791" s="239"/>
      <c r="CD791" s="239"/>
      <c r="CE791" s="239"/>
      <c r="CF791" s="239"/>
      <c r="CG791" s="239"/>
      <c r="CH791" s="239"/>
      <c r="CI791" s="239"/>
      <c r="CJ791" s="239"/>
      <c r="CK791" s="239"/>
      <c r="CL791" s="239"/>
      <c r="CM791" s="239"/>
      <c r="CN791" s="239"/>
      <c r="CO791" s="239"/>
      <c r="CP791" s="239"/>
      <c r="CQ791" s="239"/>
      <c r="CR791" s="239"/>
      <c r="CS791" s="239"/>
      <c r="CT791" s="239"/>
      <c r="CU791" s="239"/>
      <c r="CV791" s="239"/>
      <c r="CW791" s="239"/>
      <c r="CX791" s="239"/>
      <c r="CY791" s="239"/>
      <c r="CZ791" s="239"/>
    </row>
    <row r="792" ht="25.15" customHeight="true" x14ac:dyDescent="0.2">
      <c r="C792" s="805"/>
      <c r="D792" s="805"/>
      <c r="E792" s="805"/>
      <c r="F792" s="805"/>
      <c r="G792" s="805"/>
      <c r="H792" s="805"/>
      <c r="I792" s="805"/>
      <c r="J792" s="805"/>
      <c r="K792" s="805"/>
      <c r="L792" s="805"/>
      <c r="M792" s="805"/>
      <c r="N792" s="805"/>
      <c r="O792" s="805"/>
      <c r="P792" s="805"/>
      <c r="Q792" s="805"/>
      <c r="BA792" s="239"/>
      <c r="BB792" s="429"/>
      <c r="BC792" s="239"/>
      <c r="BD792" s="239"/>
      <c r="BE792" s="239"/>
      <c r="BF792" s="239"/>
      <c r="BG792" s="239"/>
      <c r="BH792" s="239"/>
      <c r="BI792" s="239"/>
      <c r="BJ792" s="239"/>
      <c r="BK792" s="239"/>
      <c r="BL792" s="239"/>
      <c r="BM792" s="239"/>
      <c r="BN792" s="239"/>
      <c r="BO792" s="239"/>
      <c r="BP792" s="239"/>
      <c r="BQ792" s="239"/>
      <c r="BR792" s="239"/>
      <c r="BS792" s="239"/>
      <c r="BT792" s="239"/>
      <c r="BU792" s="239"/>
      <c r="BV792" s="239"/>
      <c r="BW792" s="239"/>
      <c r="BX792" s="239"/>
      <c r="BY792" s="239"/>
      <c r="BZ792" s="239"/>
      <c r="CA792" s="239"/>
      <c r="CB792" s="239"/>
      <c r="CC792" s="239"/>
      <c r="CD792" s="239"/>
      <c r="CE792" s="239"/>
      <c r="CF792" s="239"/>
      <c r="CG792" s="239"/>
      <c r="CH792" s="239"/>
      <c r="CI792" s="239"/>
      <c r="CJ792" s="239"/>
      <c r="CK792" s="239"/>
      <c r="CL792" s="239"/>
      <c r="CM792" s="239"/>
      <c r="CN792" s="239"/>
      <c r="CO792" s="239"/>
      <c r="CP792" s="239"/>
      <c r="CQ792" s="239"/>
      <c r="CR792" s="239"/>
      <c r="CS792" s="239"/>
      <c r="CT792" s="239"/>
      <c r="CU792" s="239"/>
      <c r="CV792" s="239"/>
      <c r="CW792" s="239"/>
      <c r="CX792" s="239"/>
      <c r="CY792" s="239"/>
      <c r="CZ792" s="239"/>
    </row>
    <row r="793" ht="25.15" customHeight="true" x14ac:dyDescent="0.2">
      <c r="C793" s="805"/>
      <c r="D793" s="805"/>
      <c r="E793" s="805"/>
      <c r="F793" s="805"/>
      <c r="G793" s="805"/>
      <c r="H793" s="805"/>
      <c r="I793" s="805"/>
      <c r="J793" s="805"/>
      <c r="K793" s="805"/>
      <c r="L793" s="805"/>
      <c r="M793" s="805"/>
      <c r="N793" s="805"/>
      <c r="O793" s="805"/>
      <c r="P793" s="805"/>
      <c r="Q793" s="805"/>
      <c r="BA793" s="239"/>
      <c r="BB793" s="429"/>
      <c r="BC793" s="239"/>
      <c r="BD793" s="239"/>
      <c r="BE793" s="239"/>
      <c r="BF793" s="239"/>
      <c r="BG793" s="239"/>
      <c r="BH793" s="239"/>
      <c r="BI793" s="239"/>
      <c r="BJ793" s="239"/>
      <c r="BK793" s="239"/>
      <c r="BL793" s="239"/>
      <c r="BM793" s="239"/>
      <c r="BN793" s="239"/>
      <c r="BO793" s="239"/>
      <c r="BP793" s="239"/>
      <c r="BQ793" s="239"/>
      <c r="BR793" s="239"/>
      <c r="BS793" s="239"/>
      <c r="BT793" s="239"/>
      <c r="BU793" s="239"/>
      <c r="BV793" s="239"/>
      <c r="BW793" s="239"/>
      <c r="BX793" s="239"/>
      <c r="BY793" s="239"/>
      <c r="BZ793" s="239"/>
      <c r="CA793" s="239"/>
      <c r="CB793" s="239"/>
      <c r="CC793" s="239"/>
      <c r="CD793" s="239"/>
      <c r="CE793" s="239"/>
      <c r="CF793" s="239"/>
      <c r="CG793" s="239"/>
      <c r="CH793" s="239"/>
      <c r="CI793" s="239"/>
      <c r="CJ793" s="239"/>
      <c r="CK793" s="239"/>
      <c r="CL793" s="239"/>
      <c r="CM793" s="239"/>
      <c r="CN793" s="239"/>
      <c r="CO793" s="239"/>
      <c r="CP793" s="239"/>
      <c r="CQ793" s="239"/>
      <c r="CR793" s="239"/>
      <c r="CS793" s="239"/>
      <c r="CT793" s="239"/>
      <c r="CU793" s="239"/>
      <c r="CV793" s="239"/>
      <c r="CW793" s="239"/>
      <c r="CX793" s="239"/>
      <c r="CY793" s="239"/>
      <c r="CZ793" s="239"/>
    </row>
    <row r="794" ht="25.15" customHeight="true" x14ac:dyDescent="0.2">
      <c r="C794" s="805"/>
      <c r="D794" s="805"/>
      <c r="E794" s="805"/>
      <c r="F794" s="805"/>
      <c r="G794" s="805"/>
      <c r="H794" s="805"/>
      <c r="I794" s="805"/>
      <c r="J794" s="805"/>
      <c r="K794" s="805"/>
      <c r="L794" s="805"/>
      <c r="M794" s="805"/>
      <c r="N794" s="805"/>
      <c r="O794" s="805"/>
      <c r="P794" s="805"/>
      <c r="Q794" s="805"/>
      <c r="BA794" s="239"/>
      <c r="BB794" s="429"/>
      <c r="BC794" s="239"/>
      <c r="BD794" s="239"/>
      <c r="BE794" s="239"/>
      <c r="BF794" s="239"/>
      <c r="BG794" s="239"/>
      <c r="BH794" s="239"/>
      <c r="BI794" s="239"/>
      <c r="BJ794" s="239"/>
      <c r="BK794" s="239"/>
      <c r="BL794" s="239"/>
      <c r="BM794" s="239"/>
      <c r="BN794" s="239"/>
      <c r="BO794" s="239"/>
      <c r="BP794" s="239"/>
      <c r="BQ794" s="239"/>
      <c r="BR794" s="239"/>
      <c r="BS794" s="239"/>
      <c r="BT794" s="239"/>
      <c r="BU794" s="239"/>
      <c r="BV794" s="239"/>
      <c r="BW794" s="239"/>
      <c r="BX794" s="239"/>
      <c r="BY794" s="239"/>
      <c r="BZ794" s="239"/>
      <c r="CA794" s="239"/>
      <c r="CB794" s="239"/>
      <c r="CC794" s="239"/>
      <c r="CD794" s="239"/>
      <c r="CE794" s="239"/>
      <c r="CF794" s="239"/>
      <c r="CG794" s="239"/>
      <c r="CH794" s="239"/>
      <c r="CI794" s="239"/>
      <c r="CJ794" s="239"/>
      <c r="CK794" s="239"/>
      <c r="CL794" s="239"/>
      <c r="CM794" s="239"/>
      <c r="CN794" s="239"/>
      <c r="CO794" s="239"/>
      <c r="CP794" s="239"/>
      <c r="CQ794" s="239"/>
      <c r="CR794" s="239"/>
      <c r="CS794" s="239"/>
      <c r="CT794" s="239"/>
      <c r="CU794" s="239"/>
      <c r="CV794" s="239"/>
      <c r="CW794" s="239"/>
      <c r="CX794" s="239"/>
      <c r="CY794" s="239"/>
      <c r="CZ794" s="239"/>
    </row>
    <row r="795" ht="25.15" customHeight="true" x14ac:dyDescent="0.2">
      <c r="C795" s="805"/>
      <c r="D795" s="805"/>
      <c r="E795" s="805"/>
      <c r="F795" s="805"/>
      <c r="G795" s="805"/>
      <c r="H795" s="805"/>
      <c r="I795" s="805"/>
      <c r="J795" s="805"/>
      <c r="K795" s="805"/>
      <c r="L795" s="805"/>
      <c r="M795" s="805"/>
      <c r="N795" s="805"/>
      <c r="O795" s="805"/>
      <c r="P795" s="805"/>
      <c r="Q795" s="805"/>
      <c r="BA795" s="239"/>
      <c r="BB795" s="429"/>
      <c r="BC795" s="239"/>
      <c r="BD795" s="239"/>
      <c r="BE795" s="239"/>
      <c r="BF795" s="239"/>
      <c r="BG795" s="239"/>
      <c r="BH795" s="239"/>
      <c r="BI795" s="239"/>
      <c r="BJ795" s="239"/>
      <c r="BK795" s="239"/>
      <c r="BL795" s="239"/>
      <c r="BM795" s="239"/>
      <c r="BN795" s="239"/>
      <c r="BO795" s="239"/>
      <c r="BP795" s="239"/>
      <c r="BQ795" s="239"/>
      <c r="BR795" s="239"/>
      <c r="BS795" s="239"/>
      <c r="BT795" s="239"/>
      <c r="BU795" s="239"/>
      <c r="BV795" s="239"/>
      <c r="BW795" s="239"/>
      <c r="BX795" s="239"/>
      <c r="BY795" s="239"/>
      <c r="BZ795" s="239"/>
      <c r="CA795" s="239"/>
      <c r="CB795" s="239"/>
      <c r="CC795" s="239"/>
      <c r="CD795" s="239"/>
      <c r="CE795" s="239"/>
      <c r="CF795" s="239"/>
      <c r="CG795" s="239"/>
      <c r="CH795" s="239"/>
      <c r="CI795" s="239"/>
      <c r="CJ795" s="239"/>
      <c r="CK795" s="239"/>
      <c r="CL795" s="239"/>
      <c r="CM795" s="239"/>
      <c r="CN795" s="239"/>
      <c r="CO795" s="239"/>
      <c r="CP795" s="239"/>
      <c r="CQ795" s="239"/>
      <c r="CR795" s="239"/>
      <c r="CS795" s="239"/>
      <c r="CT795" s="239"/>
      <c r="CU795" s="239"/>
      <c r="CV795" s="239"/>
      <c r="CW795" s="239"/>
      <c r="CX795" s="239"/>
      <c r="CY795" s="239"/>
      <c r="CZ795" s="239"/>
    </row>
    <row r="796" ht="25.15" customHeight="true" x14ac:dyDescent="0.2">
      <c r="C796" s="805"/>
      <c r="D796" s="805"/>
      <c r="E796" s="805"/>
      <c r="F796" s="805"/>
      <c r="G796" s="805"/>
      <c r="H796" s="805"/>
      <c r="I796" s="805"/>
      <c r="J796" s="805"/>
      <c r="K796" s="805"/>
      <c r="L796" s="805"/>
      <c r="M796" s="805"/>
      <c r="N796" s="805"/>
      <c r="O796" s="805"/>
      <c r="P796" s="805"/>
      <c r="Q796" s="805"/>
      <c r="BA796" s="239"/>
      <c r="BB796" s="429"/>
      <c r="BC796" s="239"/>
      <c r="BD796" s="239"/>
      <c r="BE796" s="239"/>
      <c r="BF796" s="239"/>
      <c r="BG796" s="239"/>
      <c r="BH796" s="239"/>
      <c r="BI796" s="239"/>
      <c r="BJ796" s="239"/>
      <c r="BK796" s="239"/>
      <c r="BL796" s="239"/>
      <c r="BM796" s="239"/>
      <c r="BN796" s="239"/>
      <c r="BO796" s="239"/>
      <c r="BP796" s="239"/>
      <c r="BQ796" s="239"/>
      <c r="BR796" s="239"/>
      <c r="BS796" s="239"/>
      <c r="BT796" s="239"/>
      <c r="BU796" s="239"/>
      <c r="BV796" s="239"/>
      <c r="BW796" s="239"/>
      <c r="BX796" s="239"/>
      <c r="BY796" s="239"/>
      <c r="BZ796" s="239"/>
      <c r="CA796" s="239"/>
      <c r="CB796" s="239"/>
      <c r="CC796" s="239"/>
      <c r="CD796" s="239"/>
      <c r="CE796" s="239"/>
      <c r="CF796" s="239"/>
      <c r="CG796" s="239"/>
      <c r="CH796" s="239"/>
      <c r="CI796" s="239"/>
      <c r="CJ796" s="239"/>
      <c r="CK796" s="239"/>
      <c r="CL796" s="239"/>
      <c r="CM796" s="239"/>
      <c r="CN796" s="239"/>
      <c r="CO796" s="239"/>
      <c r="CP796" s="239"/>
      <c r="CQ796" s="239"/>
      <c r="CR796" s="239"/>
      <c r="CS796" s="239"/>
      <c r="CT796" s="239"/>
      <c r="CU796" s="239"/>
      <c r="CV796" s="239"/>
      <c r="CW796" s="239"/>
      <c r="CX796" s="239"/>
      <c r="CY796" s="239"/>
      <c r="CZ796" s="239"/>
    </row>
    <row r="797" ht="25.15" customHeight="true" x14ac:dyDescent="0.2">
      <c r="C797" s="805"/>
      <c r="D797" s="805"/>
      <c r="E797" s="805"/>
      <c r="F797" s="805"/>
      <c r="G797" s="805"/>
      <c r="H797" s="805"/>
      <c r="I797" s="805"/>
      <c r="J797" s="805"/>
      <c r="K797" s="805"/>
      <c r="L797" s="805"/>
      <c r="M797" s="805"/>
      <c r="N797" s="805"/>
      <c r="O797" s="805"/>
      <c r="P797" s="805"/>
      <c r="Q797" s="805"/>
      <c r="BA797" s="239"/>
      <c r="BB797" s="429"/>
      <c r="BC797" s="239"/>
      <c r="BD797" s="239"/>
      <c r="BE797" s="239"/>
      <c r="BF797" s="239"/>
      <c r="BG797" s="239"/>
      <c r="BH797" s="239"/>
      <c r="BI797" s="239"/>
      <c r="BJ797" s="239"/>
      <c r="BK797" s="239"/>
      <c r="BL797" s="239"/>
      <c r="BM797" s="239"/>
      <c r="BN797" s="239"/>
      <c r="BO797" s="239"/>
      <c r="BP797" s="239"/>
      <c r="BQ797" s="239"/>
      <c r="BR797" s="239"/>
      <c r="BS797" s="239"/>
      <c r="BT797" s="239"/>
      <c r="BU797" s="239"/>
      <c r="BV797" s="239"/>
      <c r="BW797" s="239"/>
      <c r="BX797" s="239"/>
      <c r="BY797" s="239"/>
      <c r="BZ797" s="239"/>
      <c r="CA797" s="239"/>
      <c r="CB797" s="239"/>
      <c r="CC797" s="239"/>
      <c r="CD797" s="239"/>
      <c r="CE797" s="239"/>
      <c r="CF797" s="239"/>
      <c r="CG797" s="239"/>
      <c r="CH797" s="239"/>
      <c r="CI797" s="239"/>
      <c r="CJ797" s="239"/>
      <c r="CK797" s="239"/>
      <c r="CL797" s="239"/>
      <c r="CM797" s="239"/>
      <c r="CN797" s="239"/>
      <c r="CO797" s="239"/>
      <c r="CP797" s="239"/>
      <c r="CQ797" s="239"/>
      <c r="CR797" s="239"/>
      <c r="CS797" s="239"/>
      <c r="CT797" s="239"/>
      <c r="CU797" s="239"/>
      <c r="CV797" s="239"/>
      <c r="CW797" s="239"/>
      <c r="CX797" s="239"/>
      <c r="CY797" s="239"/>
      <c r="CZ797" s="239"/>
    </row>
    <row r="798" ht="25.15" customHeight="true" x14ac:dyDescent="0.2">
      <c r="C798" s="805"/>
      <c r="D798" s="805"/>
      <c r="E798" s="805"/>
      <c r="F798" s="805"/>
      <c r="G798" s="805"/>
      <c r="H798" s="805"/>
      <c r="I798" s="805"/>
      <c r="J798" s="805"/>
      <c r="K798" s="805"/>
      <c r="L798" s="805"/>
      <c r="M798" s="805"/>
      <c r="N798" s="805"/>
      <c r="O798" s="805"/>
      <c r="P798" s="805"/>
      <c r="Q798" s="805"/>
      <c r="BA798" s="239"/>
      <c r="BB798" s="429"/>
      <c r="BC798" s="239"/>
      <c r="BD798" s="239"/>
      <c r="BE798" s="239"/>
      <c r="BF798" s="239"/>
      <c r="BG798" s="239"/>
      <c r="BH798" s="239"/>
      <c r="BI798" s="239"/>
      <c r="BJ798" s="239"/>
      <c r="BK798" s="239"/>
      <c r="BL798" s="239"/>
      <c r="BM798" s="239"/>
      <c r="BN798" s="239"/>
      <c r="BO798" s="239"/>
      <c r="BP798" s="239"/>
      <c r="BQ798" s="239"/>
      <c r="BR798" s="239"/>
      <c r="BS798" s="239"/>
      <c r="BT798" s="239"/>
      <c r="BU798" s="239"/>
      <c r="BV798" s="239"/>
      <c r="BW798" s="239"/>
      <c r="BX798" s="239"/>
      <c r="BY798" s="239"/>
      <c r="BZ798" s="239"/>
      <c r="CA798" s="239"/>
      <c r="CB798" s="239"/>
      <c r="CC798" s="239"/>
      <c r="CD798" s="239"/>
      <c r="CE798" s="239"/>
      <c r="CF798" s="239"/>
      <c r="CG798" s="239"/>
      <c r="CH798" s="239"/>
      <c r="CI798" s="239"/>
      <c r="CJ798" s="239"/>
      <c r="CK798" s="239"/>
      <c r="CL798" s="239"/>
      <c r="CM798" s="239"/>
      <c r="CN798" s="239"/>
      <c r="CO798" s="239"/>
      <c r="CP798" s="239"/>
      <c r="CQ798" s="239"/>
      <c r="CR798" s="239"/>
      <c r="CS798" s="239"/>
      <c r="CT798" s="239"/>
      <c r="CU798" s="239"/>
      <c r="CV798" s="239"/>
      <c r="CW798" s="239"/>
      <c r="CX798" s="239"/>
      <c r="CY798" s="239"/>
      <c r="CZ798" s="239"/>
    </row>
    <row r="799" ht="25.15" customHeight="true" x14ac:dyDescent="0.2">
      <c r="C799" s="805"/>
      <c r="D799" s="805"/>
      <c r="E799" s="805"/>
      <c r="F799" s="805"/>
      <c r="G799" s="805"/>
      <c r="H799" s="805"/>
      <c r="I799" s="805"/>
      <c r="J799" s="805"/>
      <c r="K799" s="805"/>
      <c r="L799" s="805"/>
      <c r="M799" s="805"/>
      <c r="N799" s="805"/>
      <c r="O799" s="805"/>
      <c r="P799" s="805"/>
      <c r="Q799" s="805"/>
      <c r="BA799" s="239"/>
      <c r="BB799" s="429"/>
      <c r="BC799" s="239"/>
      <c r="BD799" s="239"/>
      <c r="BE799" s="239"/>
      <c r="BF799" s="239"/>
      <c r="BG799" s="239"/>
      <c r="BH799" s="239"/>
      <c r="BI799" s="239"/>
      <c r="BJ799" s="239"/>
      <c r="BK799" s="239"/>
      <c r="BL799" s="239"/>
      <c r="BM799" s="239"/>
      <c r="BN799" s="239"/>
      <c r="BO799" s="239"/>
      <c r="BP799" s="239"/>
      <c r="BQ799" s="239"/>
      <c r="BR799" s="239"/>
      <c r="BS799" s="239"/>
      <c r="BT799" s="239"/>
      <c r="BU799" s="239"/>
      <c r="BV799" s="239"/>
      <c r="BW799" s="239"/>
      <c r="BX799" s="239"/>
      <c r="BY799" s="239"/>
      <c r="BZ799" s="239"/>
      <c r="CA799" s="239"/>
      <c r="CB799" s="239"/>
      <c r="CC799" s="239"/>
      <c r="CD799" s="239"/>
      <c r="CE799" s="239"/>
      <c r="CF799" s="239"/>
      <c r="CG799" s="239"/>
      <c r="CH799" s="239"/>
      <c r="CI799" s="239"/>
      <c r="CJ799" s="239"/>
      <c r="CK799" s="239"/>
      <c r="CL799" s="239"/>
      <c r="CM799" s="239"/>
      <c r="CN799" s="239"/>
      <c r="CO799" s="239"/>
      <c r="CP799" s="239"/>
      <c r="CQ799" s="239"/>
      <c r="CR799" s="239"/>
      <c r="CS799" s="239"/>
      <c r="CT799" s="239"/>
      <c r="CU799" s="239"/>
      <c r="CV799" s="239"/>
      <c r="CW799" s="239"/>
      <c r="CX799" s="239"/>
      <c r="CY799" s="239"/>
      <c r="CZ799" s="239"/>
    </row>
    <row r="800" ht="25.15" customHeight="true" x14ac:dyDescent="0.2">
      <c r="C800" s="805"/>
      <c r="D800" s="805"/>
      <c r="E800" s="805"/>
      <c r="F800" s="805"/>
      <c r="G800" s="805"/>
      <c r="H800" s="805"/>
      <c r="I800" s="805"/>
      <c r="J800" s="805"/>
      <c r="K800" s="805"/>
      <c r="L800" s="805"/>
      <c r="M800" s="805"/>
      <c r="N800" s="805"/>
      <c r="O800" s="805"/>
      <c r="P800" s="805"/>
      <c r="Q800" s="805"/>
      <c r="BA800" s="239"/>
      <c r="BB800" s="429"/>
      <c r="BC800" s="239"/>
      <c r="BD800" s="239"/>
      <c r="BE800" s="239"/>
      <c r="BF800" s="239"/>
      <c r="BG800" s="239"/>
      <c r="BH800" s="239"/>
      <c r="BI800" s="239"/>
      <c r="BJ800" s="239"/>
      <c r="BK800" s="239"/>
      <c r="BL800" s="239"/>
      <c r="BM800" s="239"/>
      <c r="BN800" s="239"/>
      <c r="BO800" s="239"/>
      <c r="BP800" s="239"/>
      <c r="BQ800" s="239"/>
      <c r="BR800" s="239"/>
      <c r="BS800" s="239"/>
      <c r="BT800" s="239"/>
      <c r="BU800" s="239"/>
      <c r="BV800" s="239"/>
      <c r="BW800" s="239"/>
      <c r="BX800" s="239"/>
      <c r="BY800" s="239"/>
      <c r="BZ800" s="239"/>
      <c r="CA800" s="239"/>
      <c r="CB800" s="239"/>
      <c r="CC800" s="239"/>
      <c r="CD800" s="239"/>
      <c r="CE800" s="239"/>
      <c r="CF800" s="239"/>
      <c r="CG800" s="239"/>
      <c r="CH800" s="239"/>
      <c r="CI800" s="239"/>
      <c r="CJ800" s="239"/>
      <c r="CK800" s="239"/>
      <c r="CL800" s="239"/>
      <c r="CM800" s="239"/>
      <c r="CN800" s="239"/>
      <c r="CO800" s="239"/>
      <c r="CP800" s="239"/>
      <c r="CQ800" s="239"/>
      <c r="CR800" s="239"/>
      <c r="CS800" s="239"/>
      <c r="CT800" s="239"/>
      <c r="CU800" s="239"/>
      <c r="CV800" s="239"/>
      <c r="CW800" s="239"/>
      <c r="CX800" s="239"/>
      <c r="CY800" s="239"/>
      <c r="CZ800" s="239"/>
    </row>
    <row r="801" ht="25.15" customHeight="true" x14ac:dyDescent="0.2">
      <c r="C801" s="805"/>
      <c r="D801" s="805"/>
      <c r="E801" s="805"/>
      <c r="F801" s="805"/>
      <c r="G801" s="805"/>
      <c r="H801" s="805"/>
      <c r="I801" s="805"/>
      <c r="J801" s="805"/>
      <c r="K801" s="805"/>
      <c r="L801" s="805"/>
      <c r="M801" s="805"/>
      <c r="N801" s="805"/>
      <c r="O801" s="805"/>
      <c r="P801" s="805"/>
      <c r="Q801" s="805"/>
    </row>
    <row r="802" ht="25.15" customHeight="true" x14ac:dyDescent="0.2">
      <c r="C802" s="805"/>
      <c r="D802" s="805"/>
      <c r="E802" s="805"/>
      <c r="F802" s="805"/>
      <c r="G802" s="805"/>
      <c r="H802" s="805"/>
      <c r="I802" s="805"/>
      <c r="J802" s="805"/>
      <c r="K802" s="805"/>
      <c r="L802" s="805"/>
      <c r="M802" s="805"/>
      <c r="N802" s="805"/>
      <c r="O802" s="805"/>
      <c r="P802" s="805"/>
      <c r="Q802" s="805"/>
    </row>
    <row r="803" ht="25.15" customHeight="true" x14ac:dyDescent="0.2">
      <c r="C803" s="805"/>
      <c r="D803" s="805"/>
      <c r="E803" s="805"/>
      <c r="F803" s="805"/>
      <c r="G803" s="805"/>
      <c r="H803" s="805"/>
      <c r="I803" s="805"/>
      <c r="J803" s="805"/>
      <c r="K803" s="805"/>
      <c r="L803" s="805"/>
      <c r="M803" s="805"/>
      <c r="N803" s="805"/>
      <c r="O803" s="805"/>
      <c r="P803" s="805"/>
      <c r="Q803" s="805"/>
    </row>
    <row r="804" ht="25.15" customHeight="true" x14ac:dyDescent="0.2">
      <c r="C804" s="805"/>
      <c r="D804" s="805"/>
      <c r="E804" s="805"/>
      <c r="F804" s="805"/>
      <c r="G804" s="805"/>
      <c r="H804" s="805"/>
      <c r="I804" s="805"/>
      <c r="J804" s="805"/>
      <c r="K804" s="805"/>
      <c r="L804" s="805"/>
      <c r="M804" s="805"/>
      <c r="N804" s="805"/>
      <c r="O804" s="805"/>
      <c r="P804" s="805"/>
      <c r="Q804" s="805"/>
    </row>
    <row r="805" ht="25.15" customHeight="true" x14ac:dyDescent="0.2">
      <c r="C805" s="805"/>
      <c r="D805" s="805"/>
      <c r="E805" s="805"/>
      <c r="F805" s="805"/>
      <c r="G805" s="805"/>
      <c r="H805" s="805"/>
      <c r="I805" s="805"/>
      <c r="J805" s="805"/>
      <c r="K805" s="805"/>
      <c r="L805" s="805"/>
      <c r="M805" s="805"/>
      <c r="N805" s="805"/>
      <c r="O805" s="805"/>
      <c r="P805" s="805"/>
      <c r="Q805" s="805"/>
    </row>
    <row r="806" ht="25.15" customHeight="true" x14ac:dyDescent="0.2">
      <c r="C806" s="805"/>
      <c r="D806" s="805"/>
      <c r="E806" s="805"/>
      <c r="F806" s="805"/>
      <c r="G806" s="805"/>
      <c r="H806" s="805"/>
      <c r="I806" s="805"/>
      <c r="J806" s="805"/>
      <c r="K806" s="805"/>
      <c r="L806" s="805"/>
      <c r="M806" s="805"/>
      <c r="N806" s="805"/>
      <c r="O806" s="805"/>
      <c r="P806" s="805"/>
      <c r="Q806" s="805"/>
    </row>
    <row r="807" ht="25.15" customHeight="true" x14ac:dyDescent="0.2">
      <c r="C807" s="805"/>
      <c r="D807" s="805"/>
      <c r="E807" s="805"/>
      <c r="F807" s="805"/>
      <c r="G807" s="805"/>
      <c r="H807" s="805"/>
      <c r="I807" s="805"/>
      <c r="J807" s="805"/>
      <c r="K807" s="805"/>
      <c r="L807" s="805"/>
      <c r="M807" s="805"/>
      <c r="N807" s="805"/>
      <c r="O807" s="805"/>
      <c r="P807" s="805"/>
      <c r="Q807" s="805"/>
    </row>
    <row r="808" ht="25.15" customHeight="true" x14ac:dyDescent="0.2">
      <c r="C808" s="805"/>
      <c r="D808" s="805"/>
      <c r="E808" s="805"/>
      <c r="F808" s="805"/>
      <c r="G808" s="805"/>
      <c r="H808" s="805"/>
      <c r="I808" s="805"/>
      <c r="J808" s="805"/>
      <c r="K808" s="805"/>
      <c r="L808" s="805"/>
      <c r="M808" s="805"/>
      <c r="N808" s="805"/>
      <c r="O808" s="805"/>
      <c r="P808" s="805"/>
      <c r="Q808" s="805"/>
    </row>
    <row r="809" ht="25.15" customHeight="true" x14ac:dyDescent="0.2">
      <c r="C809" s="805"/>
      <c r="D809" s="805"/>
      <c r="E809" s="805"/>
      <c r="F809" s="805"/>
      <c r="G809" s="805"/>
      <c r="H809" s="805"/>
      <c r="I809" s="805"/>
      <c r="J809" s="805"/>
      <c r="K809" s="805"/>
      <c r="L809" s="805"/>
      <c r="M809" s="805"/>
      <c r="N809" s="805"/>
      <c r="O809" s="805"/>
      <c r="P809" s="805"/>
      <c r="Q809" s="805"/>
    </row>
    <row r="810" ht="25.15" customHeight="true" x14ac:dyDescent="0.2">
      <c r="C810" s="805"/>
      <c r="D810" s="805"/>
      <c r="E810" s="805"/>
      <c r="F810" s="805"/>
      <c r="G810" s="805"/>
      <c r="H810" s="805"/>
      <c r="I810" s="805"/>
      <c r="J810" s="805"/>
      <c r="K810" s="805"/>
      <c r="L810" s="805"/>
      <c r="M810" s="805"/>
      <c r="N810" s="805"/>
      <c r="O810" s="805"/>
      <c r="P810" s="805"/>
      <c r="Q810" s="805"/>
    </row>
    <row r="811" ht="25.15" customHeight="true" x14ac:dyDescent="0.2">
      <c r="C811" s="805"/>
      <c r="D811" s="805"/>
      <c r="E811" s="805"/>
      <c r="F811" s="805"/>
      <c r="G811" s="805"/>
      <c r="H811" s="805"/>
      <c r="I811" s="805"/>
      <c r="J811" s="805"/>
      <c r="K811" s="805"/>
      <c r="L811" s="805"/>
      <c r="M811" s="805"/>
      <c r="N811" s="805"/>
      <c r="O811" s="805"/>
      <c r="P811" s="805"/>
      <c r="Q811" s="805"/>
    </row>
    <row r="812" ht="25.15" customHeight="true" x14ac:dyDescent="0.2">
      <c r="C812" s="805"/>
      <c r="D812" s="805"/>
      <c r="E812" s="805"/>
      <c r="F812" s="805"/>
      <c r="G812" s="805"/>
      <c r="H812" s="805"/>
      <c r="I812" s="805"/>
      <c r="J812" s="805"/>
      <c r="K812" s="805"/>
      <c r="L812" s="805"/>
      <c r="M812" s="805"/>
      <c r="N812" s="805"/>
      <c r="O812" s="805"/>
      <c r="P812" s="805"/>
      <c r="Q812" s="805"/>
    </row>
    <row r="813" ht="25.15" customHeight="true" x14ac:dyDescent="0.2">
      <c r="C813" s="805"/>
      <c r="D813" s="805"/>
      <c r="E813" s="805"/>
      <c r="F813" s="805"/>
      <c r="G813" s="805"/>
      <c r="H813" s="805"/>
      <c r="I813" s="805"/>
      <c r="J813" s="805"/>
      <c r="K813" s="805"/>
      <c r="L813" s="805"/>
      <c r="M813" s="805"/>
      <c r="N813" s="805"/>
      <c r="O813" s="805"/>
      <c r="P813" s="805"/>
      <c r="Q813" s="805"/>
    </row>
    <row r="814" ht="25.15" customHeight="true" x14ac:dyDescent="0.2">
      <c r="C814" s="805"/>
      <c r="D814" s="805"/>
      <c r="E814" s="805"/>
      <c r="F814" s="805"/>
      <c r="G814" s="805"/>
      <c r="H814" s="805"/>
      <c r="I814" s="805"/>
      <c r="J814" s="805"/>
      <c r="K814" s="805"/>
      <c r="L814" s="805"/>
      <c r="M814" s="805"/>
      <c r="N814" s="805"/>
      <c r="O814" s="805"/>
      <c r="P814" s="805"/>
      <c r="Q814" s="805"/>
    </row>
    <row r="815" ht="25.15" customHeight="true" x14ac:dyDescent="0.2">
      <c r="C815" s="805"/>
      <c r="D815" s="805"/>
      <c r="E815" s="805"/>
      <c r="F815" s="805"/>
      <c r="G815" s="805"/>
      <c r="H815" s="805"/>
      <c r="I815" s="805"/>
      <c r="J815" s="805"/>
      <c r="K815" s="805"/>
      <c r="L815" s="805"/>
      <c r="M815" s="805"/>
      <c r="N815" s="805"/>
      <c r="O815" s="805"/>
      <c r="P815" s="805"/>
      <c r="Q815" s="805"/>
    </row>
    <row r="816" ht="25.15" customHeight="true" x14ac:dyDescent="0.2">
      <c r="C816" s="805"/>
      <c r="D816" s="805"/>
      <c r="E816" s="805"/>
      <c r="F816" s="805"/>
      <c r="G816" s="805"/>
      <c r="H816" s="805"/>
      <c r="I816" s="805"/>
      <c r="J816" s="805"/>
      <c r="K816" s="805"/>
      <c r="L816" s="805"/>
      <c r="M816" s="805"/>
      <c r="N816" s="805"/>
      <c r="O816" s="805"/>
      <c r="P816" s="805"/>
      <c r="Q816" s="805"/>
    </row>
    <row r="817" ht="25.15" customHeight="true" x14ac:dyDescent="0.2">
      <c r="C817" s="805"/>
      <c r="D817" s="805"/>
      <c r="E817" s="805"/>
      <c r="F817" s="805"/>
      <c r="G817" s="805"/>
      <c r="H817" s="805"/>
      <c r="I817" s="805"/>
      <c r="J817" s="805"/>
      <c r="K817" s="805"/>
      <c r="L817" s="805"/>
      <c r="M817" s="805"/>
      <c r="N817" s="805"/>
      <c r="O817" s="805"/>
      <c r="P817" s="805"/>
      <c r="Q817" s="805"/>
    </row>
    <row r="818" ht="25.15" customHeight="true" x14ac:dyDescent="0.2">
      <c r="C818" s="805"/>
      <c r="D818" s="805"/>
      <c r="E818" s="805"/>
      <c r="F818" s="805"/>
      <c r="G818" s="805"/>
      <c r="H818" s="805"/>
      <c r="I818" s="805"/>
      <c r="J818" s="805"/>
      <c r="K818" s="805"/>
      <c r="L818" s="805"/>
      <c r="M818" s="805"/>
      <c r="N818" s="805"/>
      <c r="O818" s="805"/>
      <c r="P818" s="805"/>
      <c r="Q818" s="805"/>
    </row>
    <row r="819" ht="25.15" customHeight="true" x14ac:dyDescent="0.2">
      <c r="C819" s="805"/>
      <c r="D819" s="805"/>
      <c r="E819" s="805"/>
      <c r="F819" s="805"/>
      <c r="G819" s="805"/>
      <c r="H819" s="805"/>
      <c r="I819" s="805"/>
      <c r="J819" s="805"/>
      <c r="K819" s="805"/>
      <c r="L819" s="805"/>
      <c r="M819" s="805"/>
      <c r="N819" s="805"/>
      <c r="O819" s="805"/>
      <c r="P819" s="805"/>
      <c r="Q819" s="805"/>
    </row>
    <row r="820" ht="25.15" customHeight="true" x14ac:dyDescent="0.2">
      <c r="C820" s="805"/>
      <c r="D820" s="805"/>
      <c r="E820" s="805"/>
      <c r="F820" s="805"/>
      <c r="G820" s="805"/>
      <c r="H820" s="805"/>
      <c r="I820" s="805"/>
      <c r="J820" s="805"/>
      <c r="K820" s="805"/>
      <c r="L820" s="805"/>
      <c r="M820" s="805"/>
      <c r="N820" s="805"/>
      <c r="O820" s="805"/>
      <c r="P820" s="805"/>
      <c r="Q820" s="805"/>
    </row>
    <row r="821" ht="25.15" customHeight="true" x14ac:dyDescent="0.2">
      <c r="C821" s="805"/>
      <c r="D821" s="805"/>
      <c r="E821" s="805"/>
      <c r="F821" s="805"/>
      <c r="G821" s="805"/>
      <c r="H821" s="805"/>
      <c r="I821" s="805"/>
      <c r="J821" s="805"/>
      <c r="K821" s="805"/>
      <c r="L821" s="805"/>
      <c r="M821" s="805"/>
      <c r="N821" s="805"/>
      <c r="O821" s="805"/>
      <c r="P821" s="805"/>
      <c r="Q821" s="805"/>
    </row>
    <row r="822" ht="25.15" customHeight="true" x14ac:dyDescent="0.2">
      <c r="C822" s="805"/>
      <c r="D822" s="805"/>
      <c r="E822" s="805"/>
      <c r="F822" s="805"/>
      <c r="G822" s="805"/>
      <c r="H822" s="805"/>
      <c r="I822" s="805"/>
      <c r="J822" s="805"/>
      <c r="K822" s="805"/>
      <c r="L822" s="805"/>
      <c r="M822" s="805"/>
      <c r="N822" s="805"/>
      <c r="O822" s="805"/>
      <c r="P822" s="805"/>
      <c r="Q822" s="805"/>
    </row>
    <row r="823" ht="25.15" customHeight="true" x14ac:dyDescent="0.2">
      <c r="C823" s="805"/>
      <c r="D823" s="805"/>
      <c r="E823" s="805"/>
      <c r="F823" s="805"/>
      <c r="G823" s="805"/>
      <c r="H823" s="805"/>
      <c r="I823" s="805"/>
      <c r="J823" s="805"/>
      <c r="K823" s="805"/>
      <c r="L823" s="805"/>
      <c r="M823" s="805"/>
      <c r="N823" s="805"/>
      <c r="O823" s="805"/>
      <c r="P823" s="805"/>
      <c r="Q823" s="805"/>
    </row>
    <row r="824" ht="25.15" customHeight="true" x14ac:dyDescent="0.2">
      <c r="C824" s="805"/>
      <c r="D824" s="805"/>
      <c r="E824" s="805"/>
      <c r="F824" s="805"/>
      <c r="G824" s="805"/>
      <c r="H824" s="805"/>
      <c r="I824" s="805"/>
      <c r="J824" s="805"/>
      <c r="K824" s="805"/>
      <c r="L824" s="805"/>
      <c r="M824" s="805"/>
      <c r="N824" s="805"/>
      <c r="O824" s="805"/>
      <c r="P824" s="805"/>
      <c r="Q824" s="805"/>
    </row>
    <row r="825" ht="25.15" customHeight="true" x14ac:dyDescent="0.2">
      <c r="C825" s="805"/>
      <c r="D825" s="805"/>
      <c r="E825" s="805"/>
      <c r="F825" s="805"/>
      <c r="G825" s="805"/>
      <c r="H825" s="805"/>
      <c r="I825" s="805"/>
      <c r="J825" s="805"/>
      <c r="K825" s="805"/>
      <c r="L825" s="805"/>
      <c r="M825" s="805"/>
      <c r="N825" s="805"/>
      <c r="O825" s="805"/>
      <c r="P825" s="805"/>
      <c r="Q825" s="805"/>
    </row>
    <row r="826" ht="25.15" customHeight="true" x14ac:dyDescent="0.2">
      <c r="C826" s="805"/>
      <c r="D826" s="805"/>
      <c r="E826" s="805"/>
      <c r="F826" s="805"/>
      <c r="G826" s="805"/>
      <c r="H826" s="805"/>
      <c r="I826" s="805"/>
      <c r="J826" s="805"/>
      <c r="K826" s="805"/>
      <c r="L826" s="805"/>
      <c r="M826" s="805"/>
      <c r="N826" s="805"/>
      <c r="O826" s="805"/>
      <c r="P826" s="805"/>
      <c r="Q826" s="805"/>
    </row>
    <row r="827" ht="25.15" customHeight="true" x14ac:dyDescent="0.2">
      <c r="C827" s="805"/>
      <c r="D827" s="805"/>
      <c r="E827" s="805"/>
      <c r="F827" s="805"/>
      <c r="G827" s="805"/>
      <c r="H827" s="805"/>
      <c r="I827" s="805"/>
      <c r="J827" s="805"/>
      <c r="K827" s="805"/>
      <c r="L827" s="805"/>
      <c r="M827" s="805"/>
      <c r="N827" s="805"/>
      <c r="O827" s="805"/>
      <c r="P827" s="805"/>
      <c r="Q827" s="805"/>
    </row>
    <row r="828" ht="25.15" customHeight="true" x14ac:dyDescent="0.2">
      <c r="C828" s="805"/>
      <c r="D828" s="805"/>
      <c r="E828" s="805"/>
      <c r="F828" s="805"/>
      <c r="G828" s="805"/>
      <c r="H828" s="805"/>
      <c r="I828" s="805"/>
      <c r="J828" s="805"/>
      <c r="K828" s="805"/>
      <c r="L828" s="805"/>
      <c r="M828" s="805"/>
      <c r="N828" s="805"/>
      <c r="O828" s="805"/>
      <c r="P828" s="805"/>
      <c r="Q828" s="805"/>
    </row>
    <row r="829" ht="25.15" customHeight="true" x14ac:dyDescent="0.2">
      <c r="C829" s="805"/>
      <c r="D829" s="805"/>
      <c r="E829" s="805"/>
      <c r="F829" s="805"/>
      <c r="G829" s="805"/>
      <c r="H829" s="805"/>
      <c r="I829" s="805"/>
      <c r="J829" s="805"/>
      <c r="K829" s="805"/>
      <c r="L829" s="805"/>
      <c r="M829" s="805"/>
      <c r="N829" s="805"/>
      <c r="O829" s="805"/>
      <c r="P829" s="805"/>
      <c r="Q829" s="805"/>
    </row>
    <row r="830" ht="25.15" customHeight="true" x14ac:dyDescent="0.2">
      <c r="C830" s="805"/>
      <c r="D830" s="805"/>
      <c r="E830" s="805"/>
      <c r="F830" s="805"/>
      <c r="G830" s="805"/>
      <c r="H830" s="805"/>
      <c r="I830" s="805"/>
      <c r="J830" s="805"/>
      <c r="K830" s="805"/>
      <c r="L830" s="805"/>
      <c r="M830" s="805"/>
      <c r="N830" s="805"/>
      <c r="O830" s="805"/>
      <c r="P830" s="805"/>
      <c r="Q830" s="805"/>
    </row>
    <row r="831" ht="25.15" customHeight="true" x14ac:dyDescent="0.2">
      <c r="C831" s="805"/>
      <c r="D831" s="805"/>
      <c r="E831" s="805"/>
      <c r="F831" s="805"/>
      <c r="G831" s="805"/>
      <c r="H831" s="805"/>
      <c r="I831" s="805"/>
      <c r="J831" s="805"/>
      <c r="K831" s="805"/>
      <c r="L831" s="805"/>
      <c r="M831" s="805"/>
      <c r="N831" s="805"/>
      <c r="O831" s="805"/>
      <c r="P831" s="805"/>
      <c r="Q831" s="805"/>
    </row>
    <row r="832" ht="25.15" customHeight="true" x14ac:dyDescent="0.2">
      <c r="C832" s="805"/>
      <c r="D832" s="805"/>
      <c r="E832" s="805"/>
      <c r="F832" s="805"/>
      <c r="G832" s="805"/>
      <c r="H832" s="805"/>
      <c r="I832" s="805"/>
      <c r="J832" s="805"/>
      <c r="K832" s="805"/>
      <c r="L832" s="805"/>
      <c r="M832" s="805"/>
      <c r="N832" s="805"/>
      <c r="O832" s="805"/>
      <c r="P832" s="805"/>
      <c r="Q832" s="805"/>
    </row>
    <row r="833" ht="25.15" customHeight="true" x14ac:dyDescent="0.2">
      <c r="C833" s="805"/>
      <c r="D833" s="805"/>
      <c r="E833" s="805"/>
      <c r="F833" s="805"/>
      <c r="G833" s="805"/>
      <c r="H833" s="805"/>
      <c r="I833" s="805"/>
      <c r="J833" s="805"/>
      <c r="K833" s="805"/>
      <c r="L833" s="805"/>
      <c r="M833" s="805"/>
      <c r="N833" s="805"/>
      <c r="O833" s="805"/>
      <c r="P833" s="805"/>
      <c r="Q833" s="805"/>
    </row>
    <row r="834" ht="25.15" customHeight="true" x14ac:dyDescent="0.2">
      <c r="C834" s="805"/>
      <c r="D834" s="805"/>
      <c r="E834" s="805"/>
      <c r="F834" s="805"/>
      <c r="G834" s="805"/>
      <c r="H834" s="805"/>
      <c r="I834" s="805"/>
      <c r="J834" s="805"/>
      <c r="K834" s="805"/>
      <c r="L834" s="805"/>
      <c r="M834" s="805"/>
      <c r="N834" s="805"/>
      <c r="O834" s="805"/>
      <c r="P834" s="805"/>
      <c r="Q834" s="805"/>
    </row>
    <row r="835" ht="25.15" customHeight="true" x14ac:dyDescent="0.2">
      <c r="C835" s="805"/>
      <c r="D835" s="805"/>
      <c r="E835" s="805"/>
      <c r="F835" s="805"/>
      <c r="G835" s="805"/>
      <c r="H835" s="805"/>
      <c r="I835" s="805"/>
      <c r="J835" s="805"/>
      <c r="K835" s="805"/>
      <c r="L835" s="805"/>
      <c r="M835" s="805"/>
      <c r="N835" s="805"/>
      <c r="O835" s="805"/>
      <c r="P835" s="805"/>
      <c r="Q835" s="805"/>
    </row>
    <row r="836" ht="25.15" customHeight="true" x14ac:dyDescent="0.2">
      <c r="C836" s="805"/>
      <c r="D836" s="805"/>
      <c r="E836" s="805"/>
      <c r="F836" s="805"/>
      <c r="G836" s="805"/>
      <c r="H836" s="805"/>
      <c r="I836" s="805"/>
      <c r="J836" s="805"/>
      <c r="K836" s="805"/>
      <c r="L836" s="805"/>
      <c r="M836" s="805"/>
      <c r="N836" s="805"/>
      <c r="O836" s="805"/>
      <c r="P836" s="805"/>
      <c r="Q836" s="805"/>
    </row>
    <row r="837" ht="25.15" customHeight="true" x14ac:dyDescent="0.2">
      <c r="C837" s="805"/>
      <c r="D837" s="805"/>
      <c r="E837" s="805"/>
      <c r="F837" s="805"/>
      <c r="G837" s="805"/>
      <c r="H837" s="805"/>
      <c r="I837" s="805"/>
      <c r="J837" s="805"/>
      <c r="K837" s="805"/>
      <c r="L837" s="805"/>
      <c r="M837" s="805"/>
      <c r="N837" s="805"/>
      <c r="O837" s="805"/>
      <c r="P837" s="805"/>
      <c r="Q837" s="805"/>
    </row>
    <row r="838" ht="25.15" customHeight="true" x14ac:dyDescent="0.2">
      <c r="C838" s="805"/>
      <c r="D838" s="805"/>
      <c r="E838" s="805"/>
      <c r="F838" s="805"/>
      <c r="G838" s="805"/>
      <c r="H838" s="805"/>
      <c r="I838" s="805"/>
      <c r="J838" s="805"/>
      <c r="K838" s="805"/>
      <c r="L838" s="805"/>
      <c r="M838" s="805"/>
      <c r="N838" s="805"/>
      <c r="O838" s="805"/>
      <c r="P838" s="805"/>
      <c r="Q838" s="805"/>
    </row>
    <row r="839" ht="25.15" customHeight="true" x14ac:dyDescent="0.2">
      <c r="C839" s="805"/>
      <c r="D839" s="805"/>
      <c r="E839" s="805"/>
      <c r="F839" s="805"/>
      <c r="G839" s="805"/>
      <c r="H839" s="805"/>
      <c r="I839" s="805"/>
      <c r="J839" s="805"/>
      <c r="K839" s="805"/>
      <c r="L839" s="805"/>
      <c r="M839" s="805"/>
      <c r="N839" s="805"/>
      <c r="O839" s="805"/>
      <c r="P839" s="805"/>
      <c r="Q839" s="805"/>
    </row>
    <row r="840" ht="25.15" customHeight="true" x14ac:dyDescent="0.2">
      <c r="C840" s="805"/>
      <c r="D840" s="805"/>
      <c r="E840" s="805"/>
      <c r="F840" s="805"/>
      <c r="G840" s="805"/>
      <c r="H840" s="805"/>
      <c r="I840" s="805"/>
      <c r="J840" s="805"/>
      <c r="K840" s="805"/>
      <c r="L840" s="805"/>
      <c r="M840" s="805"/>
      <c r="N840" s="805"/>
      <c r="O840" s="805"/>
      <c r="P840" s="805"/>
      <c r="Q840" s="805"/>
    </row>
    <row r="841" ht="25.15" customHeight="true" x14ac:dyDescent="0.2">
      <c r="C841" s="805"/>
      <c r="D841" s="805"/>
      <c r="E841" s="805"/>
      <c r="F841" s="805"/>
      <c r="G841" s="805"/>
      <c r="H841" s="805"/>
      <c r="I841" s="805"/>
      <c r="J841" s="805"/>
      <c r="K841" s="805"/>
      <c r="L841" s="805"/>
      <c r="M841" s="805"/>
      <c r="N841" s="805"/>
      <c r="O841" s="805"/>
      <c r="P841" s="805"/>
      <c r="Q841" s="805"/>
    </row>
    <row r="842" ht="25.15" customHeight="true" x14ac:dyDescent="0.2">
      <c r="C842" s="805"/>
      <c r="D842" s="805"/>
      <c r="E842" s="805"/>
      <c r="F842" s="805"/>
      <c r="G842" s="805"/>
      <c r="H842" s="805"/>
      <c r="I842" s="805"/>
      <c r="J842" s="805"/>
      <c r="K842" s="805"/>
      <c r="L842" s="805"/>
      <c r="M842" s="805"/>
      <c r="N842" s="805"/>
      <c r="O842" s="805"/>
      <c r="P842" s="805"/>
      <c r="Q842" s="805"/>
    </row>
    <row r="843" ht="25.15" customHeight="true" x14ac:dyDescent="0.2">
      <c r="C843" s="805"/>
      <c r="D843" s="805"/>
      <c r="E843" s="805"/>
      <c r="F843" s="805"/>
      <c r="G843" s="805"/>
      <c r="H843" s="805"/>
      <c r="I843" s="805"/>
      <c r="J843" s="805"/>
      <c r="K843" s="805"/>
      <c r="L843" s="805"/>
      <c r="M843" s="805"/>
      <c r="N843" s="805"/>
      <c r="O843" s="805"/>
      <c r="P843" s="805"/>
      <c r="Q843" s="805"/>
    </row>
    <row r="844" ht="25.15" customHeight="true" x14ac:dyDescent="0.2">
      <c r="C844" s="805"/>
      <c r="D844" s="805"/>
      <c r="E844" s="805"/>
      <c r="F844" s="805"/>
      <c r="G844" s="805"/>
      <c r="H844" s="805"/>
      <c r="I844" s="805"/>
      <c r="J844" s="805"/>
      <c r="K844" s="805"/>
      <c r="L844" s="805"/>
      <c r="M844" s="805"/>
      <c r="N844" s="805"/>
      <c r="O844" s="805"/>
      <c r="P844" s="805"/>
      <c r="Q844" s="805"/>
    </row>
    <row r="845" ht="25.15" customHeight="true" x14ac:dyDescent="0.2">
      <c r="C845" s="805"/>
      <c r="D845" s="805"/>
      <c r="E845" s="805"/>
      <c r="F845" s="805"/>
      <c r="G845" s="805"/>
      <c r="H845" s="805"/>
      <c r="I845" s="805"/>
      <c r="J845" s="805"/>
      <c r="K845" s="805"/>
      <c r="L845" s="805"/>
      <c r="M845" s="805"/>
      <c r="N845" s="805"/>
      <c r="O845" s="805"/>
      <c r="P845" s="805"/>
      <c r="Q845" s="805"/>
    </row>
    <row r="846" ht="25.15" customHeight="true" x14ac:dyDescent="0.2">
      <c r="C846" s="805"/>
      <c r="D846" s="805"/>
      <c r="E846" s="805"/>
      <c r="F846" s="805"/>
      <c r="G846" s="805"/>
      <c r="H846" s="805"/>
      <c r="I846" s="805"/>
      <c r="J846" s="805"/>
      <c r="K846" s="805"/>
      <c r="L846" s="805"/>
      <c r="M846" s="805"/>
      <c r="N846" s="805"/>
      <c r="O846" s="805"/>
      <c r="P846" s="805"/>
      <c r="Q846" s="805"/>
    </row>
    <row r="847" ht="25.15" customHeight="true" x14ac:dyDescent="0.2">
      <c r="C847" s="805"/>
      <c r="D847" s="805"/>
      <c r="E847" s="805"/>
      <c r="F847" s="805"/>
      <c r="G847" s="805"/>
      <c r="H847" s="805"/>
      <c r="I847" s="805"/>
      <c r="J847" s="805"/>
      <c r="K847" s="805"/>
      <c r="L847" s="805"/>
      <c r="M847" s="805"/>
      <c r="N847" s="805"/>
      <c r="O847" s="805"/>
      <c r="P847" s="805"/>
      <c r="Q847" s="805"/>
    </row>
    <row r="848" ht="25.15" customHeight="true" x14ac:dyDescent="0.2">
      <c r="C848" s="805"/>
      <c r="D848" s="805"/>
      <c r="E848" s="805"/>
      <c r="F848" s="805"/>
      <c r="G848" s="805"/>
      <c r="H848" s="805"/>
      <c r="I848" s="805"/>
      <c r="J848" s="805"/>
      <c r="K848" s="805"/>
      <c r="L848" s="805"/>
      <c r="M848" s="805"/>
      <c r="N848" s="805"/>
      <c r="O848" s="805"/>
      <c r="P848" s="805"/>
      <c r="Q848" s="805"/>
    </row>
    <row r="849" ht="25.15" customHeight="true" x14ac:dyDescent="0.2">
      <c r="C849" s="805"/>
      <c r="D849" s="805"/>
      <c r="E849" s="805"/>
      <c r="F849" s="805"/>
      <c r="G849" s="805"/>
      <c r="H849" s="805"/>
      <c r="I849" s="805"/>
      <c r="J849" s="805"/>
      <c r="K849" s="805"/>
      <c r="L849" s="805"/>
      <c r="M849" s="805"/>
      <c r="N849" s="805"/>
      <c r="O849" s="805"/>
      <c r="P849" s="805"/>
      <c r="Q849" s="805"/>
    </row>
    <row r="850" ht="25.15" customHeight="true" x14ac:dyDescent="0.2">
      <c r="C850" s="805"/>
      <c r="D850" s="805"/>
      <c r="E850" s="805"/>
      <c r="F850" s="805"/>
      <c r="G850" s="805"/>
      <c r="H850" s="805"/>
      <c r="I850" s="805"/>
      <c r="J850" s="805"/>
      <c r="K850" s="805"/>
      <c r="L850" s="805"/>
      <c r="M850" s="805"/>
      <c r="N850" s="805"/>
      <c r="O850" s="805"/>
      <c r="P850" s="805"/>
      <c r="Q850" s="805"/>
    </row>
    <row r="851" ht="25.15" customHeight="true" x14ac:dyDescent="0.2">
      <c r="C851" s="805"/>
      <c r="D851" s="805"/>
      <c r="E851" s="805"/>
      <c r="F851" s="805"/>
      <c r="G851" s="805"/>
      <c r="H851" s="805"/>
      <c r="I851" s="805"/>
      <c r="J851" s="805"/>
      <c r="K851" s="805"/>
      <c r="L851" s="805"/>
      <c r="M851" s="805"/>
      <c r="N851" s="805"/>
      <c r="O851" s="805"/>
      <c r="P851" s="805"/>
      <c r="Q851" s="805"/>
    </row>
    <row r="852" ht="25.15" customHeight="true" x14ac:dyDescent="0.2">
      <c r="C852" s="805"/>
      <c r="D852" s="805"/>
      <c r="E852" s="805"/>
      <c r="F852" s="805"/>
      <c r="G852" s="805"/>
      <c r="H852" s="805"/>
      <c r="I852" s="805"/>
      <c r="J852" s="805"/>
      <c r="K852" s="805"/>
      <c r="L852" s="805"/>
      <c r="M852" s="805"/>
      <c r="N852" s="805"/>
      <c r="O852" s="805"/>
      <c r="P852" s="805"/>
      <c r="Q852" s="805"/>
    </row>
    <row r="853" ht="25.15" customHeight="true" x14ac:dyDescent="0.2">
      <c r="C853" s="805"/>
      <c r="D853" s="805"/>
      <c r="E853" s="805"/>
      <c r="F853" s="805"/>
      <c r="G853" s="805"/>
      <c r="H853" s="805"/>
      <c r="I853" s="805"/>
      <c r="J853" s="805"/>
      <c r="K853" s="805"/>
      <c r="L853" s="805"/>
      <c r="M853" s="805"/>
      <c r="N853" s="805"/>
      <c r="O853" s="805"/>
      <c r="P853" s="805"/>
      <c r="Q853" s="805"/>
    </row>
    <row r="854" ht="25.15" customHeight="true" x14ac:dyDescent="0.2">
      <c r="C854" s="805"/>
      <c r="D854" s="805"/>
      <c r="E854" s="805"/>
      <c r="F854" s="805"/>
      <c r="G854" s="805"/>
      <c r="H854" s="805"/>
      <c r="I854" s="805"/>
      <c r="J854" s="805"/>
      <c r="K854" s="805"/>
      <c r="L854" s="805"/>
      <c r="M854" s="805"/>
      <c r="N854" s="805"/>
      <c r="O854" s="805"/>
      <c r="P854" s="805"/>
      <c r="Q854" s="805"/>
    </row>
    <row r="855" ht="25.15" customHeight="true" x14ac:dyDescent="0.2">
      <c r="C855" s="805"/>
      <c r="D855" s="805"/>
      <c r="E855" s="805"/>
      <c r="F855" s="805"/>
      <c r="G855" s="805"/>
      <c r="H855" s="805"/>
      <c r="I855" s="805"/>
      <c r="J855" s="805"/>
      <c r="K855" s="805"/>
      <c r="L855" s="805"/>
      <c r="M855" s="805"/>
      <c r="N855" s="805"/>
      <c r="O855" s="805"/>
      <c r="P855" s="805"/>
      <c r="Q855" s="805"/>
    </row>
    <row r="856" ht="25.15" customHeight="true" x14ac:dyDescent="0.2">
      <c r="C856" s="805"/>
      <c r="D856" s="805"/>
      <c r="E856" s="805"/>
      <c r="F856" s="805"/>
      <c r="G856" s="805"/>
      <c r="H856" s="805"/>
      <c r="I856" s="805"/>
      <c r="J856" s="805"/>
      <c r="K856" s="805"/>
      <c r="L856" s="805"/>
      <c r="M856" s="805"/>
      <c r="N856" s="805"/>
      <c r="O856" s="805"/>
      <c r="P856" s="805"/>
      <c r="Q856" s="805"/>
    </row>
    <row r="857" ht="25.15" customHeight="true" x14ac:dyDescent="0.2">
      <c r="C857" s="805"/>
      <c r="D857" s="805"/>
      <c r="E857" s="805"/>
      <c r="F857" s="805"/>
      <c r="G857" s="805"/>
      <c r="H857" s="805"/>
      <c r="I857" s="805"/>
      <c r="J857" s="805"/>
      <c r="K857" s="805"/>
      <c r="L857" s="805"/>
      <c r="M857" s="805"/>
      <c r="N857" s="805"/>
      <c r="O857" s="805"/>
      <c r="P857" s="805"/>
      <c r="Q857" s="805"/>
    </row>
    <row r="858" ht="25.15" customHeight="true" x14ac:dyDescent="0.2">
      <c r="C858" s="805"/>
      <c r="D858" s="805"/>
      <c r="E858" s="805"/>
      <c r="F858" s="805"/>
      <c r="G858" s="805"/>
      <c r="H858" s="805"/>
      <c r="I858" s="805"/>
      <c r="J858" s="805"/>
      <c r="K858" s="805"/>
      <c r="L858" s="805"/>
      <c r="M858" s="805"/>
      <c r="N858" s="805"/>
      <c r="O858" s="805"/>
      <c r="P858" s="805"/>
      <c r="Q858" s="805"/>
    </row>
    <row r="859" ht="25.15" customHeight="true" x14ac:dyDescent="0.2">
      <c r="C859" s="805"/>
      <c r="D859" s="805"/>
      <c r="E859" s="805"/>
      <c r="F859" s="805"/>
      <c r="G859" s="805"/>
      <c r="H859" s="805"/>
      <c r="I859" s="805"/>
      <c r="J859" s="805"/>
      <c r="K859" s="805"/>
      <c r="L859" s="805"/>
      <c r="M859" s="805"/>
      <c r="N859" s="805"/>
      <c r="O859" s="805"/>
      <c r="P859" s="805"/>
      <c r="Q859" s="805"/>
    </row>
    <row r="860" ht="25.15" customHeight="true" x14ac:dyDescent="0.2">
      <c r="C860" s="805"/>
      <c r="D860" s="805"/>
      <c r="E860" s="805"/>
      <c r="F860" s="805"/>
      <c r="G860" s="805"/>
      <c r="H860" s="805"/>
      <c r="I860" s="805"/>
      <c r="J860" s="805"/>
      <c r="K860" s="805"/>
      <c r="L860" s="805"/>
      <c r="M860" s="805"/>
      <c r="N860" s="805"/>
      <c r="O860" s="805"/>
      <c r="P860" s="805"/>
      <c r="Q860" s="805"/>
    </row>
    <row r="861" ht="25.15" customHeight="true" x14ac:dyDescent="0.2">
      <c r="C861" s="805"/>
      <c r="D861" s="805"/>
      <c r="E861" s="805"/>
      <c r="F861" s="805"/>
      <c r="G861" s="805"/>
      <c r="H861" s="805"/>
      <c r="I861" s="805"/>
      <c r="J861" s="805"/>
      <c r="K861" s="805"/>
      <c r="L861" s="805"/>
      <c r="M861" s="805"/>
      <c r="N861" s="805"/>
      <c r="O861" s="805"/>
      <c r="P861" s="805"/>
      <c r="Q861" s="805"/>
    </row>
    <row r="862" ht="25.15" customHeight="true" x14ac:dyDescent="0.2">
      <c r="C862" s="805"/>
      <c r="D862" s="805"/>
      <c r="E862" s="805"/>
      <c r="F862" s="805"/>
      <c r="G862" s="805"/>
      <c r="H862" s="805"/>
      <c r="I862" s="805"/>
      <c r="J862" s="805"/>
      <c r="K862" s="805"/>
      <c r="L862" s="805"/>
      <c r="M862" s="805"/>
      <c r="N862" s="805"/>
      <c r="O862" s="805"/>
      <c r="P862" s="805"/>
      <c r="Q862" s="805"/>
    </row>
    <row r="863" ht="25.15" customHeight="true" x14ac:dyDescent="0.2">
      <c r="C863" s="805"/>
      <c r="D863" s="805"/>
      <c r="E863" s="805"/>
      <c r="F863" s="805"/>
      <c r="G863" s="805"/>
      <c r="H863" s="805"/>
      <c r="I863" s="805"/>
      <c r="J863" s="805"/>
      <c r="K863" s="805"/>
      <c r="L863" s="805"/>
      <c r="M863" s="805"/>
      <c r="N863" s="805"/>
      <c r="O863" s="805"/>
      <c r="P863" s="805"/>
      <c r="Q863" s="805"/>
    </row>
    <row r="864" ht="25.15" customHeight="true" x14ac:dyDescent="0.2">
      <c r="C864" s="805"/>
      <c r="D864" s="805"/>
      <c r="E864" s="805"/>
      <c r="F864" s="805"/>
      <c r="G864" s="805"/>
      <c r="H864" s="805"/>
      <c r="I864" s="805"/>
      <c r="J864" s="805"/>
      <c r="K864" s="805"/>
      <c r="L864" s="805"/>
      <c r="M864" s="805"/>
      <c r="N864" s="805"/>
      <c r="O864" s="805"/>
      <c r="P864" s="805"/>
      <c r="Q864" s="805"/>
    </row>
    <row r="865" ht="25.15" customHeight="true" x14ac:dyDescent="0.2">
      <c r="C865" s="805"/>
      <c r="D865" s="805"/>
      <c r="E865" s="805"/>
      <c r="F865" s="805"/>
      <c r="G865" s="805"/>
      <c r="H865" s="805"/>
      <c r="I865" s="805"/>
      <c r="J865" s="805"/>
      <c r="K865" s="805"/>
      <c r="L865" s="805"/>
      <c r="M865" s="805"/>
      <c r="N865" s="805"/>
      <c r="O865" s="805"/>
      <c r="P865" s="805"/>
      <c r="Q865" s="805"/>
    </row>
    <row r="866" ht="25.15" customHeight="true" x14ac:dyDescent="0.2">
      <c r="C866" s="805"/>
      <c r="D866" s="805"/>
      <c r="E866" s="805"/>
      <c r="F866" s="805"/>
      <c r="G866" s="805"/>
      <c r="H866" s="805"/>
      <c r="I866" s="805"/>
      <c r="J866" s="805"/>
      <c r="K866" s="805"/>
      <c r="L866" s="805"/>
      <c r="M866" s="805"/>
      <c r="N866" s="805"/>
      <c r="O866" s="805"/>
      <c r="P866" s="805"/>
      <c r="Q866" s="805"/>
    </row>
    <row r="867" ht="25.15" customHeight="true" x14ac:dyDescent="0.2">
      <c r="C867" s="805"/>
      <c r="D867" s="805"/>
      <c r="E867" s="805"/>
      <c r="F867" s="805"/>
      <c r="G867" s="805"/>
      <c r="H867" s="805"/>
      <c r="I867" s="805"/>
      <c r="J867" s="805"/>
      <c r="K867" s="805"/>
      <c r="L867" s="805"/>
      <c r="M867" s="805"/>
      <c r="N867" s="805"/>
      <c r="O867" s="805"/>
      <c r="P867" s="805"/>
      <c r="Q867" s="805"/>
    </row>
    <row r="868" ht="25.15" customHeight="true" x14ac:dyDescent="0.2">
      <c r="C868" s="805"/>
      <c r="D868" s="805"/>
      <c r="E868" s="805"/>
      <c r="F868" s="805"/>
      <c r="G868" s="805"/>
      <c r="H868" s="805"/>
      <c r="I868" s="805"/>
      <c r="J868" s="805"/>
      <c r="K868" s="805"/>
      <c r="L868" s="805"/>
      <c r="M868" s="805"/>
      <c r="N868" s="805"/>
      <c r="O868" s="805"/>
      <c r="P868" s="805"/>
      <c r="Q868" s="805"/>
    </row>
    <row r="869" ht="25.15" customHeight="true" x14ac:dyDescent="0.2">
      <c r="C869" s="805"/>
      <c r="D869" s="805"/>
      <c r="E869" s="805"/>
      <c r="F869" s="805"/>
      <c r="G869" s="805"/>
      <c r="H869" s="805"/>
      <c r="I869" s="805"/>
      <c r="J869" s="805"/>
      <c r="K869" s="805"/>
      <c r="L869" s="805"/>
      <c r="M869" s="805"/>
      <c r="N869" s="805"/>
      <c r="O869" s="805"/>
      <c r="P869" s="805"/>
      <c r="Q869" s="805"/>
    </row>
    <row r="870" ht="25.15" customHeight="true" x14ac:dyDescent="0.2">
      <c r="C870" s="805"/>
      <c r="D870" s="805"/>
      <c r="E870" s="805"/>
      <c r="F870" s="805"/>
      <c r="G870" s="805"/>
      <c r="H870" s="805"/>
      <c r="I870" s="805"/>
      <c r="J870" s="805"/>
      <c r="K870" s="805"/>
      <c r="L870" s="805"/>
      <c r="M870" s="805"/>
      <c r="N870" s="805"/>
      <c r="O870" s="805"/>
      <c r="P870" s="805"/>
      <c r="Q870" s="805"/>
    </row>
    <row r="871" ht="25.15" customHeight="true" x14ac:dyDescent="0.2">
      <c r="C871" s="805"/>
      <c r="D871" s="805"/>
      <c r="E871" s="805"/>
      <c r="F871" s="805"/>
      <c r="G871" s="805"/>
      <c r="H871" s="805"/>
      <c r="I871" s="805"/>
      <c r="J871" s="805"/>
      <c r="K871" s="805"/>
      <c r="L871" s="805"/>
      <c r="M871" s="805"/>
      <c r="N871" s="805"/>
      <c r="O871" s="805"/>
      <c r="P871" s="805"/>
      <c r="Q871" s="805"/>
    </row>
    <row r="872" ht="25.15" customHeight="true" x14ac:dyDescent="0.2">
      <c r="C872" s="805"/>
      <c r="D872" s="805"/>
      <c r="E872" s="805"/>
      <c r="F872" s="805"/>
      <c r="G872" s="805"/>
      <c r="H872" s="805"/>
      <c r="I872" s="805"/>
      <c r="J872" s="805"/>
      <c r="K872" s="805"/>
      <c r="L872" s="805"/>
      <c r="M872" s="805"/>
      <c r="N872" s="805"/>
      <c r="O872" s="805"/>
      <c r="P872" s="805"/>
      <c r="Q872" s="805"/>
    </row>
    <row r="873" ht="25.15" customHeight="true" x14ac:dyDescent="0.2">
      <c r="C873" s="805"/>
      <c r="D873" s="805"/>
      <c r="E873" s="805"/>
      <c r="F873" s="805"/>
      <c r="G873" s="805"/>
      <c r="H873" s="805"/>
      <c r="I873" s="805"/>
      <c r="J873" s="805"/>
      <c r="K873" s="805"/>
      <c r="L873" s="805"/>
      <c r="M873" s="805"/>
      <c r="N873" s="805"/>
      <c r="O873" s="805"/>
      <c r="P873" s="805"/>
      <c r="Q873" s="805"/>
    </row>
    <row r="874" ht="25.15" customHeight="true" x14ac:dyDescent="0.2">
      <c r="C874" s="805"/>
      <c r="D874" s="805"/>
      <c r="E874" s="805"/>
      <c r="F874" s="805"/>
      <c r="G874" s="805"/>
      <c r="H874" s="805"/>
      <c r="I874" s="805"/>
      <c r="J874" s="805"/>
      <c r="K874" s="805"/>
      <c r="L874" s="805"/>
      <c r="M874" s="805"/>
      <c r="N874" s="805"/>
      <c r="O874" s="805"/>
      <c r="P874" s="805"/>
      <c r="Q874" s="805"/>
    </row>
    <row r="875" ht="25.15" customHeight="true" x14ac:dyDescent="0.2">
      <c r="C875" s="805"/>
      <c r="D875" s="805"/>
      <c r="E875" s="805"/>
      <c r="F875" s="805"/>
      <c r="G875" s="805"/>
      <c r="H875" s="805"/>
      <c r="I875" s="805"/>
      <c r="J875" s="805"/>
      <c r="K875" s="805"/>
      <c r="L875" s="805"/>
      <c r="M875" s="805"/>
      <c r="N875" s="805"/>
      <c r="O875" s="805"/>
      <c r="P875" s="805"/>
      <c r="Q875" s="805"/>
    </row>
    <row r="876" ht="25.15" customHeight="true" x14ac:dyDescent="0.2">
      <c r="C876" s="805"/>
      <c r="D876" s="805"/>
      <c r="E876" s="805"/>
      <c r="F876" s="805"/>
      <c r="G876" s="805"/>
      <c r="H876" s="805"/>
      <c r="I876" s="805"/>
      <c r="J876" s="805"/>
      <c r="K876" s="805"/>
      <c r="L876" s="805"/>
      <c r="M876" s="805"/>
      <c r="N876" s="805"/>
      <c r="O876" s="805"/>
      <c r="P876" s="805"/>
      <c r="Q876" s="805"/>
    </row>
    <row r="877" ht="25.15" customHeight="true" x14ac:dyDescent="0.2">
      <c r="C877" s="805"/>
      <c r="D877" s="805"/>
      <c r="E877" s="805"/>
      <c r="F877" s="805"/>
      <c r="G877" s="805"/>
      <c r="H877" s="805"/>
      <c r="I877" s="805"/>
      <c r="J877" s="805"/>
      <c r="K877" s="805"/>
      <c r="L877" s="805"/>
      <c r="M877" s="805"/>
      <c r="N877" s="805"/>
      <c r="O877" s="805"/>
      <c r="P877" s="805"/>
      <c r="Q877" s="805"/>
    </row>
    <row r="878" ht="25.15" customHeight="true" x14ac:dyDescent="0.2">
      <c r="C878" s="805"/>
      <c r="D878" s="805"/>
      <c r="E878" s="805"/>
      <c r="F878" s="805"/>
      <c r="G878" s="805"/>
      <c r="H878" s="805"/>
      <c r="I878" s="805"/>
      <c r="J878" s="805"/>
      <c r="K878" s="805"/>
      <c r="L878" s="805"/>
      <c r="M878" s="805"/>
      <c r="N878" s="805"/>
      <c r="O878" s="805"/>
      <c r="P878" s="805"/>
      <c r="Q878" s="805"/>
    </row>
    <row r="879" ht="25.15" customHeight="true" x14ac:dyDescent="0.2">
      <c r="C879" s="805"/>
      <c r="D879" s="805"/>
      <c r="E879" s="805"/>
      <c r="F879" s="805"/>
      <c r="G879" s="805"/>
      <c r="H879" s="805"/>
      <c r="I879" s="805"/>
      <c r="J879" s="805"/>
      <c r="K879" s="805"/>
      <c r="L879" s="805"/>
      <c r="M879" s="805"/>
      <c r="N879" s="805"/>
      <c r="O879" s="805"/>
      <c r="P879" s="805"/>
      <c r="Q879" s="805"/>
    </row>
    <row r="880" ht="25.15" customHeight="true" x14ac:dyDescent="0.2">
      <c r="C880" s="805"/>
      <c r="D880" s="805"/>
      <c r="E880" s="805"/>
      <c r="F880" s="805"/>
      <c r="G880" s="805"/>
      <c r="H880" s="805"/>
      <c r="I880" s="805"/>
      <c r="J880" s="805"/>
      <c r="K880" s="805"/>
      <c r="L880" s="805"/>
      <c r="M880" s="805"/>
      <c r="N880" s="805"/>
      <c r="O880" s="805"/>
      <c r="P880" s="805"/>
      <c r="Q880" s="805"/>
    </row>
    <row r="881" ht="25.15" customHeight="true" x14ac:dyDescent="0.2">
      <c r="C881" s="805"/>
      <c r="D881" s="805"/>
      <c r="E881" s="805"/>
      <c r="F881" s="805"/>
      <c r="G881" s="805"/>
      <c r="H881" s="805"/>
      <c r="I881" s="805"/>
      <c r="J881" s="805"/>
      <c r="K881" s="805"/>
      <c r="L881" s="805"/>
      <c r="M881" s="805"/>
      <c r="N881" s="805"/>
      <c r="O881" s="805"/>
      <c r="P881" s="805"/>
      <c r="Q881" s="805"/>
    </row>
    <row r="882" ht="25.15" customHeight="true" x14ac:dyDescent="0.2">
      <c r="C882" s="805"/>
      <c r="D882" s="805"/>
      <c r="E882" s="805"/>
      <c r="F882" s="805"/>
      <c r="G882" s="805"/>
      <c r="H882" s="805"/>
      <c r="I882" s="805"/>
      <c r="J882" s="805"/>
      <c r="K882" s="805"/>
      <c r="L882" s="805"/>
      <c r="M882" s="805"/>
      <c r="N882" s="805"/>
      <c r="O882" s="805"/>
      <c r="P882" s="805"/>
      <c r="Q882" s="805"/>
    </row>
    <row r="883" ht="25.15" customHeight="true" x14ac:dyDescent="0.2">
      <c r="C883" s="805"/>
      <c r="D883" s="805"/>
      <c r="E883" s="805"/>
      <c r="F883" s="805"/>
      <c r="G883" s="805"/>
      <c r="H883" s="805"/>
      <c r="I883" s="805"/>
      <c r="J883" s="805"/>
      <c r="K883" s="805"/>
      <c r="L883" s="805"/>
      <c r="M883" s="805"/>
      <c r="N883" s="805"/>
      <c r="O883" s="805"/>
      <c r="P883" s="805"/>
      <c r="Q883" s="805"/>
    </row>
    <row r="884" ht="25.15" customHeight="true" x14ac:dyDescent="0.2">
      <c r="C884" s="805"/>
      <c r="D884" s="805"/>
      <c r="E884" s="805"/>
      <c r="F884" s="805"/>
      <c r="G884" s="805"/>
      <c r="H884" s="805"/>
      <c r="I884" s="805"/>
      <c r="J884" s="805"/>
      <c r="K884" s="805"/>
      <c r="L884" s="805"/>
      <c r="M884" s="805"/>
      <c r="N884" s="805"/>
      <c r="O884" s="805"/>
      <c r="P884" s="805"/>
      <c r="Q884" s="805"/>
    </row>
    <row r="885" ht="25.15" customHeight="true" x14ac:dyDescent="0.2">
      <c r="C885" s="805"/>
      <c r="D885" s="805"/>
      <c r="E885" s="805"/>
      <c r="F885" s="805"/>
      <c r="G885" s="805"/>
      <c r="H885" s="805"/>
      <c r="I885" s="805"/>
      <c r="J885" s="805"/>
      <c r="K885" s="805"/>
      <c r="L885" s="805"/>
      <c r="M885" s="805"/>
      <c r="N885" s="805"/>
      <c r="O885" s="805"/>
      <c r="P885" s="805"/>
      <c r="Q885" s="805"/>
    </row>
    <row r="886" ht="25.15" customHeight="true" x14ac:dyDescent="0.2">
      <c r="C886" s="805"/>
      <c r="D886" s="805"/>
      <c r="E886" s="805"/>
      <c r="F886" s="805"/>
      <c r="G886" s="805"/>
      <c r="H886" s="805"/>
      <c r="I886" s="805"/>
      <c r="J886" s="805"/>
      <c r="K886" s="805"/>
      <c r="L886" s="805"/>
      <c r="M886" s="805"/>
      <c r="N886" s="805"/>
      <c r="O886" s="805"/>
      <c r="P886" s="805"/>
      <c r="Q886" s="805"/>
    </row>
    <row r="887" ht="25.15" customHeight="true" x14ac:dyDescent="0.2">
      <c r="C887" s="805"/>
      <c r="D887" s="805"/>
      <c r="E887" s="805"/>
      <c r="F887" s="805"/>
      <c r="G887" s="805"/>
      <c r="H887" s="805"/>
      <c r="I887" s="805"/>
      <c r="J887" s="805"/>
      <c r="K887" s="805"/>
      <c r="L887" s="805"/>
      <c r="M887" s="805"/>
      <c r="N887" s="805"/>
      <c r="O887" s="805"/>
      <c r="P887" s="805"/>
      <c r="Q887" s="805"/>
    </row>
    <row r="888" ht="25.15" customHeight="true" x14ac:dyDescent="0.2">
      <c r="C888" s="805"/>
      <c r="D888" s="805"/>
      <c r="E888" s="805"/>
      <c r="F888" s="805"/>
      <c r="G888" s="805"/>
      <c r="H888" s="805"/>
      <c r="I888" s="805"/>
      <c r="J888" s="805"/>
      <c r="K888" s="805"/>
      <c r="L888" s="805"/>
      <c r="M888" s="805"/>
      <c r="N888" s="805"/>
      <c r="O888" s="805"/>
      <c r="P888" s="805"/>
      <c r="Q888" s="805"/>
    </row>
    <row r="889" ht="25.15" customHeight="true" x14ac:dyDescent="0.2">
      <c r="C889" s="805"/>
      <c r="D889" s="805"/>
      <c r="E889" s="805"/>
      <c r="F889" s="805"/>
      <c r="G889" s="805"/>
      <c r="H889" s="805"/>
      <c r="I889" s="805"/>
      <c r="J889" s="805"/>
      <c r="K889" s="805"/>
      <c r="L889" s="805"/>
      <c r="M889" s="805"/>
      <c r="N889" s="805"/>
      <c r="O889" s="805"/>
      <c r="P889" s="805"/>
      <c r="Q889" s="805"/>
    </row>
    <row r="890" ht="25.15" customHeight="true" x14ac:dyDescent="0.2">
      <c r="C890" s="805"/>
      <c r="D890" s="805"/>
      <c r="E890" s="805"/>
      <c r="F890" s="805"/>
      <c r="G890" s="805"/>
      <c r="H890" s="805"/>
      <c r="I890" s="805"/>
      <c r="J890" s="805"/>
      <c r="K890" s="805"/>
      <c r="L890" s="805"/>
      <c r="M890" s="805"/>
      <c r="N890" s="805"/>
      <c r="O890" s="805"/>
      <c r="P890" s="805"/>
      <c r="Q890" s="805"/>
    </row>
    <row r="891" ht="25.15" customHeight="true" x14ac:dyDescent="0.2">
      <c r="C891" s="805"/>
      <c r="D891" s="805"/>
      <c r="E891" s="805"/>
      <c r="F891" s="805"/>
      <c r="G891" s="805"/>
      <c r="H891" s="805"/>
      <c r="I891" s="805"/>
      <c r="J891" s="805"/>
      <c r="K891" s="805"/>
      <c r="L891" s="805"/>
      <c r="M891" s="805"/>
      <c r="N891" s="805"/>
      <c r="O891" s="805"/>
      <c r="P891" s="805"/>
      <c r="Q891" s="805"/>
    </row>
    <row r="892" ht="25.15" customHeight="true" x14ac:dyDescent="0.2">
      <c r="C892" s="805"/>
      <c r="D892" s="805"/>
      <c r="E892" s="805"/>
      <c r="F892" s="805"/>
      <c r="G892" s="805"/>
      <c r="H892" s="805"/>
      <c r="I892" s="805"/>
      <c r="J892" s="805"/>
      <c r="K892" s="805"/>
      <c r="L892" s="805"/>
      <c r="M892" s="805"/>
      <c r="N892" s="805"/>
      <c r="O892" s="805"/>
      <c r="P892" s="805"/>
      <c r="Q892" s="805"/>
    </row>
    <row r="893" ht="25.15" customHeight="true" x14ac:dyDescent="0.2">
      <c r="C893" s="805"/>
      <c r="D893" s="805"/>
      <c r="E893" s="805"/>
      <c r="F893" s="805"/>
      <c r="G893" s="805"/>
      <c r="H893" s="805"/>
      <c r="I893" s="805"/>
      <c r="J893" s="805"/>
      <c r="K893" s="805"/>
      <c r="L893" s="805"/>
      <c r="M893" s="805"/>
      <c r="N893" s="805"/>
      <c r="O893" s="805"/>
      <c r="P893" s="805"/>
      <c r="Q893" s="805"/>
    </row>
    <row r="894" ht="25.15" customHeight="true" x14ac:dyDescent="0.2">
      <c r="C894" s="805"/>
      <c r="D894" s="805"/>
      <c r="E894" s="805"/>
      <c r="F894" s="805"/>
      <c r="G894" s="805"/>
      <c r="H894" s="805"/>
      <c r="I894" s="805"/>
      <c r="J894" s="805"/>
      <c r="K894" s="805"/>
      <c r="L894" s="805"/>
      <c r="M894" s="805"/>
      <c r="N894" s="805"/>
      <c r="O894" s="805"/>
      <c r="P894" s="805"/>
      <c r="Q894" s="805"/>
    </row>
    <row r="895" ht="25.15" customHeight="true" x14ac:dyDescent="0.2">
      <c r="C895" s="805"/>
      <c r="D895" s="805"/>
      <c r="E895" s="805"/>
      <c r="F895" s="805"/>
      <c r="G895" s="805"/>
      <c r="H895" s="805"/>
      <c r="I895" s="805"/>
      <c r="J895" s="805"/>
      <c r="K895" s="805"/>
      <c r="L895" s="805"/>
      <c r="M895" s="805"/>
      <c r="N895" s="805"/>
      <c r="O895" s="805"/>
      <c r="P895" s="805"/>
      <c r="Q895" s="805"/>
    </row>
    <row r="896" ht="25.15" customHeight="true" x14ac:dyDescent="0.2">
      <c r="C896" s="805"/>
      <c r="D896" s="805"/>
      <c r="E896" s="805"/>
      <c r="F896" s="805"/>
      <c r="G896" s="805"/>
      <c r="H896" s="805"/>
      <c r="I896" s="805"/>
      <c r="J896" s="805"/>
      <c r="K896" s="805"/>
      <c r="L896" s="805"/>
      <c r="M896" s="805"/>
      <c r="N896" s="805"/>
      <c r="O896" s="805"/>
      <c r="P896" s="805"/>
      <c r="Q896" s="805"/>
    </row>
    <row r="897" ht="25.15" customHeight="true" x14ac:dyDescent="0.2">
      <c r="C897" s="805"/>
      <c r="D897" s="805"/>
      <c r="E897" s="805"/>
      <c r="F897" s="805"/>
      <c r="G897" s="805"/>
      <c r="H897" s="805"/>
      <c r="I897" s="805"/>
      <c r="J897" s="805"/>
      <c r="K897" s="805"/>
      <c r="L897" s="805"/>
      <c r="M897" s="805"/>
      <c r="N897" s="805"/>
      <c r="O897" s="805"/>
      <c r="P897" s="805"/>
      <c r="Q897" s="805"/>
    </row>
    <row r="898" ht="25.15" customHeight="true" x14ac:dyDescent="0.2">
      <c r="C898" s="805"/>
      <c r="D898" s="805"/>
      <c r="E898" s="805"/>
      <c r="F898" s="805"/>
      <c r="G898" s="805"/>
      <c r="H898" s="805"/>
      <c r="I898" s="805"/>
      <c r="J898" s="805"/>
      <c r="K898" s="805"/>
      <c r="L898" s="805"/>
      <c r="M898" s="805"/>
      <c r="N898" s="805"/>
      <c r="O898" s="805"/>
      <c r="P898" s="805"/>
      <c r="Q898" s="805"/>
    </row>
    <row r="899" ht="25.15" customHeight="true" x14ac:dyDescent="0.2">
      <c r="C899" s="805"/>
      <c r="D899" s="805"/>
      <c r="E899" s="805"/>
      <c r="F899" s="805"/>
      <c r="G899" s="805"/>
      <c r="H899" s="805"/>
      <c r="I899" s="805"/>
      <c r="J899" s="805"/>
      <c r="K899" s="805"/>
      <c r="L899" s="805"/>
      <c r="M899" s="805"/>
      <c r="N899" s="805"/>
      <c r="O899" s="805"/>
      <c r="P899" s="805"/>
      <c r="Q899" s="805"/>
    </row>
    <row r="900" ht="25.15" customHeight="true" x14ac:dyDescent="0.2">
      <c r="C900" s="805"/>
      <c r="D900" s="805"/>
      <c r="E900" s="805"/>
      <c r="F900" s="805"/>
      <c r="G900" s="805"/>
      <c r="H900" s="805"/>
      <c r="I900" s="805"/>
      <c r="J900" s="805"/>
      <c r="K900" s="805"/>
      <c r="L900" s="805"/>
      <c r="M900" s="805"/>
      <c r="N900" s="805"/>
      <c r="O900" s="805"/>
      <c r="P900" s="805"/>
      <c r="Q900" s="805"/>
    </row>
    <row r="901" ht="25.15" customHeight="true" x14ac:dyDescent="0.2">
      <c r="C901" s="805"/>
      <c r="D901" s="805"/>
      <c r="E901" s="805"/>
      <c r="F901" s="805"/>
      <c r="G901" s="805"/>
      <c r="H901" s="805"/>
      <c r="I901" s="805"/>
      <c r="J901" s="805"/>
      <c r="K901" s="805"/>
      <c r="L901" s="805"/>
      <c r="M901" s="805"/>
      <c r="N901" s="805"/>
      <c r="O901" s="805"/>
      <c r="P901" s="805"/>
      <c r="Q901" s="805"/>
    </row>
    <row r="902" ht="25.15" customHeight="true" x14ac:dyDescent="0.2">
      <c r="C902" s="805"/>
      <c r="D902" s="805"/>
      <c r="E902" s="805"/>
      <c r="F902" s="805"/>
      <c r="G902" s="805"/>
      <c r="H902" s="805"/>
      <c r="I902" s="805"/>
      <c r="J902" s="805"/>
      <c r="K902" s="805"/>
      <c r="L902" s="805"/>
      <c r="M902" s="805"/>
      <c r="N902" s="805"/>
      <c r="O902" s="805"/>
      <c r="P902" s="805"/>
      <c r="Q902" s="805"/>
    </row>
    <row r="903" ht="25.15" customHeight="true" x14ac:dyDescent="0.2">
      <c r="C903" s="805"/>
      <c r="D903" s="805"/>
      <c r="E903" s="805"/>
      <c r="F903" s="805"/>
      <c r="G903" s="805"/>
      <c r="H903" s="805"/>
      <c r="I903" s="805"/>
      <c r="J903" s="805"/>
      <c r="K903" s="805"/>
      <c r="L903" s="805"/>
      <c r="M903" s="805"/>
      <c r="N903" s="805"/>
      <c r="O903" s="805"/>
      <c r="P903" s="805"/>
      <c r="Q903" s="805"/>
    </row>
    <row r="904" ht="25.15" customHeight="true" x14ac:dyDescent="0.2">
      <c r="C904" s="805"/>
      <c r="D904" s="805"/>
      <c r="E904" s="805"/>
      <c r="F904" s="805"/>
      <c r="G904" s="805"/>
      <c r="H904" s="805"/>
      <c r="I904" s="805"/>
      <c r="J904" s="805"/>
      <c r="K904" s="805"/>
      <c r="L904" s="805"/>
      <c r="M904" s="805"/>
      <c r="N904" s="805"/>
      <c r="O904" s="805"/>
      <c r="P904" s="805"/>
      <c r="Q904" s="805"/>
    </row>
    <row r="905" ht="25.15" customHeight="true" x14ac:dyDescent="0.2">
      <c r="C905" s="805"/>
      <c r="D905" s="805"/>
      <c r="E905" s="805"/>
      <c r="F905" s="805"/>
      <c r="G905" s="805"/>
      <c r="H905" s="805"/>
      <c r="I905" s="805"/>
      <c r="J905" s="805"/>
      <c r="K905" s="805"/>
      <c r="L905" s="805"/>
      <c r="M905" s="805"/>
      <c r="N905" s="805"/>
      <c r="O905" s="805"/>
      <c r="P905" s="805"/>
      <c r="Q905" s="805"/>
    </row>
    <row r="906" ht="25.15" customHeight="true" x14ac:dyDescent="0.2">
      <c r="C906" s="805"/>
      <c r="D906" s="805"/>
      <c r="E906" s="805"/>
      <c r="F906" s="805"/>
      <c r="G906" s="805"/>
      <c r="H906" s="805"/>
      <c r="I906" s="805"/>
      <c r="J906" s="805"/>
      <c r="K906" s="805"/>
      <c r="L906" s="805"/>
      <c r="M906" s="805"/>
      <c r="N906" s="805"/>
      <c r="O906" s="805"/>
      <c r="P906" s="805"/>
      <c r="Q906" s="805"/>
    </row>
    <row r="907" ht="25.15" customHeight="true" x14ac:dyDescent="0.2">
      <c r="C907" s="805"/>
      <c r="D907" s="805"/>
      <c r="E907" s="805"/>
      <c r="F907" s="805"/>
      <c r="G907" s="805"/>
      <c r="H907" s="805"/>
      <c r="I907" s="805"/>
      <c r="J907" s="805"/>
      <c r="K907" s="805"/>
      <c r="L907" s="805"/>
      <c r="M907" s="805"/>
      <c r="N907" s="805"/>
      <c r="O907" s="805"/>
      <c r="P907" s="805"/>
      <c r="Q907" s="805"/>
    </row>
    <row r="908" ht="25.15" customHeight="true" x14ac:dyDescent="0.2">
      <c r="C908" s="805"/>
      <c r="D908" s="805"/>
      <c r="E908" s="805"/>
      <c r="F908" s="805"/>
      <c r="G908" s="805"/>
      <c r="H908" s="805"/>
      <c r="I908" s="805"/>
      <c r="J908" s="805"/>
      <c r="K908" s="805"/>
      <c r="L908" s="805"/>
      <c r="M908" s="805"/>
      <c r="N908" s="805"/>
      <c r="O908" s="805"/>
      <c r="P908" s="805"/>
      <c r="Q908" s="805"/>
    </row>
    <row r="909" ht="25.15" customHeight="true" x14ac:dyDescent="0.2">
      <c r="C909" s="805"/>
      <c r="D909" s="805"/>
      <c r="E909" s="805"/>
      <c r="F909" s="805"/>
      <c r="G909" s="805"/>
      <c r="H909" s="805"/>
      <c r="I909" s="805"/>
      <c r="J909" s="805"/>
      <c r="K909" s="805"/>
      <c r="L909" s="805"/>
      <c r="M909" s="805"/>
      <c r="N909" s="805"/>
      <c r="O909" s="805"/>
      <c r="P909" s="805"/>
      <c r="Q909" s="805"/>
    </row>
    <row r="910" ht="25.15" customHeight="true" x14ac:dyDescent="0.2">
      <c r="C910" s="805"/>
      <c r="D910" s="805"/>
      <c r="E910" s="805"/>
      <c r="F910" s="805"/>
      <c r="G910" s="805"/>
      <c r="H910" s="805"/>
      <c r="I910" s="805"/>
      <c r="J910" s="805"/>
      <c r="K910" s="805"/>
      <c r="L910" s="805"/>
      <c r="M910" s="805"/>
      <c r="N910" s="805"/>
      <c r="O910" s="805"/>
      <c r="P910" s="805"/>
      <c r="Q910" s="805"/>
    </row>
    <row r="911" ht="25.15" customHeight="true" x14ac:dyDescent="0.2">
      <c r="C911" s="805"/>
      <c r="D911" s="805"/>
      <c r="E911" s="805"/>
      <c r="F911" s="805"/>
      <c r="G911" s="805"/>
      <c r="H911" s="805"/>
      <c r="I911" s="805"/>
      <c r="J911" s="805"/>
      <c r="K911" s="805"/>
      <c r="L911" s="805"/>
      <c r="M911" s="805"/>
      <c r="N911" s="805"/>
      <c r="O911" s="805"/>
      <c r="P911" s="805"/>
      <c r="Q911" s="805"/>
    </row>
    <row r="912" ht="25.15" customHeight="true" x14ac:dyDescent="0.2">
      <c r="C912" s="805"/>
      <c r="D912" s="805"/>
      <c r="E912" s="805"/>
      <c r="F912" s="805"/>
      <c r="G912" s="805"/>
      <c r="H912" s="805"/>
      <c r="I912" s="805"/>
      <c r="J912" s="805"/>
      <c r="K912" s="805"/>
      <c r="L912" s="805"/>
      <c r="M912" s="805"/>
      <c r="N912" s="805"/>
      <c r="O912" s="805"/>
      <c r="P912" s="805"/>
      <c r="Q912" s="805"/>
    </row>
    <row r="913" ht="25.15" customHeight="true" x14ac:dyDescent="0.2">
      <c r="C913" s="805"/>
      <c r="D913" s="805"/>
      <c r="E913" s="805"/>
      <c r="F913" s="805"/>
      <c r="G913" s="805"/>
      <c r="H913" s="805"/>
      <c r="I913" s="805"/>
      <c r="J913" s="805"/>
      <c r="K913" s="805"/>
      <c r="L913" s="805"/>
      <c r="M913" s="805"/>
      <c r="N913" s="805"/>
      <c r="O913" s="805"/>
      <c r="P913" s="805"/>
      <c r="Q913" s="805"/>
    </row>
    <row r="914" ht="25.15" customHeight="true" x14ac:dyDescent="0.2">
      <c r="C914" s="805"/>
      <c r="D914" s="805"/>
      <c r="E914" s="805"/>
      <c r="F914" s="805"/>
      <c r="G914" s="805"/>
      <c r="H914" s="805"/>
      <c r="I914" s="805"/>
      <c r="J914" s="805"/>
      <c r="K914" s="805"/>
      <c r="L914" s="805"/>
      <c r="M914" s="805"/>
      <c r="N914" s="805"/>
      <c r="O914" s="805"/>
      <c r="P914" s="805"/>
      <c r="Q914" s="805"/>
    </row>
    <row r="915" ht="25.15" customHeight="true" x14ac:dyDescent="0.2">
      <c r="C915" s="805"/>
      <c r="D915" s="805"/>
      <c r="E915" s="805"/>
      <c r="F915" s="805"/>
      <c r="G915" s="805"/>
      <c r="H915" s="805"/>
      <c r="I915" s="805"/>
      <c r="J915" s="805"/>
      <c r="K915" s="805"/>
      <c r="L915" s="805"/>
      <c r="M915" s="805"/>
      <c r="N915" s="805"/>
      <c r="O915" s="805"/>
      <c r="P915" s="805"/>
      <c r="Q915" s="805"/>
    </row>
    <row r="916" ht="25.15" customHeight="true" x14ac:dyDescent="0.2">
      <c r="C916" s="805"/>
      <c r="D916" s="805"/>
      <c r="E916" s="805"/>
      <c r="F916" s="805"/>
      <c r="G916" s="805"/>
      <c r="H916" s="805"/>
      <c r="I916" s="805"/>
      <c r="J916" s="805"/>
      <c r="K916" s="805"/>
      <c r="L916" s="805"/>
      <c r="M916" s="805"/>
      <c r="N916" s="805"/>
      <c r="O916" s="805"/>
      <c r="P916" s="805"/>
      <c r="Q916" s="805"/>
    </row>
    <row r="917" ht="25.15" customHeight="true" x14ac:dyDescent="0.2">
      <c r="C917" s="805"/>
      <c r="D917" s="805"/>
      <c r="E917" s="805"/>
      <c r="F917" s="805"/>
      <c r="G917" s="805"/>
      <c r="H917" s="805"/>
      <c r="I917" s="805"/>
      <c r="J917" s="805"/>
      <c r="K917" s="805"/>
      <c r="L917" s="805"/>
      <c r="M917" s="805"/>
      <c r="N917" s="805"/>
      <c r="O917" s="805"/>
      <c r="P917" s="805"/>
      <c r="Q917" s="805"/>
    </row>
    <row r="918" ht="25.15" customHeight="true" x14ac:dyDescent="0.2">
      <c r="C918" s="805"/>
      <c r="D918" s="805"/>
      <c r="E918" s="805"/>
      <c r="F918" s="805"/>
      <c r="G918" s="805"/>
      <c r="H918" s="805"/>
      <c r="I918" s="805"/>
      <c r="J918" s="805"/>
      <c r="K918" s="805"/>
      <c r="L918" s="805"/>
      <c r="M918" s="805"/>
      <c r="N918" s="805"/>
      <c r="O918" s="805"/>
      <c r="P918" s="805"/>
      <c r="Q918" s="805"/>
    </row>
    <row r="919" ht="25.15" customHeight="true" x14ac:dyDescent="0.2">
      <c r="C919" s="805"/>
      <c r="D919" s="805"/>
      <c r="E919" s="805"/>
      <c r="F919" s="805"/>
      <c r="G919" s="805"/>
      <c r="H919" s="805"/>
      <c r="I919" s="805"/>
      <c r="J919" s="805"/>
      <c r="K919" s="805"/>
      <c r="L919" s="805"/>
      <c r="M919" s="805"/>
      <c r="N919" s="805"/>
      <c r="O919" s="805"/>
      <c r="P919" s="805"/>
      <c r="Q919" s="805"/>
    </row>
    <row r="920" ht="25.15" customHeight="true" x14ac:dyDescent="0.2">
      <c r="C920" s="805"/>
      <c r="D920" s="805"/>
      <c r="E920" s="805"/>
      <c r="F920" s="805"/>
      <c r="G920" s="805"/>
      <c r="H920" s="805"/>
      <c r="I920" s="805"/>
      <c r="J920" s="805"/>
      <c r="K920" s="805"/>
      <c r="L920" s="805"/>
      <c r="M920" s="805"/>
      <c r="N920" s="805"/>
      <c r="O920" s="805"/>
      <c r="P920" s="805"/>
      <c r="Q920" s="805"/>
    </row>
    <row r="921" ht="25.15" customHeight="true" x14ac:dyDescent="0.2">
      <c r="C921" s="805"/>
      <c r="D921" s="805"/>
      <c r="E921" s="805"/>
      <c r="F921" s="805"/>
      <c r="G921" s="805"/>
      <c r="H921" s="805"/>
      <c r="I921" s="805"/>
      <c r="J921" s="805"/>
      <c r="K921" s="805"/>
      <c r="L921" s="805"/>
      <c r="M921" s="805"/>
      <c r="N921" s="805"/>
      <c r="O921" s="805"/>
      <c r="P921" s="805"/>
      <c r="Q921" s="805"/>
    </row>
    <row r="922" ht="25.15" customHeight="true" x14ac:dyDescent="0.2">
      <c r="C922" s="805"/>
      <c r="D922" s="805"/>
      <c r="E922" s="805"/>
      <c r="F922" s="805"/>
      <c r="G922" s="805"/>
      <c r="H922" s="805"/>
      <c r="I922" s="805"/>
      <c r="J922" s="805"/>
      <c r="K922" s="805"/>
      <c r="L922" s="805"/>
      <c r="M922" s="805"/>
      <c r="N922" s="805"/>
      <c r="O922" s="805"/>
      <c r="P922" s="805"/>
      <c r="Q922" s="805"/>
    </row>
    <row r="923" ht="25.15" customHeight="true" x14ac:dyDescent="0.2">
      <c r="C923" s="805"/>
      <c r="D923" s="805"/>
      <c r="E923" s="805"/>
      <c r="F923" s="805"/>
      <c r="G923" s="805"/>
      <c r="H923" s="805"/>
      <c r="I923" s="805"/>
      <c r="J923" s="805"/>
      <c r="K923" s="805"/>
      <c r="L923" s="805"/>
      <c r="M923" s="805"/>
      <c r="N923" s="805"/>
      <c r="O923" s="805"/>
      <c r="P923" s="805"/>
      <c r="Q923" s="805"/>
    </row>
    <row r="924" ht="25.15" customHeight="true" x14ac:dyDescent="0.2">
      <c r="C924" s="805"/>
      <c r="D924" s="805"/>
      <c r="E924" s="805"/>
      <c r="F924" s="805"/>
      <c r="G924" s="805"/>
      <c r="H924" s="805"/>
      <c r="I924" s="805"/>
      <c r="J924" s="805"/>
      <c r="K924" s="805"/>
      <c r="L924" s="805"/>
      <c r="M924" s="805"/>
      <c r="N924" s="805"/>
      <c r="O924" s="805"/>
      <c r="P924" s="805"/>
      <c r="Q924" s="805"/>
    </row>
    <row r="925" ht="25.15" customHeight="true" x14ac:dyDescent="0.2">
      <c r="C925" s="805"/>
      <c r="D925" s="805"/>
      <c r="E925" s="805"/>
      <c r="F925" s="805"/>
      <c r="G925" s="805"/>
      <c r="H925" s="805"/>
      <c r="I925" s="805"/>
      <c r="J925" s="805"/>
      <c r="K925" s="805"/>
      <c r="L925" s="805"/>
      <c r="M925" s="805"/>
      <c r="N925" s="805"/>
      <c r="O925" s="805"/>
      <c r="P925" s="805"/>
      <c r="Q925" s="805"/>
    </row>
    <row r="926" ht="25.15" customHeight="true" x14ac:dyDescent="0.2">
      <c r="C926" s="805"/>
      <c r="D926" s="805"/>
      <c r="E926" s="805"/>
      <c r="F926" s="805"/>
      <c r="G926" s="805"/>
      <c r="H926" s="805"/>
      <c r="I926" s="805"/>
      <c r="J926" s="805"/>
      <c r="K926" s="805"/>
      <c r="L926" s="805"/>
      <c r="M926" s="805"/>
      <c r="N926" s="805"/>
      <c r="O926" s="805"/>
      <c r="P926" s="805"/>
      <c r="Q926" s="805"/>
    </row>
    <row r="927" ht="25.15" customHeight="true" x14ac:dyDescent="0.2">
      <c r="C927" s="805"/>
      <c r="D927" s="805"/>
      <c r="E927" s="805"/>
      <c r="F927" s="805"/>
      <c r="G927" s="805"/>
      <c r="H927" s="805"/>
      <c r="I927" s="805"/>
      <c r="J927" s="805"/>
      <c r="K927" s="805"/>
      <c r="L927" s="805"/>
      <c r="M927" s="805"/>
      <c r="N927" s="805"/>
      <c r="O927" s="805"/>
      <c r="P927" s="805"/>
      <c r="Q927" s="805"/>
    </row>
    <row r="928" ht="25.15" customHeight="true" x14ac:dyDescent="0.2">
      <c r="C928" s="805"/>
      <c r="D928" s="805"/>
      <c r="E928" s="805"/>
      <c r="F928" s="805"/>
      <c r="G928" s="805"/>
      <c r="H928" s="805"/>
      <c r="I928" s="805"/>
      <c r="J928" s="805"/>
      <c r="K928" s="805"/>
      <c r="L928" s="805"/>
      <c r="M928" s="805"/>
      <c r="N928" s="805"/>
      <c r="O928" s="805"/>
      <c r="P928" s="805"/>
      <c r="Q928" s="805"/>
    </row>
    <row r="929" ht="25.15" customHeight="true" x14ac:dyDescent="0.2">
      <c r="C929" s="805"/>
      <c r="D929" s="805"/>
      <c r="E929" s="805"/>
      <c r="F929" s="805"/>
      <c r="G929" s="805"/>
      <c r="H929" s="805"/>
      <c r="I929" s="805"/>
      <c r="J929" s="805"/>
      <c r="K929" s="805"/>
      <c r="L929" s="805"/>
      <c r="M929" s="805"/>
      <c r="N929" s="805"/>
      <c r="O929" s="805"/>
      <c r="P929" s="805"/>
      <c r="Q929" s="805"/>
    </row>
    <row r="930" ht="25.15" customHeight="true" x14ac:dyDescent="0.2">
      <c r="C930" s="805"/>
      <c r="D930" s="805"/>
      <c r="E930" s="805"/>
      <c r="F930" s="805"/>
      <c r="G930" s="805"/>
      <c r="H930" s="805"/>
      <c r="I930" s="805"/>
      <c r="J930" s="805"/>
      <c r="K930" s="805"/>
      <c r="L930" s="805"/>
      <c r="M930" s="805"/>
      <c r="N930" s="805"/>
      <c r="O930" s="805"/>
      <c r="P930" s="805"/>
      <c r="Q930" s="805"/>
    </row>
    <row r="931" ht="25.15" customHeight="true" x14ac:dyDescent="0.2">
      <c r="C931" s="805"/>
      <c r="D931" s="805"/>
      <c r="E931" s="805"/>
      <c r="F931" s="805"/>
      <c r="G931" s="805"/>
      <c r="H931" s="805"/>
      <c r="I931" s="805"/>
      <c r="J931" s="805"/>
      <c r="K931" s="805"/>
      <c r="L931" s="805"/>
      <c r="M931" s="805"/>
      <c r="N931" s="805"/>
      <c r="O931" s="805"/>
      <c r="P931" s="805"/>
      <c r="Q931" s="805"/>
    </row>
    <row r="932" ht="25.15" customHeight="true" x14ac:dyDescent="0.2">
      <c r="C932" s="805"/>
      <c r="D932" s="805"/>
      <c r="E932" s="805"/>
      <c r="F932" s="805"/>
      <c r="G932" s="805"/>
      <c r="H932" s="805"/>
      <c r="I932" s="805"/>
      <c r="J932" s="805"/>
      <c r="K932" s="805"/>
      <c r="L932" s="805"/>
      <c r="M932" s="805"/>
      <c r="N932" s="805"/>
      <c r="O932" s="805"/>
      <c r="P932" s="805"/>
      <c r="Q932" s="805"/>
    </row>
    <row r="933" ht="25.15" customHeight="true" x14ac:dyDescent="0.2">
      <c r="C933" s="805"/>
      <c r="D933" s="805"/>
      <c r="E933" s="805"/>
      <c r="F933" s="805"/>
      <c r="G933" s="805"/>
      <c r="H933" s="805"/>
      <c r="I933" s="805"/>
      <c r="J933" s="805"/>
      <c r="K933" s="805"/>
      <c r="L933" s="805"/>
      <c r="M933" s="805"/>
      <c r="N933" s="805"/>
      <c r="O933" s="805"/>
      <c r="P933" s="805"/>
      <c r="Q933" s="805"/>
    </row>
    <row r="934" ht="25.15" customHeight="true" x14ac:dyDescent="0.2">
      <c r="C934" s="805"/>
      <c r="D934" s="805"/>
      <c r="E934" s="805"/>
      <c r="F934" s="805"/>
      <c r="G934" s="805"/>
      <c r="H934" s="805"/>
      <c r="I934" s="805"/>
      <c r="J934" s="805"/>
      <c r="K934" s="805"/>
      <c r="L934" s="805"/>
      <c r="M934" s="805"/>
      <c r="N934" s="805"/>
      <c r="O934" s="805"/>
      <c r="P934" s="805"/>
      <c r="Q934" s="805"/>
    </row>
    <row r="935" ht="25.15" customHeight="true" x14ac:dyDescent="0.2">
      <c r="C935" s="805"/>
      <c r="D935" s="805"/>
      <c r="E935" s="805"/>
      <c r="F935" s="805"/>
      <c r="G935" s="805"/>
      <c r="H935" s="805"/>
      <c r="I935" s="805"/>
      <c r="J935" s="805"/>
      <c r="K935" s="805"/>
      <c r="L935" s="805"/>
      <c r="M935" s="805"/>
      <c r="N935" s="805"/>
      <c r="O935" s="805"/>
      <c r="P935" s="805"/>
      <c r="Q935" s="805"/>
    </row>
    <row r="936" ht="25.15" customHeight="true" x14ac:dyDescent="0.2">
      <c r="C936" s="805"/>
      <c r="D936" s="805"/>
      <c r="E936" s="805"/>
      <c r="F936" s="805"/>
      <c r="G936" s="805"/>
      <c r="H936" s="805"/>
      <c r="I936" s="805"/>
      <c r="J936" s="805"/>
      <c r="K936" s="805"/>
      <c r="L936" s="805"/>
      <c r="M936" s="805"/>
      <c r="N936" s="805"/>
      <c r="O936" s="805"/>
      <c r="P936" s="805"/>
      <c r="Q936" s="805"/>
    </row>
    <row r="937" ht="25.15" customHeight="true" x14ac:dyDescent="0.2">
      <c r="C937" s="805"/>
      <c r="D937" s="805"/>
      <c r="E937" s="805"/>
      <c r="F937" s="805"/>
      <c r="G937" s="805"/>
      <c r="H937" s="805"/>
      <c r="I937" s="805"/>
      <c r="J937" s="805"/>
      <c r="K937" s="805"/>
      <c r="L937" s="805"/>
      <c r="M937" s="805"/>
      <c r="N937" s="805"/>
      <c r="O937" s="805"/>
      <c r="P937" s="805"/>
      <c r="Q937" s="805"/>
    </row>
    <row r="938" ht="25.15" customHeight="true" x14ac:dyDescent="0.2">
      <c r="C938" s="805"/>
      <c r="D938" s="805"/>
      <c r="E938" s="805"/>
      <c r="F938" s="805"/>
      <c r="G938" s="805"/>
      <c r="H938" s="805"/>
      <c r="I938" s="805"/>
      <c r="J938" s="805"/>
      <c r="K938" s="805"/>
      <c r="L938" s="805"/>
      <c r="M938" s="805"/>
      <c r="N938" s="805"/>
      <c r="O938" s="805"/>
      <c r="P938" s="805"/>
      <c r="Q938" s="805"/>
    </row>
    <row r="939" ht="25.15" customHeight="true" x14ac:dyDescent="0.2">
      <c r="C939" s="805"/>
      <c r="D939" s="805"/>
      <c r="E939" s="805"/>
      <c r="F939" s="805"/>
      <c r="G939" s="805"/>
      <c r="H939" s="805"/>
      <c r="I939" s="805"/>
      <c r="J939" s="805"/>
      <c r="K939" s="805"/>
      <c r="L939" s="805"/>
      <c r="M939" s="805"/>
      <c r="N939" s="805"/>
      <c r="O939" s="805"/>
      <c r="P939" s="805"/>
      <c r="Q939" s="805"/>
    </row>
    <row r="940" ht="25.15" customHeight="true" x14ac:dyDescent="0.2">
      <c r="C940" s="805"/>
      <c r="D940" s="805"/>
      <c r="E940" s="805"/>
      <c r="F940" s="805"/>
      <c r="G940" s="805"/>
      <c r="H940" s="805"/>
      <c r="I940" s="805"/>
      <c r="J940" s="805"/>
      <c r="K940" s="805"/>
      <c r="L940" s="805"/>
      <c r="M940" s="805"/>
      <c r="N940" s="805"/>
      <c r="O940" s="805"/>
      <c r="P940" s="805"/>
      <c r="Q940" s="805"/>
    </row>
    <row r="941" ht="25.15" customHeight="true" x14ac:dyDescent="0.2">
      <c r="C941" s="805"/>
      <c r="D941" s="805"/>
      <c r="E941" s="805"/>
      <c r="F941" s="805"/>
      <c r="G941" s="805"/>
      <c r="H941" s="805"/>
      <c r="I941" s="805"/>
      <c r="J941" s="805"/>
      <c r="K941" s="805"/>
      <c r="L941" s="805"/>
      <c r="M941" s="805"/>
      <c r="N941" s="805"/>
      <c r="O941" s="805"/>
      <c r="P941" s="805"/>
      <c r="Q941" s="805"/>
    </row>
    <row r="942" ht="25.15" customHeight="true" x14ac:dyDescent="0.2">
      <c r="C942" s="805"/>
      <c r="D942" s="805"/>
      <c r="E942" s="805"/>
      <c r="F942" s="805"/>
      <c r="G942" s="805"/>
      <c r="H942" s="805"/>
      <c r="I942" s="805"/>
      <c r="J942" s="805"/>
      <c r="K942" s="805"/>
      <c r="L942" s="805"/>
      <c r="M942" s="805"/>
      <c r="N942" s="805"/>
      <c r="O942" s="805"/>
      <c r="P942" s="805"/>
      <c r="Q942" s="805"/>
    </row>
    <row r="943" ht="25.15" customHeight="true" x14ac:dyDescent="0.2">
      <c r="C943" s="805"/>
      <c r="D943" s="805"/>
      <c r="E943" s="805"/>
      <c r="F943" s="805"/>
      <c r="G943" s="805"/>
      <c r="H943" s="805"/>
      <c r="I943" s="805"/>
      <c r="J943" s="805"/>
      <c r="K943" s="805"/>
      <c r="L943" s="805"/>
      <c r="M943" s="805"/>
      <c r="N943" s="805"/>
      <c r="O943" s="805"/>
      <c r="P943" s="805"/>
      <c r="Q943" s="805"/>
    </row>
    <row r="944" ht="25.15" customHeight="true" x14ac:dyDescent="0.2">
      <c r="C944" s="805"/>
      <c r="D944" s="805"/>
      <c r="E944" s="805"/>
      <c r="F944" s="805"/>
      <c r="G944" s="805"/>
      <c r="H944" s="805"/>
      <c r="I944" s="805"/>
      <c r="J944" s="805"/>
      <c r="K944" s="805"/>
      <c r="L944" s="805"/>
      <c r="M944" s="805"/>
      <c r="N944" s="805"/>
      <c r="O944" s="805"/>
      <c r="P944" s="805"/>
      <c r="Q944" s="805"/>
    </row>
    <row r="945" ht="25.15" customHeight="true" x14ac:dyDescent="0.2">
      <c r="C945" s="805"/>
      <c r="D945" s="805"/>
      <c r="E945" s="805"/>
      <c r="F945" s="805"/>
      <c r="G945" s="805"/>
      <c r="H945" s="805"/>
      <c r="I945" s="805"/>
      <c r="J945" s="805"/>
      <c r="K945" s="805"/>
      <c r="L945" s="805"/>
      <c r="M945" s="805"/>
      <c r="N945" s="805"/>
      <c r="O945" s="805"/>
      <c r="P945" s="805"/>
      <c r="Q945" s="805"/>
    </row>
    <row r="946" ht="25.15" customHeight="true" x14ac:dyDescent="0.2">
      <c r="C946" s="805"/>
      <c r="D946" s="805"/>
      <c r="E946" s="805"/>
      <c r="F946" s="805"/>
      <c r="G946" s="805"/>
      <c r="H946" s="805"/>
      <c r="I946" s="805"/>
      <c r="J946" s="805"/>
      <c r="K946" s="805"/>
      <c r="L946" s="805"/>
      <c r="M946" s="805"/>
      <c r="N946" s="805"/>
      <c r="O946" s="805"/>
      <c r="P946" s="805"/>
      <c r="Q946" s="805"/>
    </row>
    <row r="947" ht="25.15" customHeight="true" x14ac:dyDescent="0.2">
      <c r="C947" s="805"/>
      <c r="D947" s="805"/>
      <c r="E947" s="805"/>
      <c r="F947" s="805"/>
      <c r="G947" s="805"/>
      <c r="H947" s="805"/>
      <c r="I947" s="805"/>
      <c r="J947" s="805"/>
      <c r="K947" s="805"/>
      <c r="L947" s="805"/>
      <c r="M947" s="805"/>
      <c r="N947" s="805"/>
      <c r="O947" s="805"/>
      <c r="P947" s="805"/>
      <c r="Q947" s="805"/>
    </row>
    <row r="948" ht="25.15" customHeight="true" x14ac:dyDescent="0.2">
      <c r="C948" s="805"/>
      <c r="D948" s="805"/>
      <c r="E948" s="805"/>
      <c r="F948" s="805"/>
      <c r="G948" s="805"/>
      <c r="H948" s="805"/>
      <c r="I948" s="805"/>
      <c r="J948" s="805"/>
      <c r="K948" s="805"/>
      <c r="L948" s="805"/>
      <c r="M948" s="805"/>
      <c r="N948" s="805"/>
      <c r="O948" s="805"/>
      <c r="P948" s="805"/>
      <c r="Q948" s="805"/>
    </row>
    <row r="949" ht="25.15" customHeight="true" x14ac:dyDescent="0.2">
      <c r="C949" s="805"/>
      <c r="D949" s="805"/>
      <c r="E949" s="805"/>
      <c r="F949" s="805"/>
      <c r="G949" s="805"/>
      <c r="H949" s="805"/>
      <c r="I949" s="805"/>
      <c r="J949" s="805"/>
      <c r="K949" s="805"/>
      <c r="L949" s="805"/>
      <c r="M949" s="805"/>
      <c r="N949" s="805"/>
      <c r="O949" s="805"/>
      <c r="P949" s="805"/>
      <c r="Q949" s="805"/>
    </row>
    <row r="950" ht="25.15" customHeight="true" x14ac:dyDescent="0.2">
      <c r="C950" s="805"/>
      <c r="D950" s="805"/>
      <c r="E950" s="805"/>
      <c r="F950" s="805"/>
      <c r="G950" s="805"/>
      <c r="H950" s="805"/>
      <c r="I950" s="805"/>
      <c r="J950" s="805"/>
      <c r="K950" s="805"/>
      <c r="L950" s="805"/>
      <c r="M950" s="805"/>
      <c r="N950" s="805"/>
      <c r="O950" s="805"/>
      <c r="P950" s="805"/>
      <c r="Q950" s="805"/>
    </row>
    <row r="951" ht="25.15" customHeight="true" x14ac:dyDescent="0.2">
      <c r="C951" s="805"/>
      <c r="D951" s="805"/>
      <c r="E951" s="805"/>
      <c r="F951" s="805"/>
      <c r="G951" s="805"/>
      <c r="H951" s="805"/>
      <c r="I951" s="805"/>
      <c r="J951" s="805"/>
      <c r="K951" s="805"/>
      <c r="L951" s="805"/>
      <c r="M951" s="805"/>
      <c r="N951" s="805"/>
      <c r="O951" s="805"/>
      <c r="P951" s="805"/>
      <c r="Q951" s="805"/>
    </row>
    <row r="952" ht="25.15" customHeight="true" x14ac:dyDescent="0.2">
      <c r="C952" s="805"/>
      <c r="D952" s="805"/>
      <c r="E952" s="805"/>
      <c r="F952" s="805"/>
      <c r="G952" s="805"/>
      <c r="H952" s="805"/>
      <c r="I952" s="805"/>
      <c r="J952" s="805"/>
      <c r="K952" s="805"/>
      <c r="L952" s="805"/>
      <c r="M952" s="805"/>
      <c r="N952" s="805"/>
      <c r="O952" s="805"/>
      <c r="P952" s="805"/>
      <c r="Q952" s="805"/>
    </row>
    <row r="953" ht="25.15" customHeight="true" x14ac:dyDescent="0.2">
      <c r="C953" s="805"/>
      <c r="D953" s="805"/>
      <c r="E953" s="805"/>
      <c r="F953" s="805"/>
      <c r="G953" s="805"/>
      <c r="H953" s="805"/>
      <c r="I953" s="805"/>
      <c r="J953" s="805"/>
      <c r="K953" s="805"/>
      <c r="L953" s="805"/>
      <c r="M953" s="805"/>
      <c r="N953" s="805"/>
      <c r="O953" s="805"/>
      <c r="P953" s="805"/>
      <c r="Q953" s="805"/>
    </row>
    <row r="954" ht="25.15" customHeight="true" x14ac:dyDescent="0.2">
      <c r="C954" s="805"/>
      <c r="D954" s="805"/>
      <c r="E954" s="805"/>
      <c r="F954" s="805"/>
      <c r="G954" s="805"/>
      <c r="H954" s="805"/>
      <c r="I954" s="805"/>
      <c r="J954" s="805"/>
      <c r="K954" s="805"/>
      <c r="L954" s="805"/>
      <c r="M954" s="805"/>
      <c r="N954" s="805"/>
      <c r="O954" s="805"/>
      <c r="P954" s="805"/>
      <c r="Q954" s="805"/>
    </row>
    <row r="955" ht="25.15" customHeight="true" x14ac:dyDescent="0.2">
      <c r="C955" s="805"/>
      <c r="D955" s="805"/>
      <c r="E955" s="805"/>
      <c r="F955" s="805"/>
      <c r="G955" s="805"/>
      <c r="H955" s="805"/>
      <c r="I955" s="805"/>
      <c r="J955" s="805"/>
      <c r="K955" s="805"/>
      <c r="L955" s="805"/>
      <c r="M955" s="805"/>
      <c r="N955" s="805"/>
      <c r="O955" s="805"/>
      <c r="P955" s="805"/>
      <c r="Q955" s="805"/>
    </row>
    <row r="956" ht="25.15" customHeight="true" x14ac:dyDescent="0.2">
      <c r="C956" s="805"/>
      <c r="D956" s="805"/>
      <c r="E956" s="805"/>
      <c r="F956" s="805"/>
      <c r="G956" s="805"/>
      <c r="H956" s="805"/>
      <c r="I956" s="805"/>
      <c r="J956" s="805"/>
      <c r="K956" s="805"/>
      <c r="L956" s="805"/>
      <c r="M956" s="805"/>
      <c r="N956" s="805"/>
      <c r="O956" s="805"/>
      <c r="P956" s="805"/>
      <c r="Q956" s="805"/>
    </row>
    <row r="957" ht="25.15" customHeight="true" x14ac:dyDescent="0.2">
      <c r="C957" s="805"/>
      <c r="D957" s="805"/>
      <c r="E957" s="805"/>
      <c r="F957" s="805"/>
      <c r="G957" s="805"/>
      <c r="H957" s="805"/>
      <c r="I957" s="805"/>
      <c r="J957" s="805"/>
      <c r="K957" s="805"/>
      <c r="L957" s="805"/>
      <c r="M957" s="805"/>
      <c r="N957" s="805"/>
      <c r="O957" s="805"/>
      <c r="P957" s="805"/>
      <c r="Q957" s="805"/>
    </row>
    <row r="958" ht="25.15" customHeight="true" x14ac:dyDescent="0.2">
      <c r="C958" s="805"/>
      <c r="D958" s="805"/>
      <c r="E958" s="805"/>
      <c r="F958" s="805"/>
      <c r="G958" s="805"/>
      <c r="H958" s="805"/>
      <c r="I958" s="805"/>
      <c r="J958" s="805"/>
      <c r="K958" s="805"/>
      <c r="L958" s="805"/>
      <c r="M958" s="805"/>
      <c r="N958" s="805"/>
      <c r="O958" s="805"/>
      <c r="P958" s="805"/>
      <c r="Q958" s="805"/>
    </row>
    <row r="959" ht="25.15" customHeight="true" x14ac:dyDescent="0.2">
      <c r="C959" s="805"/>
      <c r="D959" s="805"/>
      <c r="E959" s="805"/>
      <c r="F959" s="805"/>
      <c r="G959" s="805"/>
      <c r="H959" s="805"/>
      <c r="I959" s="805"/>
      <c r="J959" s="805"/>
      <c r="K959" s="805"/>
      <c r="L959" s="805"/>
      <c r="M959" s="805"/>
      <c r="N959" s="805"/>
      <c r="O959" s="805"/>
      <c r="P959" s="805"/>
      <c r="Q959" s="805"/>
    </row>
    <row r="960" ht="25.15" customHeight="true" x14ac:dyDescent="0.2">
      <c r="C960" s="805"/>
      <c r="D960" s="805"/>
      <c r="E960" s="805"/>
      <c r="F960" s="805"/>
      <c r="G960" s="805"/>
      <c r="H960" s="805"/>
      <c r="I960" s="805"/>
      <c r="J960" s="805"/>
      <c r="K960" s="805"/>
      <c r="L960" s="805"/>
      <c r="M960" s="805"/>
      <c r="N960" s="805"/>
      <c r="O960" s="805"/>
      <c r="P960" s="805"/>
      <c r="Q960" s="805"/>
    </row>
    <row r="961" ht="25.15" customHeight="true" x14ac:dyDescent="0.2">
      <c r="C961" s="805"/>
      <c r="D961" s="805"/>
      <c r="E961" s="805"/>
      <c r="F961" s="805"/>
      <c r="G961" s="805"/>
      <c r="H961" s="805"/>
      <c r="I961" s="805"/>
      <c r="J961" s="805"/>
      <c r="K961" s="805"/>
      <c r="L961" s="805"/>
      <c r="M961" s="805"/>
      <c r="N961" s="805"/>
      <c r="O961" s="805"/>
      <c r="P961" s="805"/>
      <c r="Q961" s="805"/>
    </row>
    <row r="962" ht="25.15" customHeight="true" x14ac:dyDescent="0.2">
      <c r="C962" s="805"/>
      <c r="D962" s="805"/>
      <c r="E962" s="805"/>
      <c r="F962" s="805"/>
      <c r="G962" s="805"/>
      <c r="H962" s="805"/>
      <c r="I962" s="805"/>
      <c r="J962" s="805"/>
      <c r="K962" s="805"/>
      <c r="L962" s="805"/>
      <c r="M962" s="805"/>
      <c r="N962" s="805"/>
      <c r="O962" s="805"/>
      <c r="P962" s="805"/>
      <c r="Q962" s="805"/>
    </row>
    <row r="963" ht="25.15" customHeight="true" x14ac:dyDescent="0.2">
      <c r="C963" s="805"/>
      <c r="D963" s="805"/>
      <c r="E963" s="805"/>
      <c r="F963" s="805"/>
      <c r="G963" s="805"/>
      <c r="H963" s="805"/>
      <c r="I963" s="805"/>
      <c r="J963" s="805"/>
      <c r="K963" s="805"/>
      <c r="L963" s="805"/>
      <c r="M963" s="805"/>
      <c r="N963" s="805"/>
      <c r="O963" s="805"/>
      <c r="P963" s="805"/>
      <c r="Q963" s="805"/>
    </row>
    <row r="964" ht="25.15" customHeight="true" x14ac:dyDescent="0.2">
      <c r="C964" s="805"/>
      <c r="D964" s="805"/>
      <c r="E964" s="805"/>
      <c r="F964" s="805"/>
      <c r="G964" s="805"/>
      <c r="H964" s="805"/>
      <c r="I964" s="805"/>
      <c r="J964" s="805"/>
      <c r="K964" s="805"/>
      <c r="L964" s="805"/>
      <c r="M964" s="805"/>
      <c r="N964" s="805"/>
      <c r="O964" s="805"/>
      <c r="P964" s="805"/>
      <c r="Q964" s="805"/>
    </row>
    <row r="965" ht="25.15" customHeight="true" x14ac:dyDescent="0.2">
      <c r="C965" s="805"/>
      <c r="D965" s="805"/>
      <c r="E965" s="805"/>
      <c r="F965" s="805"/>
      <c r="G965" s="805"/>
      <c r="H965" s="805"/>
      <c r="I965" s="805"/>
      <c r="J965" s="805"/>
      <c r="K965" s="805"/>
      <c r="L965" s="805"/>
      <c r="M965" s="805"/>
      <c r="N965" s="805"/>
      <c r="O965" s="805"/>
      <c r="P965" s="805"/>
      <c r="Q965" s="805"/>
    </row>
    <row r="966" ht="25.15" customHeight="true" x14ac:dyDescent="0.2">
      <c r="C966" s="805"/>
      <c r="D966" s="805"/>
      <c r="E966" s="805"/>
      <c r="F966" s="805"/>
      <c r="G966" s="805"/>
      <c r="H966" s="805"/>
      <c r="I966" s="805"/>
      <c r="J966" s="805"/>
      <c r="K966" s="805"/>
      <c r="L966" s="805"/>
      <c r="M966" s="805"/>
      <c r="N966" s="805"/>
      <c r="O966" s="805"/>
      <c r="P966" s="805"/>
      <c r="Q966" s="805"/>
    </row>
    <row r="967" ht="25.15" customHeight="true" x14ac:dyDescent="0.2">
      <c r="C967" s="805"/>
      <c r="D967" s="805"/>
      <c r="E967" s="805"/>
      <c r="F967" s="805"/>
      <c r="G967" s="805"/>
      <c r="H967" s="805"/>
      <c r="I967" s="805"/>
      <c r="J967" s="805"/>
      <c r="K967" s="805"/>
      <c r="L967" s="805"/>
      <c r="M967" s="805"/>
      <c r="N967" s="805"/>
      <c r="O967" s="805"/>
      <c r="P967" s="805"/>
      <c r="Q967" s="805"/>
    </row>
    <row r="968" ht="25.15" customHeight="true" x14ac:dyDescent="0.2">
      <c r="C968" s="805"/>
      <c r="D968" s="805"/>
      <c r="E968" s="805"/>
      <c r="F968" s="805"/>
      <c r="G968" s="805"/>
      <c r="H968" s="805"/>
      <c r="I968" s="805"/>
      <c r="J968" s="805"/>
      <c r="K968" s="805"/>
      <c r="L968" s="805"/>
      <c r="M968" s="805"/>
      <c r="N968" s="805"/>
      <c r="O968" s="805"/>
      <c r="P968" s="805"/>
      <c r="Q968" s="805"/>
    </row>
    <row r="969" ht="25.15" customHeight="true" x14ac:dyDescent="0.2">
      <c r="C969" s="805"/>
      <c r="D969" s="805"/>
      <c r="E969" s="805"/>
      <c r="F969" s="805"/>
      <c r="G969" s="805"/>
      <c r="H969" s="805"/>
      <c r="I969" s="805"/>
      <c r="J969" s="805"/>
      <c r="K969" s="805"/>
      <c r="L969" s="805"/>
      <c r="M969" s="805"/>
      <c r="N969" s="805"/>
      <c r="O969" s="805"/>
      <c r="P969" s="805"/>
      <c r="Q969" s="805"/>
    </row>
    <row r="970" ht="25.15" customHeight="true" x14ac:dyDescent="0.2">
      <c r="C970" s="805"/>
      <c r="D970" s="805"/>
      <c r="E970" s="805"/>
      <c r="F970" s="805"/>
      <c r="G970" s="805"/>
      <c r="H970" s="805"/>
      <c r="I970" s="805"/>
      <c r="J970" s="805"/>
      <c r="K970" s="805"/>
      <c r="L970" s="805"/>
      <c r="M970" s="805"/>
      <c r="N970" s="805"/>
      <c r="O970" s="805"/>
      <c r="P970" s="805"/>
      <c r="Q970" s="805"/>
    </row>
    <row r="971" ht="25.15" customHeight="true" x14ac:dyDescent="0.2">
      <c r="C971" s="805"/>
      <c r="D971" s="805"/>
      <c r="E971" s="805"/>
      <c r="F971" s="805"/>
      <c r="G971" s="805"/>
      <c r="H971" s="805"/>
      <c r="I971" s="805"/>
      <c r="J971" s="805"/>
      <c r="K971" s="805"/>
      <c r="L971" s="805"/>
      <c r="M971" s="805"/>
      <c r="N971" s="805"/>
      <c r="O971" s="805"/>
      <c r="P971" s="805"/>
      <c r="Q971" s="805"/>
    </row>
    <row r="972" ht="25.15" customHeight="true" x14ac:dyDescent="0.2">
      <c r="C972" s="805"/>
      <c r="D972" s="805"/>
      <c r="E972" s="805"/>
      <c r="F972" s="805"/>
      <c r="G972" s="805"/>
      <c r="H972" s="805"/>
      <c r="I972" s="805"/>
      <c r="J972" s="805"/>
      <c r="K972" s="805"/>
      <c r="L972" s="805"/>
      <c r="M972" s="805"/>
      <c r="N972" s="805"/>
      <c r="O972" s="805"/>
      <c r="P972" s="805"/>
      <c r="Q972" s="805"/>
    </row>
    <row r="973" ht="25.15" customHeight="true" x14ac:dyDescent="0.2">
      <c r="C973" s="805"/>
      <c r="D973" s="805"/>
      <c r="E973" s="805"/>
      <c r="F973" s="805"/>
      <c r="G973" s="805"/>
      <c r="H973" s="805"/>
      <c r="I973" s="805"/>
      <c r="J973" s="805"/>
      <c r="K973" s="805"/>
      <c r="L973" s="805"/>
      <c r="M973" s="805"/>
      <c r="N973" s="805"/>
      <c r="O973" s="805"/>
      <c r="P973" s="805"/>
      <c r="Q973" s="805"/>
    </row>
    <row r="974" ht="25.15" customHeight="true" x14ac:dyDescent="0.2">
      <c r="C974" s="805"/>
      <c r="D974" s="805"/>
      <c r="E974" s="805"/>
      <c r="F974" s="805"/>
      <c r="G974" s="805"/>
      <c r="H974" s="805"/>
      <c r="I974" s="805"/>
      <c r="J974" s="805"/>
      <c r="K974" s="805"/>
      <c r="L974" s="805"/>
      <c r="M974" s="805"/>
      <c r="N974" s="805"/>
      <c r="O974" s="805"/>
      <c r="P974" s="805"/>
      <c r="Q974" s="805"/>
    </row>
    <row r="975" ht="25.15" customHeight="true" x14ac:dyDescent="0.2">
      <c r="C975" s="805"/>
      <c r="D975" s="805"/>
      <c r="E975" s="805"/>
      <c r="F975" s="805"/>
      <c r="G975" s="805"/>
      <c r="H975" s="805"/>
      <c r="I975" s="805"/>
      <c r="J975" s="805"/>
      <c r="K975" s="805"/>
      <c r="L975" s="805"/>
      <c r="M975" s="805"/>
      <c r="N975" s="805"/>
      <c r="O975" s="805"/>
      <c r="P975" s="805"/>
      <c r="Q975" s="805"/>
    </row>
    <row r="976" ht="25.15" customHeight="true" x14ac:dyDescent="0.2">
      <c r="C976" s="805"/>
      <c r="D976" s="805"/>
      <c r="E976" s="805"/>
      <c r="F976" s="805"/>
      <c r="G976" s="805"/>
      <c r="H976" s="805"/>
      <c r="I976" s="805"/>
      <c r="J976" s="805"/>
      <c r="K976" s="805"/>
      <c r="L976" s="805"/>
      <c r="M976" s="805"/>
      <c r="N976" s="805"/>
      <c r="O976" s="805"/>
      <c r="P976" s="805"/>
      <c r="Q976" s="805"/>
    </row>
    <row r="977" ht="25.15" customHeight="true" x14ac:dyDescent="0.2">
      <c r="C977" s="805"/>
      <c r="D977" s="805"/>
      <c r="E977" s="805"/>
      <c r="F977" s="805"/>
      <c r="G977" s="805"/>
      <c r="H977" s="805"/>
      <c r="I977" s="805"/>
      <c r="J977" s="805"/>
      <c r="K977" s="805"/>
      <c r="L977" s="805"/>
      <c r="M977" s="805"/>
      <c r="N977" s="805"/>
      <c r="O977" s="805"/>
      <c r="P977" s="805"/>
      <c r="Q977" s="805"/>
    </row>
    <row r="978" ht="25.15" customHeight="true" x14ac:dyDescent="0.2">
      <c r="C978" s="805"/>
      <c r="D978" s="805"/>
      <c r="E978" s="805"/>
      <c r="F978" s="805"/>
      <c r="G978" s="805"/>
      <c r="H978" s="805"/>
      <c r="I978" s="805"/>
      <c r="J978" s="805"/>
      <c r="K978" s="805"/>
      <c r="L978" s="805"/>
      <c r="M978" s="805"/>
      <c r="N978" s="805"/>
      <c r="O978" s="805"/>
      <c r="P978" s="805"/>
      <c r="Q978" s="805"/>
    </row>
    <row r="979" ht="25.15" customHeight="true" x14ac:dyDescent="0.2">
      <c r="C979" s="805"/>
      <c r="D979" s="805"/>
      <c r="E979" s="805"/>
      <c r="F979" s="805"/>
      <c r="G979" s="805"/>
      <c r="H979" s="805"/>
      <c r="I979" s="805"/>
      <c r="J979" s="805"/>
      <c r="K979" s="805"/>
      <c r="L979" s="805"/>
      <c r="M979" s="805"/>
      <c r="N979" s="805"/>
      <c r="O979" s="805"/>
      <c r="P979" s="805"/>
      <c r="Q979" s="805"/>
    </row>
    <row r="980" ht="25.15" customHeight="true" x14ac:dyDescent="0.2">
      <c r="C980" s="805"/>
      <c r="D980" s="805"/>
      <c r="E980" s="805"/>
      <c r="F980" s="805"/>
      <c r="G980" s="805"/>
      <c r="H980" s="805"/>
      <c r="I980" s="805"/>
      <c r="J980" s="805"/>
      <c r="K980" s="805"/>
      <c r="L980" s="805"/>
      <c r="M980" s="805"/>
      <c r="N980" s="805"/>
      <c r="O980" s="805"/>
      <c r="P980" s="805"/>
      <c r="Q980" s="805"/>
    </row>
    <row r="981" ht="25.15" customHeight="true" x14ac:dyDescent="0.2">
      <c r="C981" s="805"/>
      <c r="D981" s="805"/>
      <c r="E981" s="805"/>
      <c r="F981" s="805"/>
      <c r="G981" s="805"/>
      <c r="H981" s="805"/>
      <c r="I981" s="805"/>
      <c r="J981" s="805"/>
      <c r="K981" s="805"/>
      <c r="L981" s="805"/>
      <c r="M981" s="805"/>
      <c r="N981" s="805"/>
      <c r="O981" s="805"/>
      <c r="P981" s="805"/>
      <c r="Q981" s="805"/>
    </row>
    <row r="982" ht="25.15" customHeight="true" x14ac:dyDescent="0.2">
      <c r="C982" s="805"/>
      <c r="D982" s="805"/>
      <c r="E982" s="805"/>
      <c r="F982" s="805"/>
      <c r="G982" s="805"/>
      <c r="H982" s="805"/>
      <c r="I982" s="805"/>
      <c r="J982" s="805"/>
      <c r="K982" s="805"/>
      <c r="L982" s="805"/>
      <c r="M982" s="805"/>
      <c r="N982" s="805"/>
      <c r="O982" s="805"/>
      <c r="P982" s="805"/>
      <c r="Q982" s="805"/>
    </row>
    <row r="983" ht="25.15" customHeight="true" x14ac:dyDescent="0.2">
      <c r="C983" s="805"/>
      <c r="D983" s="805"/>
      <c r="E983" s="805"/>
      <c r="F983" s="805"/>
      <c r="G983" s="805"/>
      <c r="H983" s="805"/>
      <c r="I983" s="805"/>
      <c r="J983" s="805"/>
      <c r="K983" s="805"/>
      <c r="L983" s="805"/>
      <c r="M983" s="805"/>
      <c r="N983" s="805"/>
      <c r="O983" s="805"/>
      <c r="P983" s="805"/>
      <c r="Q983" s="805"/>
    </row>
    <row r="984" ht="25.15" customHeight="true" x14ac:dyDescent="0.2">
      <c r="C984" s="805"/>
      <c r="D984" s="805"/>
      <c r="E984" s="805"/>
      <c r="F984" s="805"/>
      <c r="G984" s="805"/>
      <c r="H984" s="805"/>
      <c r="I984" s="805"/>
      <c r="J984" s="805"/>
      <c r="K984" s="805"/>
      <c r="L984" s="805"/>
      <c r="M984" s="805"/>
      <c r="N984" s="805"/>
      <c r="O984" s="805"/>
      <c r="P984" s="805"/>
      <c r="Q984" s="805"/>
    </row>
    <row r="985" ht="25.15" customHeight="true" x14ac:dyDescent="0.2">
      <c r="C985" s="805"/>
      <c r="D985" s="805"/>
      <c r="E985" s="805"/>
      <c r="F985" s="805"/>
      <c r="G985" s="805"/>
      <c r="H985" s="805"/>
      <c r="I985" s="805"/>
      <c r="J985" s="805"/>
      <c r="K985" s="805"/>
      <c r="L985" s="805"/>
      <c r="M985" s="805"/>
      <c r="N985" s="805"/>
      <c r="O985" s="805"/>
      <c r="P985" s="805"/>
      <c r="Q985" s="805"/>
    </row>
    <row r="986" ht="25.15" customHeight="true" x14ac:dyDescent="0.2">
      <c r="C986" s="805"/>
      <c r="D986" s="805"/>
      <c r="E986" s="805"/>
      <c r="F986" s="805"/>
      <c r="G986" s="805"/>
      <c r="H986" s="805"/>
      <c r="I986" s="805"/>
      <c r="J986" s="805"/>
      <c r="K986" s="805"/>
      <c r="L986" s="805"/>
      <c r="M986" s="805"/>
      <c r="N986" s="805"/>
      <c r="O986" s="805"/>
      <c r="P986" s="805"/>
      <c r="Q986" s="805"/>
    </row>
    <row r="987" ht="25.15" customHeight="true" x14ac:dyDescent="0.2">
      <c r="C987" s="805"/>
      <c r="D987" s="805"/>
      <c r="E987" s="805"/>
      <c r="F987" s="805"/>
      <c r="G987" s="805"/>
      <c r="H987" s="805"/>
      <c r="I987" s="805"/>
      <c r="J987" s="805"/>
      <c r="K987" s="805"/>
      <c r="L987" s="805"/>
      <c r="M987" s="805"/>
      <c r="N987" s="805"/>
      <c r="O987" s="805"/>
      <c r="P987" s="805"/>
      <c r="Q987" s="805"/>
    </row>
    <row r="988" ht="25.15" customHeight="true" x14ac:dyDescent="0.2">
      <c r="C988" s="805"/>
      <c r="D988" s="805"/>
      <c r="E988" s="805"/>
      <c r="F988" s="805"/>
      <c r="G988" s="805"/>
      <c r="H988" s="805"/>
      <c r="I988" s="805"/>
      <c r="J988" s="805"/>
      <c r="K988" s="805"/>
      <c r="L988" s="805"/>
      <c r="M988" s="805"/>
      <c r="N988" s="805"/>
      <c r="O988" s="805"/>
      <c r="P988" s="805"/>
      <c r="Q988" s="805"/>
    </row>
    <row r="989" ht="25.15" customHeight="true" x14ac:dyDescent="0.2">
      <c r="C989" s="805"/>
      <c r="D989" s="805"/>
      <c r="E989" s="805"/>
      <c r="F989" s="805"/>
      <c r="G989" s="805"/>
      <c r="H989" s="805"/>
      <c r="I989" s="805"/>
      <c r="J989" s="805"/>
      <c r="K989" s="805"/>
      <c r="L989" s="805"/>
      <c r="M989" s="805"/>
      <c r="N989" s="805"/>
      <c r="O989" s="805"/>
      <c r="P989" s="805"/>
      <c r="Q989" s="805"/>
    </row>
    <row r="990" ht="25.15" customHeight="true" x14ac:dyDescent="0.2">
      <c r="C990" s="805"/>
      <c r="D990" s="805"/>
      <c r="E990" s="805"/>
      <c r="F990" s="805"/>
      <c r="G990" s="805"/>
      <c r="H990" s="805"/>
      <c r="I990" s="805"/>
      <c r="J990" s="805"/>
      <c r="K990" s="805"/>
      <c r="L990" s="805"/>
      <c r="M990" s="805"/>
      <c r="N990" s="805"/>
      <c r="O990" s="805"/>
      <c r="P990" s="805"/>
      <c r="Q990" s="805"/>
    </row>
    <row r="991" ht="25.15" customHeight="true" x14ac:dyDescent="0.2">
      <c r="C991" s="805"/>
      <c r="D991" s="805"/>
      <c r="E991" s="805"/>
      <c r="F991" s="805"/>
      <c r="G991" s="805"/>
      <c r="H991" s="805"/>
      <c r="I991" s="805"/>
      <c r="J991" s="805"/>
      <c r="K991" s="805"/>
      <c r="L991" s="805"/>
      <c r="M991" s="805"/>
      <c r="N991" s="805"/>
      <c r="O991" s="805"/>
      <c r="P991" s="805"/>
      <c r="Q991" s="805"/>
    </row>
    <row r="992" ht="25.15" customHeight="true" x14ac:dyDescent="0.2">
      <c r="C992" s="805"/>
      <c r="D992" s="805"/>
      <c r="E992" s="805"/>
      <c r="F992" s="805"/>
      <c r="G992" s="805"/>
      <c r="H992" s="805"/>
      <c r="I992" s="805"/>
      <c r="J992" s="805"/>
      <c r="K992" s="805"/>
      <c r="L992" s="805"/>
      <c r="M992" s="805"/>
      <c r="N992" s="805"/>
      <c r="O992" s="805"/>
      <c r="P992" s="805"/>
      <c r="Q992" s="805"/>
    </row>
    <row r="993" ht="25.15" customHeight="true" x14ac:dyDescent="0.2">
      <c r="C993" s="805"/>
      <c r="D993" s="805"/>
      <c r="E993" s="805"/>
      <c r="F993" s="805"/>
      <c r="G993" s="805"/>
      <c r="H993" s="805"/>
      <c r="I993" s="805"/>
      <c r="J993" s="805"/>
      <c r="K993" s="805"/>
      <c r="L993" s="805"/>
      <c r="M993" s="805"/>
      <c r="N993" s="805"/>
      <c r="O993" s="805"/>
      <c r="P993" s="805"/>
      <c r="Q993" s="805"/>
    </row>
    <row r="994" ht="25.15" customHeight="true" x14ac:dyDescent="0.2">
      <c r="C994" s="805"/>
      <c r="D994" s="805"/>
      <c r="E994" s="805"/>
      <c r="F994" s="805"/>
      <c r="G994" s="805"/>
      <c r="H994" s="805"/>
      <c r="I994" s="805"/>
      <c r="J994" s="805"/>
      <c r="K994" s="805"/>
      <c r="L994" s="805"/>
      <c r="M994" s="805"/>
      <c r="N994" s="805"/>
      <c r="O994" s="805"/>
      <c r="P994" s="805"/>
      <c r="Q994" s="805"/>
    </row>
    <row r="995" ht="25.15" customHeight="true" x14ac:dyDescent="0.2">
      <c r="C995" s="805"/>
      <c r="D995" s="805"/>
      <c r="E995" s="805"/>
      <c r="F995" s="805"/>
      <c r="G995" s="805"/>
      <c r="H995" s="805"/>
      <c r="I995" s="805"/>
      <c r="J995" s="805"/>
      <c r="K995" s="805"/>
      <c r="L995" s="805"/>
      <c r="M995" s="805"/>
      <c r="N995" s="805"/>
      <c r="O995" s="805"/>
      <c r="P995" s="805"/>
      <c r="Q995" s="805"/>
    </row>
    <row r="996" ht="25.15" customHeight="true" x14ac:dyDescent="0.2">
      <c r="C996" s="805"/>
      <c r="D996" s="805"/>
      <c r="E996" s="805"/>
      <c r="F996" s="805"/>
      <c r="G996" s="805"/>
      <c r="H996" s="805"/>
      <c r="I996" s="805"/>
      <c r="J996" s="805"/>
      <c r="K996" s="805"/>
      <c r="L996" s="805"/>
      <c r="M996" s="805"/>
      <c r="N996" s="805"/>
      <c r="O996" s="805"/>
      <c r="P996" s="805"/>
      <c r="Q996" s="805"/>
    </row>
    <row r="997" ht="25.15" customHeight="true" x14ac:dyDescent="0.2">
      <c r="C997" s="805"/>
      <c r="D997" s="805"/>
      <c r="E997" s="805"/>
      <c r="F997" s="805"/>
      <c r="G997" s="805"/>
      <c r="H997" s="805"/>
      <c r="I997" s="805"/>
      <c r="J997" s="805"/>
      <c r="K997" s="805"/>
      <c r="L997" s="805"/>
      <c r="M997" s="805"/>
      <c r="N997" s="805"/>
      <c r="O997" s="805"/>
      <c r="P997" s="805"/>
      <c r="Q997" s="805"/>
    </row>
    <row r="998" ht="25.15" customHeight="true" x14ac:dyDescent="0.2">
      <c r="C998" s="805"/>
      <c r="D998" s="805"/>
      <c r="E998" s="805"/>
      <c r="F998" s="805"/>
      <c r="G998" s="805"/>
      <c r="H998" s="805"/>
      <c r="I998" s="805"/>
      <c r="J998" s="805"/>
      <c r="K998" s="805"/>
      <c r="L998" s="805"/>
      <c r="M998" s="805"/>
      <c r="N998" s="805"/>
      <c r="O998" s="805"/>
      <c r="P998" s="805"/>
      <c r="Q998" s="805"/>
    </row>
    <row r="999" ht="25.15" customHeight="true" x14ac:dyDescent="0.2">
      <c r="C999" s="805"/>
      <c r="D999" s="805"/>
      <c r="E999" s="805"/>
      <c r="F999" s="805"/>
      <c r="G999" s="805"/>
      <c r="H999" s="805"/>
      <c r="I999" s="805"/>
      <c r="J999" s="805"/>
      <c r="K999" s="805"/>
      <c r="L999" s="805"/>
      <c r="M999" s="805"/>
      <c r="N999" s="805"/>
      <c r="O999" s="805"/>
      <c r="P999" s="805"/>
      <c r="Q999" s="805"/>
    </row>
    <row r="1000" ht="25.15" customHeight="true" x14ac:dyDescent="0.2">
      <c r="C1000" s="805"/>
      <c r="D1000" s="805"/>
      <c r="E1000" s="805"/>
      <c r="F1000" s="805"/>
      <c r="G1000" s="805"/>
      <c r="H1000" s="805"/>
      <c r="I1000" s="805"/>
      <c r="J1000" s="805"/>
      <c r="K1000" s="805"/>
      <c r="L1000" s="805"/>
      <c r="M1000" s="805"/>
      <c r="N1000" s="805"/>
      <c r="O1000" s="805"/>
      <c r="P1000" s="805"/>
      <c r="Q1000" s="805"/>
    </row>
    <row r="1001" ht="25.15" customHeight="true" x14ac:dyDescent="0.2">
      <c r="C1001" s="805"/>
      <c r="D1001" s="805"/>
      <c r="E1001" s="805"/>
      <c r="F1001" s="805"/>
      <c r="G1001" s="805"/>
      <c r="H1001" s="805"/>
      <c r="I1001" s="805"/>
      <c r="J1001" s="805"/>
      <c r="K1001" s="805"/>
      <c r="L1001" s="805"/>
      <c r="M1001" s="805"/>
      <c r="N1001" s="805"/>
      <c r="O1001" s="805"/>
      <c r="P1001" s="805"/>
      <c r="Q1001" s="805"/>
    </row>
    <row r="1002" ht="25.15" customHeight="true" x14ac:dyDescent="0.2">
      <c r="C1002" s="805"/>
      <c r="D1002" s="805"/>
      <c r="E1002" s="805"/>
      <c r="F1002" s="805"/>
      <c r="G1002" s="805"/>
      <c r="H1002" s="805"/>
      <c r="I1002" s="805"/>
      <c r="J1002" s="805"/>
      <c r="K1002" s="805"/>
      <c r="L1002" s="805"/>
      <c r="M1002" s="805"/>
      <c r="N1002" s="805"/>
      <c r="O1002" s="805"/>
      <c r="P1002" s="805"/>
      <c r="Q1002" s="805"/>
    </row>
    <row r="1003" ht="25.15" customHeight="true" x14ac:dyDescent="0.2">
      <c r="C1003" s="805"/>
      <c r="D1003" s="805"/>
      <c r="E1003" s="805"/>
      <c r="F1003" s="805"/>
      <c r="G1003" s="805"/>
      <c r="H1003" s="805"/>
      <c r="I1003" s="805"/>
      <c r="J1003" s="805"/>
      <c r="K1003" s="805"/>
      <c r="L1003" s="805"/>
      <c r="M1003" s="805"/>
      <c r="N1003" s="805"/>
      <c r="O1003" s="805"/>
      <c r="P1003" s="805"/>
      <c r="Q1003" s="805"/>
    </row>
    <row r="1004" ht="25.15" customHeight="true" x14ac:dyDescent="0.2">
      <c r="C1004" s="805"/>
      <c r="D1004" s="805"/>
      <c r="E1004" s="805"/>
      <c r="F1004" s="805"/>
      <c r="G1004" s="805"/>
      <c r="H1004" s="805"/>
      <c r="I1004" s="805"/>
      <c r="J1004" s="805"/>
      <c r="K1004" s="805"/>
      <c r="L1004" s="805"/>
      <c r="M1004" s="805"/>
      <c r="N1004" s="805"/>
      <c r="O1004" s="805"/>
      <c r="P1004" s="805"/>
      <c r="Q1004" s="805"/>
    </row>
    <row r="1005" ht="25.15" customHeight="true" x14ac:dyDescent="0.2">
      <c r="C1005" s="805"/>
      <c r="D1005" s="805"/>
      <c r="E1005" s="805"/>
      <c r="F1005" s="805"/>
      <c r="G1005" s="805"/>
      <c r="H1005" s="805"/>
      <c r="I1005" s="805"/>
      <c r="J1005" s="805"/>
      <c r="K1005" s="805"/>
      <c r="L1005" s="805"/>
      <c r="M1005" s="805"/>
      <c r="N1005" s="805"/>
      <c r="O1005" s="805"/>
      <c r="P1005" s="805"/>
      <c r="Q1005" s="805"/>
    </row>
    <row r="1006" ht="25.15" customHeight="true" x14ac:dyDescent="0.2">
      <c r="C1006" s="805"/>
      <c r="D1006" s="805"/>
      <c r="E1006" s="805"/>
      <c r="F1006" s="805"/>
      <c r="G1006" s="805"/>
      <c r="H1006" s="805"/>
      <c r="I1006" s="805"/>
      <c r="J1006" s="805"/>
      <c r="K1006" s="805"/>
      <c r="L1006" s="805"/>
      <c r="M1006" s="805"/>
      <c r="N1006" s="805"/>
      <c r="O1006" s="805"/>
      <c r="P1006" s="805"/>
      <c r="Q1006" s="805"/>
    </row>
    <row r="1007" ht="25.15" customHeight="true" x14ac:dyDescent="0.2">
      <c r="C1007" s="805"/>
      <c r="D1007" s="805"/>
      <c r="E1007" s="805"/>
      <c r="F1007" s="805"/>
      <c r="G1007" s="805"/>
      <c r="H1007" s="805"/>
      <c r="I1007" s="805"/>
      <c r="J1007" s="805"/>
      <c r="K1007" s="805"/>
      <c r="L1007" s="805"/>
      <c r="M1007" s="805"/>
      <c r="N1007" s="805"/>
      <c r="O1007" s="805"/>
      <c r="P1007" s="805"/>
      <c r="Q1007" s="805"/>
    </row>
    <row r="1008" ht="25.15" customHeight="true" x14ac:dyDescent="0.2">
      <c r="C1008" s="805"/>
      <c r="D1008" s="805"/>
      <c r="E1008" s="805"/>
      <c r="F1008" s="805"/>
      <c r="G1008" s="805"/>
      <c r="H1008" s="805"/>
      <c r="I1008" s="805"/>
      <c r="J1008" s="805"/>
      <c r="K1008" s="805"/>
      <c r="L1008" s="805"/>
      <c r="M1008" s="805"/>
      <c r="N1008" s="805"/>
      <c r="O1008" s="805"/>
      <c r="P1008" s="805"/>
      <c r="Q1008" s="805"/>
    </row>
    <row r="1009" ht="25.15" customHeight="true" x14ac:dyDescent="0.2">
      <c r="C1009" s="805"/>
      <c r="D1009" s="805"/>
      <c r="E1009" s="805"/>
      <c r="F1009" s="805"/>
      <c r="G1009" s="805"/>
      <c r="H1009" s="805"/>
      <c r="I1009" s="805"/>
      <c r="J1009" s="805"/>
      <c r="K1009" s="805"/>
      <c r="L1009" s="805"/>
      <c r="M1009" s="805"/>
      <c r="N1009" s="805"/>
      <c r="O1009" s="805"/>
      <c r="P1009" s="805"/>
      <c r="Q1009" s="805"/>
    </row>
    <row r="1010" ht="25.15" customHeight="true" x14ac:dyDescent="0.2">
      <c r="C1010" s="805"/>
      <c r="D1010" s="805"/>
      <c r="E1010" s="805"/>
      <c r="F1010" s="805"/>
      <c r="G1010" s="805"/>
      <c r="H1010" s="805"/>
      <c r="I1010" s="805"/>
      <c r="J1010" s="805"/>
      <c r="K1010" s="805"/>
      <c r="L1010" s="805"/>
      <c r="M1010" s="805"/>
      <c r="N1010" s="805"/>
      <c r="O1010" s="805"/>
      <c r="P1010" s="805"/>
      <c r="Q1010" s="805"/>
    </row>
    <row r="1011" ht="25.15" customHeight="true" x14ac:dyDescent="0.2">
      <c r="C1011" s="805"/>
      <c r="D1011" s="805"/>
      <c r="E1011" s="805"/>
      <c r="F1011" s="805"/>
      <c r="G1011" s="805"/>
      <c r="H1011" s="805"/>
      <c r="I1011" s="805"/>
      <c r="J1011" s="805"/>
      <c r="K1011" s="805"/>
      <c r="L1011" s="805"/>
      <c r="M1011" s="805"/>
      <c r="N1011" s="805"/>
      <c r="O1011" s="805"/>
      <c r="P1011" s="805"/>
      <c r="Q1011" s="805"/>
    </row>
    <row r="1012" ht="25.15" customHeight="true" x14ac:dyDescent="0.2">
      <c r="C1012" s="805"/>
      <c r="D1012" s="805"/>
      <c r="E1012" s="805"/>
      <c r="F1012" s="805"/>
      <c r="G1012" s="805"/>
      <c r="H1012" s="805"/>
      <c r="I1012" s="805"/>
      <c r="J1012" s="805"/>
      <c r="K1012" s="805"/>
      <c r="L1012" s="805"/>
      <c r="M1012" s="805"/>
      <c r="N1012" s="805"/>
      <c r="O1012" s="805"/>
      <c r="P1012" s="805"/>
      <c r="Q1012" s="805"/>
    </row>
    <row r="1013" ht="25.15" customHeight="true" x14ac:dyDescent="0.2">
      <c r="C1013" s="805"/>
      <c r="D1013" s="805"/>
      <c r="E1013" s="805"/>
      <c r="F1013" s="805"/>
      <c r="G1013" s="805"/>
      <c r="H1013" s="805"/>
      <c r="I1013" s="805"/>
      <c r="J1013" s="805"/>
      <c r="K1013" s="805"/>
      <c r="L1013" s="805"/>
      <c r="M1013" s="805"/>
      <c r="N1013" s="805"/>
      <c r="O1013" s="805"/>
      <c r="P1013" s="805"/>
      <c r="Q1013" s="805"/>
    </row>
    <row r="1014" ht="25.15" customHeight="true" x14ac:dyDescent="0.2">
      <c r="C1014" s="805"/>
      <c r="D1014" s="805"/>
      <c r="E1014" s="805"/>
      <c r="F1014" s="805"/>
      <c r="G1014" s="805"/>
      <c r="H1014" s="805"/>
      <c r="I1014" s="805"/>
      <c r="J1014" s="805"/>
      <c r="K1014" s="805"/>
      <c r="L1014" s="805"/>
      <c r="M1014" s="805"/>
      <c r="N1014" s="805"/>
      <c r="O1014" s="805"/>
      <c r="P1014" s="805"/>
      <c r="Q1014" s="805"/>
    </row>
    <row r="1015" ht="25.15" customHeight="true" x14ac:dyDescent="0.2">
      <c r="C1015" s="805"/>
      <c r="D1015" s="805"/>
      <c r="E1015" s="805"/>
      <c r="F1015" s="805"/>
      <c r="G1015" s="805"/>
      <c r="H1015" s="805"/>
      <c r="I1015" s="805"/>
      <c r="J1015" s="805"/>
      <c r="K1015" s="805"/>
      <c r="L1015" s="805"/>
      <c r="M1015" s="805"/>
      <c r="N1015" s="805"/>
      <c r="O1015" s="805"/>
      <c r="P1015" s="805"/>
      <c r="Q1015" s="805"/>
    </row>
    <row r="1016" ht="25.15" customHeight="true" x14ac:dyDescent="0.2">
      <c r="C1016" s="805"/>
      <c r="D1016" s="805"/>
      <c r="E1016" s="805"/>
      <c r="F1016" s="805"/>
      <c r="G1016" s="805"/>
      <c r="H1016" s="805"/>
      <c r="I1016" s="805"/>
      <c r="J1016" s="805"/>
      <c r="K1016" s="805"/>
      <c r="L1016" s="805"/>
      <c r="M1016" s="805"/>
      <c r="N1016" s="805"/>
      <c r="O1016" s="805"/>
      <c r="P1016" s="805"/>
      <c r="Q1016" s="805"/>
    </row>
    <row r="1017" ht="25.15" customHeight="true" x14ac:dyDescent="0.2">
      <c r="C1017" s="805"/>
      <c r="D1017" s="805"/>
      <c r="E1017" s="805"/>
      <c r="F1017" s="805"/>
      <c r="G1017" s="805"/>
      <c r="H1017" s="805"/>
      <c r="I1017" s="805"/>
      <c r="J1017" s="805"/>
      <c r="K1017" s="805"/>
      <c r="L1017" s="805"/>
      <c r="M1017" s="805"/>
      <c r="N1017" s="805"/>
      <c r="O1017" s="805"/>
      <c r="P1017" s="805"/>
      <c r="Q1017" s="805"/>
    </row>
    <row r="1018" ht="25.15" customHeight="true" x14ac:dyDescent="0.2">
      <c r="C1018" s="805"/>
      <c r="D1018" s="805"/>
      <c r="E1018" s="805"/>
      <c r="F1018" s="805"/>
      <c r="G1018" s="805"/>
      <c r="H1018" s="805"/>
      <c r="I1018" s="805"/>
      <c r="J1018" s="805"/>
      <c r="K1018" s="805"/>
      <c r="L1018" s="805"/>
      <c r="M1018" s="805"/>
      <c r="N1018" s="805"/>
      <c r="O1018" s="805"/>
      <c r="P1018" s="805"/>
      <c r="Q1018" s="805"/>
    </row>
    <row r="1019" ht="25.15" customHeight="true" x14ac:dyDescent="0.2">
      <c r="C1019" s="805"/>
      <c r="D1019" s="805"/>
      <c r="E1019" s="805"/>
      <c r="F1019" s="805"/>
      <c r="G1019" s="805"/>
      <c r="H1019" s="805"/>
      <c r="I1019" s="805"/>
      <c r="J1019" s="805"/>
      <c r="K1019" s="805"/>
      <c r="L1019" s="805"/>
      <c r="M1019" s="805"/>
      <c r="N1019" s="805"/>
      <c r="O1019" s="805"/>
      <c r="P1019" s="805"/>
      <c r="Q1019" s="805"/>
    </row>
    <row r="1020" ht="25.15" customHeight="true" x14ac:dyDescent="0.2">
      <c r="C1020" s="805"/>
      <c r="D1020" s="805"/>
      <c r="E1020" s="805"/>
      <c r="F1020" s="805"/>
      <c r="G1020" s="805"/>
      <c r="H1020" s="805"/>
      <c r="I1020" s="805"/>
      <c r="J1020" s="805"/>
      <c r="K1020" s="805"/>
      <c r="L1020" s="805"/>
      <c r="M1020" s="805"/>
      <c r="N1020" s="805"/>
      <c r="O1020" s="805"/>
      <c r="P1020" s="805"/>
      <c r="Q1020" s="805"/>
    </row>
    <row r="1021" ht="25.15" customHeight="true" x14ac:dyDescent="0.2">
      <c r="C1021" s="805"/>
      <c r="D1021" s="805"/>
      <c r="E1021" s="805"/>
      <c r="F1021" s="805"/>
      <c r="G1021" s="805"/>
      <c r="H1021" s="805"/>
      <c r="I1021" s="805"/>
      <c r="J1021" s="805"/>
      <c r="K1021" s="805"/>
      <c r="L1021" s="805"/>
      <c r="M1021" s="805"/>
      <c r="N1021" s="805"/>
      <c r="O1021" s="805"/>
      <c r="P1021" s="805"/>
      <c r="Q1021" s="805"/>
    </row>
    <row r="1022" ht="25.15" customHeight="true" x14ac:dyDescent="0.2">
      <c r="C1022" s="805"/>
      <c r="D1022" s="805"/>
      <c r="E1022" s="805"/>
      <c r="F1022" s="805"/>
      <c r="G1022" s="805"/>
      <c r="H1022" s="805"/>
      <c r="I1022" s="805"/>
      <c r="J1022" s="805"/>
      <c r="K1022" s="805"/>
      <c r="L1022" s="805"/>
      <c r="M1022" s="805"/>
      <c r="N1022" s="805"/>
      <c r="O1022" s="805"/>
      <c r="P1022" s="805"/>
      <c r="Q1022" s="805"/>
    </row>
    <row r="1023" ht="25.15" customHeight="true" x14ac:dyDescent="0.2">
      <c r="C1023" s="805"/>
      <c r="D1023" s="805"/>
      <c r="E1023" s="805"/>
      <c r="F1023" s="805"/>
      <c r="G1023" s="805"/>
      <c r="H1023" s="805"/>
      <c r="I1023" s="805"/>
      <c r="J1023" s="805"/>
      <c r="K1023" s="805"/>
      <c r="L1023" s="805"/>
      <c r="M1023" s="805"/>
      <c r="N1023" s="805"/>
      <c r="O1023" s="805"/>
      <c r="P1023" s="805"/>
      <c r="Q1023" s="805"/>
    </row>
    <row r="1024" ht="25.15" customHeight="true" x14ac:dyDescent="0.2">
      <c r="C1024" s="805"/>
      <c r="D1024" s="805"/>
      <c r="E1024" s="805"/>
      <c r="F1024" s="805"/>
      <c r="G1024" s="805"/>
      <c r="H1024" s="805"/>
      <c r="I1024" s="805"/>
      <c r="J1024" s="805"/>
      <c r="K1024" s="805"/>
      <c r="L1024" s="805"/>
      <c r="M1024" s="805"/>
      <c r="N1024" s="805"/>
      <c r="O1024" s="805"/>
      <c r="P1024" s="805"/>
      <c r="Q1024" s="805"/>
    </row>
    <row r="1025" s="1563" customFormat="true" ht="21" customHeight="true" x14ac:dyDescent="0.2">
      <c r="A1025" s="1986" t="s">
        <v>199</v>
      </c>
      <c r="B1025" s="1986"/>
      <c r="C1025" s="1986"/>
      <c r="BA1025" s="255"/>
      <c r="BB1025"/>
      <c r="BC1025"/>
      <c r="BD1025"/>
      <c r="BE1025"/>
      <c r="BF1025"/>
      <c r="BG1025"/>
      <c r="BH1025"/>
      <c r="BI1025"/>
      <c r="BJ1025"/>
      <c r="BK1025"/>
      <c r="BL1025"/>
      <c r="BM1025"/>
      <c r="BN1025"/>
      <c r="BO1025"/>
      <c r="BP1025"/>
      <c r="BQ1025"/>
      <c r="BR1025"/>
      <c r="BS1025"/>
      <c r="BT1025"/>
      <c r="BU1025" s="255"/>
      <c r="BV1025" s="1564"/>
      <c r="BW1025" s="1564"/>
      <c r="BX1025" s="1564"/>
      <c r="BY1025" s="1564"/>
      <c r="BZ1025" s="1564"/>
      <c r="CA1025" s="1564"/>
      <c r="CB1025" s="1564"/>
      <c r="CC1025" s="1564"/>
      <c r="CD1025" s="1564"/>
      <c r="CE1025" s="1564"/>
      <c r="CF1025" s="1564"/>
      <c r="CG1025" s="1564"/>
      <c r="CH1025" s="1564"/>
      <c r="CI1025" s="1564"/>
      <c r="CJ1025" s="1564"/>
      <c r="CK1025" s="1564"/>
      <c r="CL1025" s="1564"/>
      <c r="CM1025" s="1564"/>
      <c r="CN1025" s="1564"/>
      <c r="CO1025" s="1564"/>
      <c r="CP1025" s="1564"/>
      <c r="CQ1025" s="1564"/>
      <c r="CR1025" s="1564"/>
      <c r="CS1025" s="1564"/>
      <c r="CT1025" s="1564"/>
      <c r="CU1025" s="1564"/>
      <c r="CV1025" s="1564"/>
      <c r="CW1025" s="1564"/>
      <c r="CX1025" s="1564"/>
      <c r="CY1025" s="1564"/>
      <c r="CZ1025" s="1564"/>
    </row>
    <row r="1026" s="1563" customFormat="true" ht="15.95" customHeight="true" x14ac:dyDescent="0.2">
      <c r="A1026" s="1987" t="s">
        <v>200</v>
      </c>
      <c r="B1026" s="1987"/>
      <c r="C1026" s="1565" t="s">
        <v>201</v>
      </c>
      <c r="BA1026" s="255"/>
      <c r="BB1026"/>
      <c r="BC1026"/>
      <c r="BD1026"/>
      <c r="BE1026"/>
      <c r="BF1026"/>
      <c r="BG1026"/>
      <c r="BH1026"/>
      <c r="BI1026"/>
      <c r="BJ1026"/>
      <c r="BK1026"/>
      <c r="BL1026"/>
      <c r="BM1026"/>
      <c r="BN1026"/>
      <c r="BO1026"/>
      <c r="BP1026"/>
      <c r="BQ1026"/>
      <c r="BR1026"/>
      <c r="BS1026"/>
      <c r="BT1026"/>
      <c r="BU1026" s="255"/>
      <c r="BV1026" s="1564"/>
      <c r="BW1026" s="1564"/>
      <c r="BX1026" s="1564"/>
      <c r="BY1026" s="1564"/>
      <c r="BZ1026" s="1564"/>
      <c r="CA1026" s="1564"/>
      <c r="CB1026" s="1564"/>
      <c r="CC1026" s="1564"/>
      <c r="CD1026" s="1564"/>
      <c r="CE1026" s="1564"/>
      <c r="CF1026" s="1564"/>
      <c r="CG1026" s="1564"/>
      <c r="CH1026" s="1564"/>
      <c r="CI1026" s="1564"/>
      <c r="CJ1026" s="1564"/>
      <c r="CK1026" s="1564"/>
      <c r="CL1026" s="1564"/>
      <c r="CM1026" s="1564"/>
      <c r="CN1026" s="1564"/>
      <c r="CO1026" s="1564"/>
      <c r="CP1026" s="1564"/>
      <c r="CQ1026" s="1564"/>
      <c r="CR1026" s="1564"/>
      <c r="CS1026" s="1564"/>
      <c r="CT1026" s="1564"/>
      <c r="CU1026" s="1564"/>
      <c r="CV1026" s="1564"/>
      <c r="CW1026" s="1564"/>
      <c r="CX1026" s="1564"/>
      <c r="CY1026" s="1564"/>
      <c r="CZ1026" s="1564"/>
    </row>
    <row r="1027" s="1563" customFormat="true" ht="17.1" hidden="true" customHeight="true" x14ac:dyDescent="0.2">
      <c r="A1027" s="1566" t="s">
        <v>202</v>
      </c>
      <c r="B1027" s="1566" t="s">
        <v>203</v>
      </c>
      <c r="C1027" s="1567">
        <v>3916</v>
      </c>
      <c r="BA1027" s="255"/>
      <c r="BB1027"/>
      <c r="BC1027"/>
      <c r="BD1027"/>
      <c r="BE1027"/>
      <c r="BF1027"/>
      <c r="BG1027"/>
      <c r="BH1027"/>
      <c r="BI1027"/>
      <c r="BJ1027"/>
      <c r="BK1027"/>
      <c r="BL1027"/>
      <c r="BM1027"/>
      <c r="BN1027"/>
      <c r="BO1027"/>
      <c r="BP1027"/>
      <c r="BQ1027"/>
      <c r="BR1027"/>
      <c r="BS1027"/>
      <c r="BT1027"/>
      <c r="BU1027" s="255"/>
      <c r="BV1027" s="1564"/>
      <c r="BW1027" s="1564"/>
      <c r="BX1027" s="1564"/>
      <c r="BY1027" s="1564"/>
      <c r="BZ1027" s="1564"/>
      <c r="CA1027" s="1564"/>
      <c r="CB1027" s="1564"/>
      <c r="CC1027" s="1564"/>
      <c r="CD1027" s="1564"/>
      <c r="CE1027" s="1564"/>
      <c r="CF1027" s="1564"/>
      <c r="CG1027" s="1564"/>
      <c r="CH1027" s="1564"/>
      <c r="CI1027" s="1564"/>
      <c r="CJ1027" s="1564"/>
      <c r="CK1027" s="1564"/>
      <c r="CL1027" s="1564"/>
      <c r="CM1027" s="1564"/>
      <c r="CN1027" s="1564"/>
      <c r="CO1027" s="1564"/>
      <c r="CP1027" s="1564"/>
      <c r="CQ1027" s="1564"/>
      <c r="CR1027" s="1564"/>
      <c r="CS1027" s="1564"/>
      <c r="CT1027" s="1564"/>
      <c r="CU1027" s="1564"/>
      <c r="CV1027" s="1564"/>
      <c r="CW1027" s="1564"/>
      <c r="CX1027" s="1564"/>
      <c r="CY1027" s="1564"/>
      <c r="CZ1027" s="1564"/>
    </row>
    <row r="1028" s="1563" customFormat="true" ht="17.1" hidden="true" customHeight="true" x14ac:dyDescent="0.2">
      <c r="A1028" s="1568" t="s">
        <v>204</v>
      </c>
      <c r="B1028" s="1568" t="s">
        <v>203</v>
      </c>
      <c r="C1028" s="1569">
        <v>3916</v>
      </c>
      <c r="BA1028" s="255"/>
      <c r="BB1028"/>
      <c r="BC1028"/>
      <c r="BD1028"/>
      <c r="BE1028"/>
      <c r="BF1028"/>
      <c r="BG1028"/>
      <c r="BH1028"/>
      <c r="BI1028"/>
      <c r="BJ1028"/>
      <c r="BK1028"/>
      <c r="BL1028"/>
      <c r="BM1028"/>
      <c r="BN1028"/>
      <c r="BO1028"/>
      <c r="BP1028"/>
      <c r="BQ1028"/>
      <c r="BR1028"/>
      <c r="BS1028"/>
      <c r="BT1028"/>
      <c r="BU1028" s="255"/>
      <c r="BV1028" s="1564"/>
      <c r="BW1028" s="1564"/>
      <c r="BX1028" s="1564"/>
      <c r="BY1028" s="1564"/>
      <c r="BZ1028" s="1564"/>
      <c r="CA1028" s="1564"/>
      <c r="CB1028" s="1564"/>
      <c r="CC1028" s="1564"/>
      <c r="CD1028" s="1564"/>
      <c r="CE1028" s="1564"/>
      <c r="CF1028" s="1564"/>
      <c r="CG1028" s="1564"/>
      <c r="CH1028" s="1564"/>
      <c r="CI1028" s="1564"/>
      <c r="CJ1028" s="1564"/>
      <c r="CK1028" s="1564"/>
      <c r="CL1028" s="1564"/>
      <c r="CM1028" s="1564"/>
      <c r="CN1028" s="1564"/>
      <c r="CO1028" s="1564"/>
      <c r="CP1028" s="1564"/>
      <c r="CQ1028" s="1564"/>
      <c r="CR1028" s="1564"/>
      <c r="CS1028" s="1564"/>
      <c r="CT1028" s="1564"/>
      <c r="CU1028" s="1564"/>
      <c r="CV1028" s="1564"/>
      <c r="CW1028" s="1564"/>
      <c r="CX1028" s="1564"/>
      <c r="CY1028" s="1564"/>
      <c r="CZ1028" s="1564"/>
    </row>
    <row r="1029" s="1563" customFormat="true" ht="17.1" hidden="true" customHeight="true" x14ac:dyDescent="0.2">
      <c r="A1029" s="1568" t="s">
        <v>205</v>
      </c>
      <c r="B1029" s="1568" t="s">
        <v>259</v>
      </c>
      <c r="C1029" s="1569">
        <v>3916</v>
      </c>
      <c r="BA1029" s="255"/>
      <c r="BB1029"/>
      <c r="BC1029"/>
      <c r="BD1029"/>
      <c r="BE1029"/>
      <c r="BF1029"/>
      <c r="BG1029"/>
      <c r="BH1029"/>
      <c r="BI1029"/>
      <c r="BJ1029"/>
      <c r="BK1029"/>
      <c r="BL1029"/>
      <c r="BM1029"/>
      <c r="BN1029"/>
      <c r="BO1029"/>
      <c r="BP1029"/>
      <c r="BQ1029"/>
      <c r="BR1029"/>
      <c r="BS1029"/>
      <c r="BT1029"/>
      <c r="BU1029" s="255"/>
      <c r="BV1029" s="1564"/>
      <c r="BW1029" s="1564"/>
      <c r="BX1029" s="1564"/>
      <c r="BY1029" s="1564"/>
      <c r="BZ1029" s="1564"/>
      <c r="CA1029" s="1564"/>
      <c r="CB1029" s="1564"/>
      <c r="CC1029" s="1564"/>
      <c r="CD1029" s="1564"/>
      <c r="CE1029" s="1564"/>
      <c r="CF1029" s="1564"/>
      <c r="CG1029" s="1564"/>
      <c r="CH1029" s="1564"/>
      <c r="CI1029" s="1564"/>
      <c r="CJ1029" s="1564"/>
      <c r="CK1029" s="1564"/>
      <c r="CL1029" s="1564"/>
      <c r="CM1029" s="1564"/>
      <c r="CN1029" s="1564"/>
      <c r="CO1029" s="1564"/>
      <c r="CP1029" s="1564"/>
      <c r="CQ1029" s="1564"/>
      <c r="CR1029" s="1564"/>
      <c r="CS1029" s="1564"/>
      <c r="CT1029" s="1564"/>
      <c r="CU1029" s="1564"/>
      <c r="CV1029" s="1564"/>
      <c r="CW1029" s="1564"/>
      <c r="CX1029" s="1564"/>
      <c r="CY1029" s="1564"/>
      <c r="CZ1029" s="1564"/>
    </row>
    <row r="1030" s="1563" customFormat="true" ht="17.1" hidden="true" customHeight="true" x14ac:dyDescent="0.2">
      <c r="A1030" s="1568" t="s">
        <v>206</v>
      </c>
      <c r="B1030" s="1568" t="s">
        <v>260</v>
      </c>
      <c r="C1030" s="1569">
        <v>3916</v>
      </c>
      <c r="BA1030" s="255"/>
      <c r="BB1030"/>
      <c r="BC1030"/>
      <c r="BD1030"/>
      <c r="BE1030"/>
      <c r="BF1030"/>
      <c r="BG1030"/>
      <c r="BH1030"/>
      <c r="BI1030"/>
      <c r="BJ1030"/>
      <c r="BK1030"/>
      <c r="BL1030"/>
      <c r="BM1030"/>
      <c r="BN1030"/>
      <c r="BO1030"/>
      <c r="BP1030"/>
      <c r="BQ1030"/>
      <c r="BR1030"/>
      <c r="BS1030"/>
      <c r="BT1030"/>
      <c r="BU1030" s="255"/>
      <c r="BV1030" s="1564"/>
      <c r="BW1030" s="1564"/>
      <c r="BX1030" s="1564"/>
      <c r="BY1030" s="1564"/>
      <c r="BZ1030" s="1564"/>
      <c r="CA1030" s="1564"/>
      <c r="CB1030" s="1564"/>
      <c r="CC1030" s="1564"/>
      <c r="CD1030" s="1564"/>
      <c r="CE1030" s="1564"/>
      <c r="CF1030" s="1564"/>
      <c r="CG1030" s="1564"/>
      <c r="CH1030" s="1564"/>
      <c r="CI1030" s="1564"/>
      <c r="CJ1030" s="1564"/>
      <c r="CK1030" s="1564"/>
      <c r="CL1030" s="1564"/>
      <c r="CM1030" s="1564"/>
      <c r="CN1030" s="1564"/>
      <c r="CO1030" s="1564"/>
      <c r="CP1030" s="1564"/>
      <c r="CQ1030" s="1564"/>
      <c r="CR1030" s="1564"/>
      <c r="CS1030" s="1564"/>
      <c r="CT1030" s="1564"/>
      <c r="CU1030" s="1564"/>
      <c r="CV1030" s="1564"/>
      <c r="CW1030" s="1564"/>
      <c r="CX1030" s="1564"/>
      <c r="CY1030" s="1564"/>
      <c r="CZ1030" s="1564"/>
    </row>
    <row r="1031" s="1563" customFormat="true" ht="17.1" customHeight="true" x14ac:dyDescent="0.2">
      <c r="A1031" s="1988" t="s">
        <v>207</v>
      </c>
      <c r="B1031" s="1568" t="s">
        <v>208</v>
      </c>
      <c r="C1031" s="1569"/>
      <c r="BA1031" s="255"/>
      <c r="BB1031"/>
      <c r="BC1031"/>
      <c r="BD1031"/>
      <c r="BE1031"/>
      <c r="BF1031"/>
      <c r="BG1031"/>
      <c r="BH1031"/>
      <c r="BI1031"/>
      <c r="BJ1031"/>
      <c r="BK1031"/>
      <c r="BL1031"/>
      <c r="BM1031"/>
      <c r="BN1031"/>
      <c r="BO1031"/>
      <c r="BP1031"/>
      <c r="BQ1031"/>
      <c r="BR1031"/>
      <c r="BS1031"/>
      <c r="BT1031"/>
      <c r="BU1031" s="255"/>
      <c r="BV1031" s="1564"/>
      <c r="BW1031" s="1564"/>
      <c r="BX1031" s="1564"/>
      <c r="BY1031" s="1564"/>
      <c r="BZ1031" s="1564"/>
      <c r="CA1031" s="1564"/>
      <c r="CB1031" s="1564"/>
      <c r="CC1031" s="1564"/>
      <c r="CD1031" s="1564"/>
      <c r="CE1031" s="1564"/>
      <c r="CF1031" s="1564"/>
      <c r="CG1031" s="1564"/>
      <c r="CH1031" s="1564"/>
      <c r="CI1031" s="1564"/>
      <c r="CJ1031" s="1564"/>
      <c r="CK1031" s="1564"/>
      <c r="CL1031" s="1564"/>
      <c r="CM1031" s="1564"/>
      <c r="CN1031" s="1564"/>
      <c r="CO1031" s="1564"/>
      <c r="CP1031" s="1564"/>
      <c r="CQ1031" s="1564"/>
      <c r="CR1031" s="1564"/>
      <c r="CS1031" s="1564"/>
      <c r="CT1031" s="1564"/>
      <c r="CU1031" s="1564"/>
      <c r="CV1031" s="1564"/>
      <c r="CW1031" s="1564"/>
      <c r="CX1031" s="1564"/>
      <c r="CY1031" s="1564"/>
      <c r="CZ1031" s="1564"/>
    </row>
    <row r="1032" s="1563" customFormat="true" ht="17.1" customHeight="true" x14ac:dyDescent="0.2">
      <c r="A1032" s="1988"/>
      <c r="B1032" s="1568" t="s">
        <v>209</v>
      </c>
      <c r="C1032" s="1569"/>
      <c r="BA1032" s="255"/>
      <c r="BB1032"/>
      <c r="BC1032"/>
      <c r="BD1032"/>
      <c r="BE1032"/>
      <c r="BF1032"/>
      <c r="BG1032"/>
      <c r="BH1032"/>
      <c r="BI1032"/>
      <c r="BJ1032"/>
      <c r="BK1032"/>
      <c r="BL1032"/>
      <c r="BM1032"/>
      <c r="BN1032"/>
      <c r="BO1032"/>
      <c r="BP1032"/>
      <c r="BQ1032"/>
      <c r="BR1032"/>
      <c r="BS1032"/>
      <c r="BT1032"/>
      <c r="BU1032" s="255"/>
      <c r="BV1032" s="1564"/>
      <c r="BW1032" s="1564"/>
      <c r="BX1032" s="1564"/>
      <c r="BY1032" s="1564"/>
      <c r="BZ1032" s="1564"/>
      <c r="CA1032" s="1564"/>
      <c r="CB1032" s="1564"/>
      <c r="CC1032" s="1564"/>
      <c r="CD1032" s="1564"/>
      <c r="CE1032" s="1564"/>
      <c r="CF1032" s="1564"/>
      <c r="CG1032" s="1564"/>
      <c r="CH1032" s="1564"/>
      <c r="CI1032" s="1564"/>
      <c r="CJ1032" s="1564"/>
      <c r="CK1032" s="1564"/>
      <c r="CL1032" s="1564"/>
      <c r="CM1032" s="1564"/>
      <c r="CN1032" s="1564"/>
      <c r="CO1032" s="1564"/>
      <c r="CP1032" s="1564"/>
      <c r="CQ1032" s="1564"/>
      <c r="CR1032" s="1564"/>
      <c r="CS1032" s="1564"/>
      <c r="CT1032" s="1564"/>
      <c r="CU1032" s="1564"/>
      <c r="CV1032" s="1564"/>
      <c r="CW1032" s="1564"/>
      <c r="CX1032" s="1564"/>
      <c r="CY1032" s="1564"/>
      <c r="CZ1032" s="1564"/>
    </row>
    <row r="1033" s="1563" customFormat="true" ht="17.1" customHeight="true" x14ac:dyDescent="0.2">
      <c r="A1033" s="1989"/>
      <c r="B1033" s="1570" t="s">
        <v>210</v>
      </c>
      <c r="C1033" s="1571"/>
      <c r="BA1033" s="1572"/>
      <c r="BB1033" s="1573"/>
      <c r="BC1033" s="1572"/>
      <c r="BD1033" s="1572"/>
      <c r="BE1033" s="1572"/>
      <c r="BF1033" s="1572"/>
      <c r="BG1033" s="1572"/>
      <c r="BH1033" s="1572"/>
      <c r="BI1033" s="1572"/>
      <c r="BJ1033" s="1572"/>
      <c r="BK1033" s="1572"/>
      <c r="BL1033" s="1572"/>
      <c r="BM1033" s="1572"/>
      <c r="BN1033" s="1572"/>
      <c r="BO1033" s="1572"/>
      <c r="BP1033" s="1572"/>
      <c r="BQ1033" s="1572"/>
      <c r="BR1033" s="1572"/>
      <c r="BS1033" s="1572"/>
      <c r="BT1033" s="1572"/>
      <c r="BU1033" s="1572"/>
      <c r="BV1033" s="1574"/>
      <c r="BW1033" s="1574"/>
      <c r="BX1033" s="1574"/>
      <c r="BY1033" s="1574"/>
      <c r="BZ1033" s="1574"/>
      <c r="CA1033" s="1574"/>
      <c r="CB1033" s="1574"/>
      <c r="CC1033" s="1574"/>
      <c r="CD1033" s="1574"/>
      <c r="CE1033" s="1574"/>
      <c r="CF1033" s="1574"/>
      <c r="CG1033" s="1574"/>
      <c r="CH1033" s="1574"/>
      <c r="CI1033" s="1574"/>
      <c r="CJ1033" s="1574"/>
      <c r="CK1033" s="1574"/>
      <c r="CL1033" s="1574"/>
      <c r="CM1033" s="1574"/>
      <c r="CN1033" s="1574"/>
      <c r="CO1033" s="1574"/>
      <c r="CP1033" s="1574"/>
      <c r="CQ1033" s="1574"/>
      <c r="CR1033" s="1574"/>
      <c r="CS1033" s="1574"/>
      <c r="CT1033" s="1574"/>
      <c r="CU1033" s="1574"/>
      <c r="CV1033" s="1574"/>
      <c r="CW1033" s="1574"/>
      <c r="CX1033" s="1574"/>
      <c r="CY1033" s="1574"/>
      <c r="CZ1033" s="1574"/>
    </row>
    <row r="1034" s="1563" customFormat="true" ht="12.95" customHeight="true" x14ac:dyDescent="0.2">
      <c r="A1034" s="1990">
        <v>2010</v>
      </c>
      <c r="B1034" s="1990"/>
      <c r="C1034" s="1990"/>
      <c r="BA1034" s="255"/>
      <c r="BB1034"/>
      <c r="BC1034"/>
      <c r="BD1034"/>
      <c r="BE1034"/>
      <c r="BF1034"/>
      <c r="BG1034"/>
      <c r="BH1034"/>
      <c r="BI1034"/>
      <c r="BJ1034"/>
      <c r="BK1034"/>
      <c r="BL1034"/>
      <c r="BM1034"/>
      <c r="BN1034"/>
      <c r="BO1034"/>
      <c r="BP1034"/>
      <c r="BQ1034"/>
      <c r="BR1034"/>
      <c r="BS1034"/>
      <c r="BT1034"/>
      <c r="BU1034" s="255"/>
      <c r="BV1034" s="1564"/>
      <c r="BW1034" s="1564"/>
      <c r="BX1034" s="1564"/>
      <c r="BY1034" s="1564"/>
      <c r="BZ1034" s="1564"/>
      <c r="CA1034" s="1564"/>
      <c r="CB1034" s="1564"/>
      <c r="CC1034" s="1564"/>
      <c r="CD1034" s="1564"/>
      <c r="CE1034" s="1564"/>
      <c r="CF1034" s="1564"/>
      <c r="CG1034" s="1564"/>
      <c r="CH1034" s="1564"/>
      <c r="CI1034" s="1564"/>
      <c r="CJ1034" s="1564"/>
      <c r="CK1034" s="1564"/>
      <c r="CL1034" s="1564"/>
      <c r="CM1034" s="1564"/>
      <c r="CN1034" s="1564"/>
      <c r="CO1034" s="1564"/>
      <c r="CP1034" s="1564"/>
      <c r="CQ1034" s="1564"/>
      <c r="CR1034" s="1564"/>
      <c r="CS1034" s="1564"/>
      <c r="CT1034" s="1564"/>
      <c r="CU1034" s="1564"/>
      <c r="CV1034" s="1564"/>
      <c r="CW1034" s="1564"/>
      <c r="CX1034" s="1564"/>
      <c r="CY1034" s="1564"/>
      <c r="CZ1034" s="1564"/>
    </row>
    <row r="1036" ht="15" customHeight="true" x14ac:dyDescent="0.25">
      <c r="A1036" s="431" t="s">
        <v>121</v>
      </c>
      <c r="B1036" s="121" t="s">
        <v>122</v>
      </c>
    </row>
    <row r="1037" ht="15" customHeight="true" x14ac:dyDescent="0.2">
      <c r="A1037" s="432" t="str">
        <f>R15</f>
        <v>Aileu</v>
      </c>
      <c r="B1037" s="432">
        <f>BR122+BR123</f>
        <v>2796.6791589999934</v>
      </c>
    </row>
    <row r="1038" ht="15" customHeight="true" x14ac:dyDescent="0.2">
      <c r="A1038" s="432" t="str">
        <f>S15</f>
        <v>Ainaro</v>
      </c>
      <c r="B1038" s="432">
        <f>BS122+BS123</f>
        <v>3844.7329799999811</v>
      </c>
    </row>
    <row r="1039" ht="15" customHeight="true" x14ac:dyDescent="0.2">
      <c r="A1039" s="432" t="str">
        <f>T15</f>
        <v>Baucau</v>
      </c>
      <c r="B1039" s="432">
        <f>BT122+BT123</f>
        <v>7606.8142139999854</v>
      </c>
    </row>
    <row r="1040" ht="15" customHeight="true" x14ac:dyDescent="0.2">
      <c r="A1040" s="432" t="str">
        <f>U15</f>
        <v>Bobonaro</v>
      </c>
      <c r="B1040" s="432">
        <f>BU122+BU123</f>
        <v>6429.5714470000157</v>
      </c>
    </row>
    <row r="1041" ht="15" customHeight="true" x14ac:dyDescent="0.2">
      <c r="A1041" s="432" t="str">
        <f>V15</f>
        <v>Cova Lima</v>
      </c>
      <c r="B1041" s="432">
        <f>BV122+BV123</f>
        <v>4009.725467000002</v>
      </c>
    </row>
    <row r="1042" ht="15" customHeight="true" x14ac:dyDescent="0.2">
      <c r="A1042" s="432" t="str">
        <f>W15</f>
        <v>Dili</v>
      </c>
      <c r="B1042" s="432">
        <f>BW122+BW123</f>
        <v>10992.890280000063</v>
      </c>
    </row>
    <row r="1043" ht="15" customHeight="true" x14ac:dyDescent="0.2">
      <c r="A1043" s="432" t="str">
        <f>X15</f>
        <v>Ermera</v>
      </c>
      <c r="B1043" s="432">
        <f>BX122+XR123</f>
        <v>4755.654634999999</v>
      </c>
    </row>
    <row r="1044" ht="15" customHeight="true" x14ac:dyDescent="0.2">
      <c r="A1044" s="432" t="str">
        <f>Y15</f>
        <v>Lautem</v>
      </c>
      <c r="B1044" s="432">
        <f>BY122+BY123</f>
        <v>4626.5947490000008</v>
      </c>
    </row>
    <row r="1045" ht="15" customHeight="true" x14ac:dyDescent="0.2">
      <c r="A1045" s="432" t="str">
        <f>Z15</f>
        <v>Liquica</v>
      </c>
      <c r="B1045" s="432">
        <f>BZ122+BZ123</f>
        <v>4101.7101069999917</v>
      </c>
    </row>
    <row r="1046" ht="15" customHeight="true" x14ac:dyDescent="0.2">
      <c r="A1046" s="271" t="str">
        <f>AA15</f>
        <v>Manatuto</v>
      </c>
      <c r="B1046" s="432">
        <f>CA122+CA123</f>
        <v>3088.7003469999854</v>
      </c>
    </row>
    <row r="1047" ht="15" customHeight="true" x14ac:dyDescent="0.2">
      <c r="A1047" s="271" t="str">
        <f>AB15</f>
        <v>Manufahi</v>
      </c>
      <c r="B1047" s="432">
        <f>CB122+CB123</f>
        <v>2709.5796119999986</v>
      </c>
    </row>
    <row r="1048" ht="15" customHeight="true" x14ac:dyDescent="0.2">
      <c r="A1048" s="271" t="str">
        <f>AC15</f>
        <v>Oecussi</v>
      </c>
      <c r="B1048" s="432">
        <f>CC122+CC123</f>
        <v>4325.2347070000014</v>
      </c>
    </row>
    <row r="1049" ht="15" customHeight="true" x14ac:dyDescent="0.2">
      <c r="A1049" s="271" t="str">
        <f>AD15</f>
        <v>Viqueque</v>
      </c>
      <c r="B1049" s="432">
        <f>CD122+CD123</f>
        <v>4758.1074110000009</v>
      </c>
    </row>
    <row r="1050" ht="15" customHeight="true" x14ac:dyDescent="0.2">
      <c r="A1050" s="271">
        <f>AE15</f>
        <v>0</v>
      </c>
      <c r="B1050" s="432">
        <f>CE122+CE123</f>
        <v>0</v>
      </c>
    </row>
    <row r="1051" ht="15" customHeight="true" x14ac:dyDescent="0.2">
      <c r="A1051" s="271">
        <f>AF15</f>
        <v>0</v>
      </c>
      <c r="B1051" s="432">
        <f>CF122+CF123</f>
        <v>0</v>
      </c>
    </row>
    <row r="1052" ht="15" customHeight="true" x14ac:dyDescent="0.2">
      <c r="A1052" s="271">
        <f>AG15</f>
        <v>0</v>
      </c>
      <c r="B1052" s="432">
        <f>CG122+CG123</f>
        <v>0</v>
      </c>
    </row>
    <row r="1053" ht="15" customHeight="true" x14ac:dyDescent="0.2">
      <c r="A1053" s="271">
        <f>AH15</f>
        <v>0</v>
      </c>
      <c r="B1053" s="432">
        <f>CH122+CH123</f>
        <v>0</v>
      </c>
    </row>
    <row r="1054" ht="15" customHeight="true" x14ac:dyDescent="0.2">
      <c r="A1054" s="271">
        <f>AI15</f>
        <v>0</v>
      </c>
      <c r="B1054" s="432">
        <f>CI122+CI123</f>
        <v>0</v>
      </c>
    </row>
    <row r="1055" ht="15" customHeight="true" x14ac:dyDescent="0.2">
      <c r="A1055" s="271">
        <f>AJ15</f>
        <v>0</v>
      </c>
      <c r="B1055" s="432">
        <f>CJ122+CJ123</f>
        <v>0</v>
      </c>
    </row>
    <row r="1056" ht="15" customHeight="true" x14ac:dyDescent="0.2">
      <c r="A1056" s="271">
        <f>AK15</f>
        <v>0</v>
      </c>
      <c r="B1056" s="432">
        <f>CK122+CK123</f>
        <v>0</v>
      </c>
    </row>
    <row r="1057" ht="15" customHeight="true" x14ac:dyDescent="0.2">
      <c r="A1057" s="271">
        <f>AL15</f>
        <v>0</v>
      </c>
      <c r="B1057" s="432">
        <f>CL122+CL123</f>
        <v>0</v>
      </c>
    </row>
    <row r="1058" ht="15" customHeight="true" x14ac:dyDescent="0.2">
      <c r="A1058" s="271">
        <f>AM15</f>
        <v>0</v>
      </c>
      <c r="B1058" s="432">
        <f>CM122+CM123</f>
        <v>0</v>
      </c>
    </row>
    <row r="1059" ht="15" customHeight="true" x14ac:dyDescent="0.2">
      <c r="A1059" s="271">
        <f>AN15</f>
        <v>0</v>
      </c>
      <c r="B1059" s="432">
        <f>CN122+CN123</f>
        <v>0</v>
      </c>
    </row>
    <row r="1060" ht="15" customHeight="true" x14ac:dyDescent="0.2">
      <c r="A1060" s="271">
        <f>AO15</f>
        <v>0</v>
      </c>
      <c r="B1060" s="432">
        <f>CO122+CO123</f>
        <v>0</v>
      </c>
    </row>
    <row r="1061" ht="15" customHeight="true" x14ac:dyDescent="0.2">
      <c r="A1061" s="271">
        <f>AP15</f>
        <v>0</v>
      </c>
      <c r="B1061" s="432">
        <f>CP122+CP123</f>
        <v>0</v>
      </c>
    </row>
    <row r="1062" ht="15" customHeight="true" x14ac:dyDescent="0.2">
      <c r="A1062" s="271">
        <f>AQ15</f>
        <v>0</v>
      </c>
      <c r="B1062" s="432">
        <f>CQ122+CQ123</f>
        <v>0</v>
      </c>
    </row>
    <row r="1063" ht="15" customHeight="true" x14ac:dyDescent="0.2">
      <c r="A1063" s="271">
        <f>AR15</f>
        <v>0</v>
      </c>
      <c r="B1063" s="432">
        <f>CR122+CR123</f>
        <v>0</v>
      </c>
    </row>
    <row r="1064" ht="15" customHeight="true" x14ac:dyDescent="0.2">
      <c r="A1064" s="271">
        <f>AS15</f>
        <v>0</v>
      </c>
      <c r="B1064" s="432">
        <f>CS122+CS123</f>
        <v>0</v>
      </c>
    </row>
    <row r="1065" ht="15" customHeight="true" x14ac:dyDescent="0.2">
      <c r="A1065" s="271">
        <f>AT15</f>
        <v>0</v>
      </c>
      <c r="B1065" s="432">
        <f>CT122+CT123</f>
        <v>0</v>
      </c>
    </row>
    <row r="1066" ht="15" customHeight="true" x14ac:dyDescent="0.2">
      <c r="A1066" s="271">
        <f>AU15</f>
        <v>0</v>
      </c>
      <c r="B1066" s="432">
        <f>CU122+CU123</f>
        <v>0</v>
      </c>
    </row>
    <row r="1067" ht="15" customHeight="true" x14ac:dyDescent="0.2">
      <c r="A1067" s="271">
        <f>AV15</f>
        <v>0</v>
      </c>
      <c r="B1067" s="432">
        <f>CV122+CV123</f>
        <v>0</v>
      </c>
    </row>
    <row r="1068" ht="15" customHeight="true" x14ac:dyDescent="0.2">
      <c r="A1068" s="271">
        <f>AW15</f>
        <v>0</v>
      </c>
      <c r="B1068" s="432">
        <f>CW122+CW123</f>
        <v>0</v>
      </c>
    </row>
    <row r="1069" ht="15" customHeight="true" x14ac:dyDescent="0.2">
      <c r="A1069" s="271">
        <f>AX15</f>
        <v>0</v>
      </c>
      <c r="B1069" s="432">
        <f>CX122+CX123</f>
        <v>0</v>
      </c>
    </row>
    <row r="1070" ht="15" customHeight="true" x14ac:dyDescent="0.2">
      <c r="A1070" s="271">
        <f>AY15</f>
        <v>0</v>
      </c>
      <c r="B1070" s="432">
        <f>CY122+CY123</f>
        <v>0</v>
      </c>
    </row>
    <row r="1071" ht="15" customHeight="true" x14ac:dyDescent="0.2">
      <c r="A1071" s="271"/>
      <c r="B1071" s="432"/>
    </row>
    <row r="1072" ht="15" customHeight="true" x14ac:dyDescent="0.2">
      <c r="A1072" s="432">
        <f>34-COUNTIF(A1037:A1071,"0")</f>
        <v>13</v>
      </c>
      <c r="B1072" s="271" t="s">
        <v>141</v>
      </c>
    </row>
    <row r="1100" s="835" customFormat="true" ht="17.1" customHeight="true" x14ac:dyDescent="0.2">
      <c r="A1100" s="846"/>
      <c r="B1100" s="834"/>
      <c r="BA1100" s="753"/>
      <c r="BB1100" s="271"/>
      <c r="BC1100" s="753"/>
      <c r="BD1100" s="753"/>
      <c r="BE1100" s="753"/>
      <c r="BF1100" s="753"/>
      <c r="BG1100" s="753"/>
      <c r="BH1100" s="753"/>
      <c r="BI1100" s="753"/>
      <c r="BJ1100" s="753"/>
      <c r="BK1100" s="753"/>
      <c r="BL1100" s="753"/>
      <c r="BM1100" s="753"/>
      <c r="BN1100" s="753"/>
      <c r="BO1100" s="753"/>
      <c r="BP1100" s="753"/>
      <c r="BQ1100" s="753"/>
      <c r="BR1100" s="753"/>
      <c r="BS1100" s="753"/>
      <c r="BT1100" s="753"/>
      <c r="BU1100" s="753"/>
      <c r="BV1100" s="753"/>
      <c r="BW1100" s="753"/>
      <c r="BX1100" s="753"/>
      <c r="BY1100" s="753"/>
      <c r="BZ1100" s="238"/>
      <c r="CA1100" s="238"/>
      <c r="CB1100" s="238"/>
      <c r="CC1100" s="238"/>
      <c r="CD1100" s="238"/>
      <c r="CE1100" s="238"/>
      <c r="CF1100" s="238"/>
      <c r="CG1100" s="238"/>
      <c r="CH1100" s="238"/>
      <c r="CI1100" s="238"/>
      <c r="CJ1100" s="238"/>
      <c r="CK1100" s="238"/>
      <c r="CL1100" s="238"/>
      <c r="CM1100" s="238"/>
      <c r="CN1100" s="238"/>
      <c r="CO1100" s="238"/>
      <c r="CP1100" s="238"/>
      <c r="CQ1100" s="238"/>
      <c r="CR1100" s="238"/>
      <c r="CS1100" s="238"/>
      <c r="CT1100" s="238"/>
      <c r="CU1100" s="238"/>
      <c r="CV1100" s="238"/>
      <c r="CW1100" s="238"/>
      <c r="CX1100" s="238"/>
      <c r="CY1100" s="238"/>
      <c r="CZ1100" s="238"/>
    </row>
    <row r="1101" s="835" customFormat="true" ht="17.1" customHeight="true" x14ac:dyDescent="0.2">
      <c r="A1101" s="847"/>
      <c r="B1101" s="836"/>
      <c r="BA1101" s="753"/>
      <c r="BB1101" s="271"/>
      <c r="BC1101" s="753"/>
      <c r="BD1101" s="753"/>
      <c r="BE1101" s="753"/>
      <c r="BF1101" s="753"/>
      <c r="BG1101" s="753"/>
      <c r="BH1101" s="753"/>
      <c r="BI1101" s="753"/>
      <c r="BJ1101" s="753"/>
      <c r="BK1101" s="753"/>
      <c r="BL1101" s="753"/>
      <c r="BM1101" s="753"/>
      <c r="BN1101" s="753"/>
      <c r="BO1101" s="753"/>
      <c r="BP1101" s="753"/>
      <c r="BQ1101" s="753"/>
      <c r="BR1101" s="753"/>
      <c r="BS1101" s="753"/>
      <c r="BT1101" s="753"/>
      <c r="BU1101" s="753"/>
      <c r="BV1101" s="753"/>
      <c r="BW1101" s="753"/>
      <c r="BX1101" s="753"/>
      <c r="BY1101" s="753"/>
      <c r="BZ1101" s="238"/>
      <c r="CA1101" s="238"/>
      <c r="CB1101" s="238"/>
      <c r="CC1101" s="238"/>
      <c r="CD1101" s="238"/>
      <c r="CE1101" s="238"/>
      <c r="CF1101" s="238"/>
      <c r="CG1101" s="238"/>
      <c r="CH1101" s="238"/>
      <c r="CI1101" s="238"/>
      <c r="CJ1101" s="238"/>
      <c r="CK1101" s="238"/>
      <c r="CL1101" s="238"/>
      <c r="CM1101" s="238"/>
      <c r="CN1101" s="238"/>
      <c r="CO1101" s="238"/>
      <c r="CP1101" s="238"/>
      <c r="CQ1101" s="238"/>
      <c r="CR1101" s="238"/>
      <c r="CS1101" s="238"/>
      <c r="CT1101" s="238"/>
      <c r="CU1101" s="238"/>
      <c r="CV1101" s="238"/>
      <c r="CW1101" s="238"/>
      <c r="CX1101" s="238"/>
      <c r="CY1101" s="238"/>
      <c r="CZ1101" s="238"/>
    </row>
    <row r="1102" s="835" customFormat="true" ht="15" customHeight="true" x14ac:dyDescent="0.2">
      <c r="BA1102" s="753"/>
      <c r="BB1102" s="271"/>
      <c r="BC1102" s="753"/>
      <c r="BD1102" s="753"/>
      <c r="BE1102" s="753"/>
      <c r="BF1102" s="753"/>
      <c r="BG1102" s="753"/>
      <c r="BH1102" s="753"/>
      <c r="BI1102" s="753"/>
      <c r="BJ1102" s="753"/>
      <c r="BK1102" s="753"/>
      <c r="BL1102" s="753"/>
      <c r="BM1102" s="753"/>
      <c r="BN1102" s="753"/>
      <c r="BO1102" s="753"/>
      <c r="BP1102" s="753"/>
      <c r="BQ1102" s="753"/>
      <c r="BR1102" s="753"/>
      <c r="BS1102" s="753"/>
      <c r="BT1102" s="753"/>
      <c r="BU1102" s="753"/>
      <c r="BV1102" s="753"/>
      <c r="BW1102" s="753"/>
      <c r="BX1102" s="753"/>
      <c r="BY1102" s="753"/>
      <c r="BZ1102" s="238"/>
      <c r="CA1102" s="238"/>
      <c r="CB1102" s="238"/>
      <c r="CC1102" s="238"/>
      <c r="CD1102" s="238"/>
      <c r="CE1102" s="238"/>
      <c r="CF1102" s="238"/>
      <c r="CG1102" s="238"/>
      <c r="CH1102" s="238"/>
      <c r="CI1102" s="238"/>
      <c r="CJ1102" s="238"/>
      <c r="CK1102" s="238"/>
      <c r="CL1102" s="238"/>
      <c r="CM1102" s="238"/>
      <c r="CN1102" s="238"/>
      <c r="CO1102" s="238"/>
      <c r="CP1102" s="238"/>
      <c r="CQ1102" s="238"/>
      <c r="CR1102" s="238"/>
      <c r="CS1102" s="238"/>
      <c r="CT1102" s="238"/>
      <c r="CU1102" s="238"/>
      <c r="CV1102" s="238"/>
      <c r="CW1102" s="238"/>
      <c r="CX1102" s="238"/>
      <c r="CY1102" s="238"/>
      <c r="CZ1102" s="238"/>
    </row>
    <row r="1103" s="835" customFormat="true" ht="15" customHeight="true" x14ac:dyDescent="0.2">
      <c r="BA1103" s="753"/>
      <c r="BB1103" s="271"/>
      <c r="BC1103" s="753"/>
      <c r="BD1103" s="753"/>
      <c r="BE1103" s="753"/>
      <c r="BF1103" s="753"/>
      <c r="BG1103" s="753"/>
      <c r="BH1103" s="753"/>
      <c r="BI1103" s="753"/>
      <c r="BJ1103" s="753"/>
      <c r="BK1103" s="753"/>
      <c r="BL1103" s="753"/>
      <c r="BM1103" s="753"/>
      <c r="BN1103" s="753"/>
      <c r="BO1103" s="753"/>
      <c r="BP1103" s="753"/>
      <c r="BQ1103" s="753"/>
      <c r="BR1103" s="753"/>
      <c r="BS1103" s="753"/>
      <c r="BT1103" s="753"/>
      <c r="BU1103" s="753"/>
      <c r="BV1103" s="753"/>
      <c r="BW1103" s="753"/>
      <c r="BX1103" s="753"/>
      <c r="BY1103" s="753"/>
      <c r="BZ1103" s="238"/>
      <c r="CA1103" s="238"/>
      <c r="CB1103" s="238"/>
      <c r="CC1103" s="238"/>
      <c r="CD1103" s="238"/>
      <c r="CE1103" s="238"/>
      <c r="CF1103" s="238"/>
      <c r="CG1103" s="238"/>
      <c r="CH1103" s="238"/>
      <c r="CI1103" s="238"/>
      <c r="CJ1103" s="238"/>
      <c r="CK1103" s="238"/>
      <c r="CL1103" s="238"/>
      <c r="CM1103" s="238"/>
      <c r="CN1103" s="238"/>
      <c r="CO1103" s="238"/>
      <c r="CP1103" s="238"/>
      <c r="CQ1103" s="238"/>
      <c r="CR1103" s="238"/>
      <c r="CS1103" s="238"/>
      <c r="CT1103" s="238"/>
      <c r="CU1103" s="238"/>
      <c r="CV1103" s="238"/>
      <c r="CW1103" s="238"/>
      <c r="CX1103" s="238"/>
      <c r="CY1103" s="238"/>
      <c r="CZ1103" s="238"/>
    </row>
    <row r="1104" s="835" customFormat="true" ht="15" customHeight="true" x14ac:dyDescent="0.2">
      <c r="BA1104" s="753"/>
      <c r="BB1104" s="271"/>
      <c r="BC1104" s="753"/>
      <c r="BD1104" s="753"/>
      <c r="BE1104" s="753"/>
      <c r="BF1104" s="753"/>
      <c r="BG1104" s="753"/>
      <c r="BH1104" s="753"/>
      <c r="BI1104" s="753"/>
      <c r="BJ1104" s="753"/>
      <c r="BK1104" s="753"/>
      <c r="BL1104" s="753"/>
      <c r="BM1104" s="753"/>
      <c r="BN1104" s="753"/>
      <c r="BO1104" s="753"/>
      <c r="BP1104" s="753"/>
      <c r="BQ1104" s="753"/>
      <c r="BR1104" s="753"/>
      <c r="BS1104" s="753"/>
      <c r="BT1104" s="753"/>
      <c r="BU1104" s="753"/>
      <c r="BV1104" s="753"/>
      <c r="BW1104" s="753"/>
      <c r="BX1104" s="753"/>
      <c r="BY1104" s="753"/>
      <c r="BZ1104" s="238"/>
      <c r="CA1104" s="238"/>
      <c r="CB1104" s="238"/>
      <c r="CC1104" s="238"/>
      <c r="CD1104" s="238"/>
      <c r="CE1104" s="238"/>
      <c r="CF1104" s="238"/>
      <c r="CG1104" s="238"/>
      <c r="CH1104" s="238"/>
      <c r="CI1104" s="238"/>
      <c r="CJ1104" s="238"/>
      <c r="CK1104" s="238"/>
      <c r="CL1104" s="238"/>
      <c r="CM1104" s="238"/>
      <c r="CN1104" s="238"/>
      <c r="CO1104" s="238"/>
      <c r="CP1104" s="238"/>
      <c r="CQ1104" s="238"/>
      <c r="CR1104" s="238"/>
      <c r="CS1104" s="238"/>
      <c r="CT1104" s="238"/>
      <c r="CU1104" s="238"/>
      <c r="CV1104" s="238"/>
      <c r="CW1104" s="238"/>
      <c r="CX1104" s="238"/>
      <c r="CY1104" s="238"/>
      <c r="CZ1104" s="238"/>
    </row>
    <row r="1105" s="835" customFormat="true" ht="15" customHeight="true" x14ac:dyDescent="0.2">
      <c r="BA1105" s="753"/>
      <c r="BB1105" s="271"/>
      <c r="BC1105" s="753"/>
      <c r="BD1105" s="753"/>
      <c r="BE1105" s="753"/>
      <c r="BF1105" s="753"/>
      <c r="BG1105" s="753"/>
      <c r="BH1105" s="753"/>
      <c r="BI1105" s="753"/>
      <c r="BJ1105" s="753"/>
      <c r="BK1105" s="753"/>
      <c r="BL1105" s="753"/>
      <c r="BM1105" s="753"/>
      <c r="BN1105" s="753"/>
      <c r="BO1105" s="753"/>
      <c r="BP1105" s="753"/>
      <c r="BQ1105" s="753"/>
      <c r="BR1105" s="753"/>
      <c r="BS1105" s="753"/>
      <c r="BT1105" s="753"/>
      <c r="BU1105" s="753"/>
      <c r="BV1105" s="753"/>
      <c r="BW1105" s="753"/>
      <c r="BX1105" s="753"/>
      <c r="BY1105" s="753"/>
      <c r="BZ1105" s="238"/>
      <c r="CA1105" s="238"/>
      <c r="CB1105" s="238"/>
      <c r="CC1105" s="238"/>
      <c r="CD1105" s="238"/>
      <c r="CE1105" s="238"/>
      <c r="CF1105" s="238"/>
      <c r="CG1105" s="238"/>
      <c r="CH1105" s="238"/>
      <c r="CI1105" s="238"/>
      <c r="CJ1105" s="238"/>
      <c r="CK1105" s="238"/>
      <c r="CL1105" s="238"/>
      <c r="CM1105" s="238"/>
      <c r="CN1105" s="238"/>
      <c r="CO1105" s="238"/>
      <c r="CP1105" s="238"/>
      <c r="CQ1105" s="238"/>
      <c r="CR1105" s="238"/>
      <c r="CS1105" s="238"/>
      <c r="CT1105" s="238"/>
      <c r="CU1105" s="238"/>
      <c r="CV1105" s="238"/>
      <c r="CW1105" s="238"/>
      <c r="CX1105" s="238"/>
      <c r="CY1105" s="238"/>
      <c r="CZ1105" s="238"/>
    </row>
    <row r="1106" s="835" customFormat="true" ht="15" customHeight="true" x14ac:dyDescent="0.2">
      <c r="BA1106" s="753"/>
      <c r="BB1106" s="271"/>
      <c r="BC1106" s="753"/>
      <c r="BD1106" s="753"/>
      <c r="BE1106" s="753"/>
      <c r="BF1106" s="753"/>
      <c r="BG1106" s="753"/>
      <c r="BH1106" s="753"/>
      <c r="BI1106" s="753"/>
      <c r="BJ1106" s="753"/>
      <c r="BK1106" s="753"/>
      <c r="BL1106" s="753"/>
      <c r="BM1106" s="753"/>
      <c r="BN1106" s="753"/>
      <c r="BO1106" s="753"/>
      <c r="BP1106" s="753"/>
      <c r="BQ1106" s="753"/>
      <c r="BR1106" s="753"/>
      <c r="BS1106" s="753"/>
      <c r="BT1106" s="753"/>
      <c r="BU1106" s="753"/>
      <c r="BV1106" s="753"/>
      <c r="BW1106" s="753"/>
      <c r="BX1106" s="753"/>
      <c r="BY1106" s="753"/>
      <c r="BZ1106" s="238"/>
      <c r="CA1106" s="238"/>
      <c r="CB1106" s="238"/>
      <c r="CC1106" s="238"/>
      <c r="CD1106" s="238"/>
      <c r="CE1106" s="238"/>
      <c r="CF1106" s="238"/>
      <c r="CG1106" s="238"/>
      <c r="CH1106" s="238"/>
      <c r="CI1106" s="238"/>
      <c r="CJ1106" s="238"/>
      <c r="CK1106" s="238"/>
      <c r="CL1106" s="238"/>
      <c r="CM1106" s="238"/>
      <c r="CN1106" s="238"/>
      <c r="CO1106" s="238"/>
      <c r="CP1106" s="238"/>
      <c r="CQ1106" s="238"/>
      <c r="CR1106" s="238"/>
      <c r="CS1106" s="238"/>
      <c r="CT1106" s="238"/>
      <c r="CU1106" s="238"/>
      <c r="CV1106" s="238"/>
      <c r="CW1106" s="238"/>
      <c r="CX1106" s="238"/>
      <c r="CY1106" s="238"/>
      <c r="CZ1106" s="238"/>
    </row>
    <row r="1107" s="835" customFormat="true" ht="15" customHeight="true" x14ac:dyDescent="0.2">
      <c r="BA1107" s="753"/>
      <c r="BB1107" s="271"/>
      <c r="BC1107" s="753"/>
      <c r="BD1107" s="753"/>
      <c r="BE1107" s="753"/>
      <c r="BF1107" s="753"/>
      <c r="BG1107" s="753"/>
      <c r="BH1107" s="753"/>
      <c r="BI1107" s="753"/>
      <c r="BJ1107" s="753"/>
      <c r="BK1107" s="753"/>
      <c r="BL1107" s="753"/>
      <c r="BM1107" s="753"/>
      <c r="BN1107" s="753"/>
      <c r="BO1107" s="753"/>
      <c r="BP1107" s="753"/>
      <c r="BQ1107" s="753"/>
      <c r="BR1107" s="753"/>
      <c r="BS1107" s="753"/>
      <c r="BT1107" s="753"/>
      <c r="BU1107" s="753"/>
      <c r="BV1107" s="753"/>
      <c r="BW1107" s="753"/>
      <c r="BX1107" s="753"/>
      <c r="BY1107" s="753"/>
      <c r="BZ1107" s="238"/>
      <c r="CA1107" s="238"/>
      <c r="CB1107" s="238"/>
      <c r="CC1107" s="238"/>
      <c r="CD1107" s="238"/>
      <c r="CE1107" s="238"/>
      <c r="CF1107" s="238"/>
      <c r="CG1107" s="238"/>
      <c r="CH1107" s="238"/>
      <c r="CI1107" s="238"/>
      <c r="CJ1107" s="238"/>
      <c r="CK1107" s="238"/>
      <c r="CL1107" s="238"/>
      <c r="CM1107" s="238"/>
      <c r="CN1107" s="238"/>
      <c r="CO1107" s="238"/>
      <c r="CP1107" s="238"/>
      <c r="CQ1107" s="238"/>
      <c r="CR1107" s="238"/>
      <c r="CS1107" s="238"/>
      <c r="CT1107" s="238"/>
      <c r="CU1107" s="238"/>
      <c r="CV1107" s="238"/>
      <c r="CW1107" s="238"/>
      <c r="CX1107" s="238"/>
      <c r="CY1107" s="238"/>
      <c r="CZ1107" s="238"/>
    </row>
    <row r="1108" s="835" customFormat="true" ht="15" customHeight="true" x14ac:dyDescent="0.2">
      <c r="BA1108" s="753"/>
      <c r="BB1108" s="271"/>
      <c r="BC1108" s="753"/>
      <c r="BD1108" s="753"/>
      <c r="BE1108" s="753"/>
      <c r="BF1108" s="753"/>
      <c r="BG1108" s="753"/>
      <c r="BH1108" s="753"/>
      <c r="BI1108" s="753"/>
      <c r="BJ1108" s="753"/>
      <c r="BK1108" s="753"/>
      <c r="BL1108" s="753"/>
      <c r="BM1108" s="753"/>
      <c r="BN1108" s="753"/>
      <c r="BO1108" s="753"/>
      <c r="BP1108" s="753"/>
      <c r="BQ1108" s="753"/>
      <c r="BR1108" s="753"/>
      <c r="BS1108" s="753"/>
      <c r="BT1108" s="753"/>
      <c r="BU1108" s="753"/>
      <c r="BV1108" s="753"/>
      <c r="BW1108" s="753"/>
      <c r="BX1108" s="753"/>
      <c r="BY1108" s="753"/>
      <c r="BZ1108" s="238"/>
      <c r="CA1108" s="238"/>
      <c r="CB1108" s="238"/>
      <c r="CC1108" s="238"/>
      <c r="CD1108" s="238"/>
      <c r="CE1108" s="238"/>
      <c r="CF1108" s="238"/>
      <c r="CG1108" s="238"/>
      <c r="CH1108" s="238"/>
      <c r="CI1108" s="238"/>
      <c r="CJ1108" s="238"/>
      <c r="CK1108" s="238"/>
      <c r="CL1108" s="238"/>
      <c r="CM1108" s="238"/>
      <c r="CN1108" s="238"/>
      <c r="CO1108" s="238"/>
      <c r="CP1108" s="238"/>
      <c r="CQ1108" s="238"/>
      <c r="CR1108" s="238"/>
      <c r="CS1108" s="238"/>
      <c r="CT1108" s="238"/>
      <c r="CU1108" s="238"/>
      <c r="CV1108" s="238"/>
      <c r="CW1108" s="238"/>
      <c r="CX1108" s="238"/>
      <c r="CY1108" s="238"/>
      <c r="CZ1108" s="238"/>
    </row>
    <row r="1109" s="835" customFormat="true" ht="15" customHeight="true" x14ac:dyDescent="0.2">
      <c r="BA1109" s="753"/>
      <c r="BB1109" s="271"/>
      <c r="BC1109" s="753"/>
      <c r="BD1109" s="753"/>
      <c r="BE1109" s="753"/>
      <c r="BF1109" s="753"/>
      <c r="BG1109" s="753"/>
      <c r="BH1109" s="753"/>
      <c r="BI1109" s="753"/>
      <c r="BJ1109" s="753"/>
      <c r="BK1109" s="753"/>
      <c r="BL1109" s="753"/>
      <c r="BM1109" s="753"/>
      <c r="BN1109" s="753"/>
      <c r="BO1109" s="753"/>
      <c r="BP1109" s="753"/>
      <c r="BQ1109" s="753"/>
      <c r="BR1109" s="753"/>
      <c r="BS1109" s="753"/>
      <c r="BT1109" s="753"/>
      <c r="BU1109" s="753"/>
      <c r="BV1109" s="753"/>
      <c r="BW1109" s="753"/>
      <c r="BX1109" s="753"/>
      <c r="BY1109" s="753"/>
      <c r="BZ1109" s="238"/>
      <c r="CA1109" s="238"/>
      <c r="CB1109" s="238"/>
      <c r="CC1109" s="238"/>
      <c r="CD1109" s="238"/>
      <c r="CE1109" s="238"/>
      <c r="CF1109" s="238"/>
      <c r="CG1109" s="238"/>
      <c r="CH1109" s="238"/>
      <c r="CI1109" s="238"/>
      <c r="CJ1109" s="238"/>
      <c r="CK1109" s="238"/>
      <c r="CL1109" s="238"/>
      <c r="CM1109" s="238"/>
      <c r="CN1109" s="238"/>
      <c r="CO1109" s="238"/>
      <c r="CP1109" s="238"/>
      <c r="CQ1109" s="238"/>
      <c r="CR1109" s="238"/>
      <c r="CS1109" s="238"/>
      <c r="CT1109" s="238"/>
      <c r="CU1109" s="238"/>
      <c r="CV1109" s="238"/>
      <c r="CW1109" s="238"/>
      <c r="CX1109" s="238"/>
      <c r="CY1109" s="238"/>
      <c r="CZ1109" s="238"/>
    </row>
    <row r="1110" s="835" customFormat="true" ht="15" customHeight="true" x14ac:dyDescent="0.2">
      <c r="BA1110" s="753"/>
      <c r="BB1110" s="271"/>
      <c r="BC1110" s="753"/>
      <c r="BD1110" s="753"/>
      <c r="BE1110" s="753"/>
      <c r="BF1110" s="753"/>
      <c r="BG1110" s="753"/>
      <c r="BH1110" s="753"/>
      <c r="BI1110" s="753"/>
      <c r="BJ1110" s="753"/>
      <c r="BK1110" s="753"/>
      <c r="BL1110" s="753"/>
      <c r="BM1110" s="753"/>
      <c r="BN1110" s="753"/>
      <c r="BO1110" s="753"/>
      <c r="BP1110" s="753"/>
      <c r="BQ1110" s="753"/>
      <c r="BR1110" s="753"/>
      <c r="BS1110" s="753"/>
      <c r="BT1110" s="753"/>
      <c r="BU1110" s="753"/>
      <c r="BV1110" s="753"/>
      <c r="BW1110" s="753"/>
      <c r="BX1110" s="753"/>
      <c r="BY1110" s="753"/>
      <c r="BZ1110" s="238"/>
      <c r="CA1110" s="238"/>
      <c r="CB1110" s="238"/>
      <c r="CC1110" s="238"/>
      <c r="CD1110" s="238"/>
      <c r="CE1110" s="238"/>
      <c r="CF1110" s="238"/>
      <c r="CG1110" s="238"/>
      <c r="CH1110" s="238"/>
      <c r="CI1110" s="238"/>
      <c r="CJ1110" s="238"/>
      <c r="CK1110" s="238"/>
      <c r="CL1110" s="238"/>
      <c r="CM1110" s="238"/>
      <c r="CN1110" s="238"/>
      <c r="CO1110" s="238"/>
      <c r="CP1110" s="238"/>
      <c r="CQ1110" s="238"/>
      <c r="CR1110" s="238"/>
      <c r="CS1110" s="238"/>
      <c r="CT1110" s="238"/>
      <c r="CU1110" s="238"/>
      <c r="CV1110" s="238"/>
      <c r="CW1110" s="238"/>
      <c r="CX1110" s="238"/>
      <c r="CY1110" s="238"/>
      <c r="CZ1110" s="238"/>
    </row>
    <row r="1111" s="835" customFormat="true" ht="15" customHeight="true" x14ac:dyDescent="0.2">
      <c r="BA1111" s="753"/>
      <c r="BB1111" s="271"/>
      <c r="BC1111" s="753"/>
      <c r="BD1111" s="753"/>
      <c r="BE1111" s="753"/>
      <c r="BF1111" s="753"/>
      <c r="BG1111" s="753"/>
      <c r="BH1111" s="753"/>
      <c r="BI1111" s="753"/>
      <c r="BJ1111" s="753"/>
      <c r="BK1111" s="753"/>
      <c r="BL1111" s="753"/>
      <c r="BM1111" s="753"/>
      <c r="BN1111" s="753"/>
      <c r="BO1111" s="753"/>
      <c r="BP1111" s="753"/>
      <c r="BQ1111" s="753"/>
      <c r="BR1111" s="753"/>
      <c r="BS1111" s="753"/>
      <c r="BT1111" s="753"/>
      <c r="BU1111" s="753"/>
      <c r="BV1111" s="753"/>
      <c r="BW1111" s="753"/>
      <c r="BX1111" s="753"/>
      <c r="BY1111" s="753"/>
      <c r="BZ1111" s="238"/>
      <c r="CA1111" s="238"/>
      <c r="CB1111" s="238"/>
      <c r="CC1111" s="238"/>
      <c r="CD1111" s="238"/>
      <c r="CE1111" s="238"/>
      <c r="CF1111" s="238"/>
      <c r="CG1111" s="238"/>
      <c r="CH1111" s="238"/>
      <c r="CI1111" s="238"/>
      <c r="CJ1111" s="238"/>
      <c r="CK1111" s="238"/>
      <c r="CL1111" s="238"/>
      <c r="CM1111" s="238"/>
      <c r="CN1111" s="238"/>
      <c r="CO1111" s="238"/>
      <c r="CP1111" s="238"/>
      <c r="CQ1111" s="238"/>
      <c r="CR1111" s="238"/>
      <c r="CS1111" s="238"/>
      <c r="CT1111" s="238"/>
      <c r="CU1111" s="238"/>
      <c r="CV1111" s="238"/>
      <c r="CW1111" s="238"/>
      <c r="CX1111" s="238"/>
      <c r="CY1111" s="238"/>
      <c r="CZ1111" s="238"/>
    </row>
    <row r="1112" s="835" customFormat="true" ht="15" customHeight="true" x14ac:dyDescent="0.2">
      <c r="BA1112" s="753"/>
      <c r="BB1112" s="271"/>
      <c r="BC1112" s="753"/>
      <c r="BD1112" s="753"/>
      <c r="BE1112" s="753"/>
      <c r="BF1112" s="753"/>
      <c r="BG1112" s="753"/>
      <c r="BH1112" s="753"/>
      <c r="BI1112" s="753"/>
      <c r="BJ1112" s="753"/>
      <c r="BK1112" s="753"/>
      <c r="BL1112" s="753"/>
      <c r="BM1112" s="753"/>
      <c r="BN1112" s="753"/>
      <c r="BO1112" s="753"/>
      <c r="BP1112" s="753"/>
      <c r="BQ1112" s="753"/>
      <c r="BR1112" s="753"/>
      <c r="BS1112" s="753"/>
      <c r="BT1112" s="753"/>
      <c r="BU1112" s="753"/>
      <c r="BV1112" s="753"/>
      <c r="BW1112" s="753"/>
      <c r="BX1112" s="753"/>
      <c r="BY1112" s="753"/>
      <c r="BZ1112" s="238"/>
      <c r="CA1112" s="238"/>
      <c r="CB1112" s="238"/>
      <c r="CC1112" s="238"/>
      <c r="CD1112" s="238"/>
      <c r="CE1112" s="238"/>
      <c r="CF1112" s="238"/>
      <c r="CG1112" s="238"/>
      <c r="CH1112" s="238"/>
      <c r="CI1112" s="238"/>
      <c r="CJ1112" s="238"/>
      <c r="CK1112" s="238"/>
      <c r="CL1112" s="238"/>
      <c r="CM1112" s="238"/>
      <c r="CN1112" s="238"/>
      <c r="CO1112" s="238"/>
      <c r="CP1112" s="238"/>
      <c r="CQ1112" s="238"/>
      <c r="CR1112" s="238"/>
      <c r="CS1112" s="238"/>
      <c r="CT1112" s="238"/>
      <c r="CU1112" s="238"/>
      <c r="CV1112" s="238"/>
      <c r="CW1112" s="238"/>
      <c r="CX1112" s="238"/>
      <c r="CY1112" s="238"/>
      <c r="CZ1112" s="238"/>
    </row>
    <row r="1113" s="835" customFormat="true" ht="15" customHeight="true" x14ac:dyDescent="0.2">
      <c r="BA1113" s="753"/>
      <c r="BB1113" s="271"/>
      <c r="BC1113" s="753"/>
      <c r="BD1113" s="753"/>
      <c r="BE1113" s="753"/>
      <c r="BF1113" s="753"/>
      <c r="BG1113" s="753"/>
      <c r="BH1113" s="753"/>
      <c r="BI1113" s="753"/>
      <c r="BJ1113" s="753"/>
      <c r="BK1113" s="753"/>
      <c r="BL1113" s="753"/>
      <c r="BM1113" s="753"/>
      <c r="BN1113" s="753"/>
      <c r="BO1113" s="753"/>
      <c r="BP1113" s="753"/>
      <c r="BQ1113" s="753"/>
      <c r="BR1113" s="753"/>
      <c r="BS1113" s="753"/>
      <c r="BT1113" s="753"/>
      <c r="BU1113" s="753"/>
      <c r="BV1113" s="753"/>
      <c r="BW1113" s="753"/>
      <c r="BX1113" s="753"/>
      <c r="BY1113" s="753"/>
      <c r="BZ1113" s="238"/>
      <c r="CA1113" s="238"/>
      <c r="CB1113" s="238"/>
      <c r="CC1113" s="238"/>
      <c r="CD1113" s="238"/>
      <c r="CE1113" s="238"/>
      <c r="CF1113" s="238"/>
      <c r="CG1113" s="238"/>
      <c r="CH1113" s="238"/>
      <c r="CI1113" s="238"/>
      <c r="CJ1113" s="238"/>
      <c r="CK1113" s="238"/>
      <c r="CL1113" s="238"/>
      <c r="CM1113" s="238"/>
      <c r="CN1113" s="238"/>
      <c r="CO1113" s="238"/>
      <c r="CP1113" s="238"/>
      <c r="CQ1113" s="238"/>
      <c r="CR1113" s="238"/>
      <c r="CS1113" s="238"/>
      <c r="CT1113" s="238"/>
      <c r="CU1113" s="238"/>
      <c r="CV1113" s="238"/>
      <c r="CW1113" s="238"/>
      <c r="CX1113" s="238"/>
      <c r="CY1113" s="238"/>
      <c r="CZ1113" s="238"/>
    </row>
    <row r="1114" s="835" customFormat="true" ht="17.1" customHeight="true" x14ac:dyDescent="0.2">
      <c r="A1114" s="847"/>
      <c r="B1114" s="836"/>
      <c r="C1114" s="837"/>
      <c r="D1114" s="837"/>
      <c r="E1114" s="837"/>
      <c r="F1114" s="837"/>
      <c r="G1114" s="837"/>
      <c r="H1114" s="837"/>
      <c r="I1114" s="837"/>
      <c r="J1114" s="837"/>
      <c r="K1114" s="837"/>
      <c r="L1114" s="837"/>
      <c r="M1114" s="837"/>
      <c r="N1114" s="837"/>
      <c r="O1114" s="837"/>
      <c r="P1114" s="837"/>
      <c r="Q1114" s="837"/>
      <c r="R1114" s="837"/>
      <c r="S1114" s="837"/>
      <c r="T1114" s="837"/>
      <c r="U1114" s="837"/>
      <c r="V1114" s="837"/>
      <c r="W1114" s="837"/>
      <c r="X1114" s="837"/>
      <c r="Y1114" s="837"/>
      <c r="Z1114" s="837"/>
      <c r="AA1114" s="837"/>
      <c r="AB1114" s="837"/>
      <c r="AC1114" s="837"/>
      <c r="AD1114" s="837"/>
      <c r="BA1114" s="753"/>
      <c r="BB1114" s="271"/>
      <c r="BC1114" s="753"/>
      <c r="BD1114" s="753"/>
      <c r="BE1114" s="753"/>
      <c r="BF1114" s="753"/>
      <c r="BG1114" s="753"/>
      <c r="BH1114" s="753"/>
      <c r="BI1114" s="753"/>
      <c r="BJ1114" s="753"/>
      <c r="BK1114" s="753"/>
      <c r="BL1114" s="753"/>
      <c r="BM1114" s="753"/>
      <c r="BN1114" s="753"/>
      <c r="BO1114" s="753"/>
      <c r="BP1114" s="753"/>
      <c r="BQ1114" s="753"/>
      <c r="BR1114" s="753"/>
      <c r="BS1114" s="753"/>
      <c r="BT1114" s="753"/>
      <c r="BU1114" s="753"/>
      <c r="BV1114" s="753"/>
      <c r="BW1114" s="753"/>
      <c r="BX1114" s="753"/>
      <c r="BY1114" s="753"/>
      <c r="BZ1114" s="238"/>
      <c r="CA1114" s="238"/>
      <c r="CB1114" s="238"/>
      <c r="CC1114" s="238"/>
      <c r="CD1114" s="238"/>
      <c r="CE1114" s="238"/>
      <c r="CF1114" s="238"/>
      <c r="CG1114" s="238"/>
      <c r="CH1114" s="238"/>
      <c r="CI1114" s="238"/>
      <c r="CJ1114" s="238"/>
      <c r="CK1114" s="238"/>
      <c r="CL1114" s="238"/>
      <c r="CM1114" s="238"/>
      <c r="CN1114" s="238"/>
      <c r="CO1114" s="238"/>
      <c r="CP1114" s="238"/>
      <c r="CQ1114" s="238"/>
      <c r="CR1114" s="238"/>
      <c r="CS1114" s="238"/>
      <c r="CT1114" s="238"/>
      <c r="CU1114" s="238"/>
      <c r="CV1114" s="238"/>
      <c r="CW1114" s="238"/>
      <c r="CX1114" s="238"/>
      <c r="CY1114" s="238"/>
      <c r="CZ1114" s="238"/>
    </row>
    <row r="1115" s="835" customFormat="true" ht="17.1" customHeight="true" x14ac:dyDescent="0.2">
      <c r="A1115" s="847"/>
      <c r="B1115" s="836"/>
      <c r="C1115" s="837"/>
      <c r="D1115" s="837"/>
      <c r="E1115" s="837"/>
      <c r="F1115" s="837"/>
      <c r="G1115" s="837"/>
      <c r="H1115" s="837"/>
      <c r="I1115" s="837"/>
      <c r="J1115" s="837"/>
      <c r="K1115" s="837"/>
      <c r="L1115" s="837"/>
      <c r="M1115" s="837"/>
      <c r="N1115" s="837"/>
      <c r="O1115" s="837"/>
      <c r="P1115" s="837"/>
      <c r="Q1115" s="837"/>
      <c r="R1115" s="837"/>
      <c r="S1115" s="837"/>
      <c r="T1115" s="837"/>
      <c r="U1115" s="837"/>
      <c r="V1115" s="837"/>
      <c r="W1115" s="837"/>
      <c r="X1115" s="837"/>
      <c r="Y1115" s="837"/>
      <c r="Z1115" s="837"/>
      <c r="AA1115" s="837"/>
      <c r="AB1115" s="837"/>
      <c r="AC1115" s="837"/>
      <c r="AD1115" s="837"/>
      <c r="BA1115" s="753"/>
      <c r="BB1115" s="271"/>
      <c r="BC1115" s="753"/>
      <c r="BD1115" s="753"/>
      <c r="BE1115" s="753"/>
      <c r="BF1115" s="753"/>
      <c r="BG1115" s="753"/>
      <c r="BH1115" s="753"/>
      <c r="BI1115" s="753"/>
      <c r="BJ1115" s="753"/>
      <c r="BK1115" s="753"/>
      <c r="BL1115" s="753"/>
      <c r="BM1115" s="753"/>
      <c r="BN1115" s="753"/>
      <c r="BO1115" s="753"/>
      <c r="BP1115" s="753"/>
      <c r="BQ1115" s="753"/>
      <c r="BR1115" s="753"/>
      <c r="BS1115" s="753"/>
      <c r="BT1115" s="753"/>
      <c r="BU1115" s="753"/>
      <c r="BV1115" s="753"/>
      <c r="BW1115" s="753"/>
      <c r="BX1115" s="753"/>
      <c r="BY1115" s="753"/>
      <c r="BZ1115" s="238"/>
      <c r="CA1115" s="238"/>
      <c r="CB1115" s="238"/>
      <c r="CC1115" s="238"/>
      <c r="CD1115" s="238"/>
      <c r="CE1115" s="238"/>
      <c r="CF1115" s="238"/>
      <c r="CG1115" s="238"/>
      <c r="CH1115" s="238"/>
      <c r="CI1115" s="238"/>
      <c r="CJ1115" s="238"/>
      <c r="CK1115" s="238"/>
      <c r="CL1115" s="238"/>
      <c r="CM1115" s="238"/>
      <c r="CN1115" s="238"/>
      <c r="CO1115" s="238"/>
      <c r="CP1115" s="238"/>
      <c r="CQ1115" s="238"/>
      <c r="CR1115" s="238"/>
      <c r="CS1115" s="238"/>
      <c r="CT1115" s="238"/>
      <c r="CU1115" s="238"/>
      <c r="CV1115" s="238"/>
      <c r="CW1115" s="238"/>
      <c r="CX1115" s="238"/>
      <c r="CY1115" s="238"/>
      <c r="CZ1115" s="238"/>
    </row>
    <row r="1116" s="835" customFormat="true" ht="17.1" customHeight="true" x14ac:dyDescent="0.2">
      <c r="A1116" s="847"/>
      <c r="B1116" s="836"/>
      <c r="C1116" s="837"/>
      <c r="D1116" s="837"/>
      <c r="E1116" s="837"/>
      <c r="F1116" s="837"/>
      <c r="G1116" s="837"/>
      <c r="H1116" s="837"/>
      <c r="I1116" s="837"/>
      <c r="J1116" s="837"/>
      <c r="K1116" s="837"/>
      <c r="L1116" s="837"/>
      <c r="M1116" s="837"/>
      <c r="N1116" s="837"/>
      <c r="O1116" s="837"/>
      <c r="P1116" s="837"/>
      <c r="Q1116" s="837"/>
      <c r="R1116" s="837"/>
      <c r="S1116" s="837"/>
      <c r="T1116" s="837"/>
      <c r="U1116" s="837"/>
      <c r="V1116" s="837"/>
      <c r="W1116" s="837"/>
      <c r="X1116" s="837"/>
      <c r="Y1116" s="837"/>
      <c r="Z1116" s="837"/>
      <c r="AA1116" s="837"/>
      <c r="AB1116" s="837"/>
      <c r="AC1116" s="837"/>
      <c r="AD1116" s="837"/>
      <c r="BA1116" s="753"/>
      <c r="BB1116" s="271"/>
      <c r="BC1116" s="753"/>
      <c r="BD1116" s="753"/>
      <c r="BE1116" s="753"/>
      <c r="BF1116" s="753"/>
      <c r="BG1116" s="753"/>
      <c r="BH1116" s="753"/>
      <c r="BI1116" s="753"/>
      <c r="BJ1116" s="753"/>
      <c r="BK1116" s="753"/>
      <c r="BL1116" s="753"/>
      <c r="BM1116" s="753"/>
      <c r="BN1116" s="753"/>
      <c r="BO1116" s="753"/>
      <c r="BP1116" s="753"/>
      <c r="BQ1116" s="753"/>
      <c r="BR1116" s="753"/>
      <c r="BS1116" s="753"/>
      <c r="BT1116" s="753"/>
      <c r="BU1116" s="753"/>
      <c r="BV1116" s="753"/>
      <c r="BW1116" s="753"/>
      <c r="BX1116" s="753"/>
      <c r="BY1116" s="753"/>
      <c r="BZ1116" s="238"/>
      <c r="CA1116" s="238"/>
      <c r="CB1116" s="238"/>
      <c r="CC1116" s="238"/>
      <c r="CD1116" s="238"/>
      <c r="CE1116" s="238"/>
      <c r="CF1116" s="238"/>
      <c r="CG1116" s="238"/>
      <c r="CH1116" s="238"/>
      <c r="CI1116" s="238"/>
      <c r="CJ1116" s="238"/>
      <c r="CK1116" s="238"/>
      <c r="CL1116" s="238"/>
      <c r="CM1116" s="238"/>
      <c r="CN1116" s="238"/>
      <c r="CO1116" s="238"/>
      <c r="CP1116" s="238"/>
      <c r="CQ1116" s="238"/>
      <c r="CR1116" s="238"/>
      <c r="CS1116" s="238"/>
      <c r="CT1116" s="238"/>
      <c r="CU1116" s="238"/>
      <c r="CV1116" s="238"/>
      <c r="CW1116" s="238"/>
      <c r="CX1116" s="238"/>
      <c r="CY1116" s="238"/>
      <c r="CZ1116" s="238"/>
    </row>
    <row r="1117" s="835" customFormat="true" ht="17.1" customHeight="true" x14ac:dyDescent="0.2">
      <c r="A1117" s="848"/>
      <c r="B1117" s="838"/>
      <c r="C1117" s="839"/>
      <c r="D1117" s="839"/>
      <c r="E1117" s="839"/>
      <c r="F1117" s="839"/>
      <c r="G1117" s="839"/>
      <c r="H1117" s="839"/>
      <c r="I1117" s="839"/>
      <c r="J1117" s="839"/>
      <c r="K1117" s="839"/>
      <c r="L1117" s="839"/>
      <c r="M1117" s="839"/>
      <c r="N1117" s="839"/>
      <c r="O1117" s="839"/>
      <c r="P1117" s="839"/>
      <c r="Q1117" s="839"/>
      <c r="R1117" s="839"/>
      <c r="S1117" s="839"/>
      <c r="T1117" s="839"/>
      <c r="U1117" s="839"/>
      <c r="V1117" s="839"/>
      <c r="W1117" s="839"/>
      <c r="X1117" s="839"/>
      <c r="Y1117" s="839"/>
      <c r="Z1117" s="839"/>
      <c r="AA1117" s="839"/>
      <c r="AB1117" s="839"/>
      <c r="AC1117" s="839"/>
      <c r="AD1117" s="839"/>
      <c r="BA1117" s="753"/>
      <c r="BB1117" s="271"/>
      <c r="BC1117" s="753"/>
      <c r="BD1117" s="753"/>
      <c r="BE1117" s="753"/>
      <c r="BF1117" s="753"/>
      <c r="BG1117" s="753"/>
      <c r="BH1117" s="753"/>
      <c r="BI1117" s="753"/>
      <c r="BJ1117" s="753"/>
      <c r="BK1117" s="753"/>
      <c r="BL1117" s="753"/>
      <c r="BM1117" s="753"/>
      <c r="BN1117" s="753"/>
      <c r="BO1117" s="753"/>
      <c r="BP1117" s="753"/>
      <c r="BQ1117" s="753"/>
      <c r="BR1117" s="753"/>
      <c r="BS1117" s="753"/>
      <c r="BT1117" s="753"/>
      <c r="BU1117" s="753"/>
      <c r="BV1117" s="753"/>
      <c r="BW1117" s="753"/>
      <c r="BX1117" s="753"/>
      <c r="BY1117" s="753"/>
      <c r="BZ1117" s="238"/>
      <c r="CA1117" s="238"/>
      <c r="CB1117" s="238"/>
      <c r="CC1117" s="238"/>
      <c r="CD1117" s="238"/>
      <c r="CE1117" s="238"/>
      <c r="CF1117" s="238"/>
      <c r="CG1117" s="238"/>
      <c r="CH1117" s="238"/>
      <c r="CI1117" s="238"/>
      <c r="CJ1117" s="238"/>
      <c r="CK1117" s="238"/>
      <c r="CL1117" s="238"/>
      <c r="CM1117" s="238"/>
      <c r="CN1117" s="238"/>
      <c r="CO1117" s="238"/>
      <c r="CP1117" s="238"/>
      <c r="CQ1117" s="238"/>
      <c r="CR1117" s="238"/>
      <c r="CS1117" s="238"/>
      <c r="CT1117" s="238"/>
      <c r="CU1117" s="238"/>
      <c r="CV1117" s="238"/>
      <c r="CW1117" s="238"/>
      <c r="CX1117" s="238"/>
      <c r="CY1117" s="238"/>
      <c r="CZ1117" s="238"/>
    </row>
    <row r="1118" s="835" customFormat="true" ht="15" customHeight="true" x14ac:dyDescent="0.2">
      <c r="BA1118" s="753"/>
      <c r="BB1118" s="271"/>
      <c r="BC1118" s="753"/>
      <c r="BD1118" s="753"/>
      <c r="BE1118" s="753"/>
      <c r="BF1118" s="753"/>
      <c r="BG1118" s="753"/>
      <c r="BH1118" s="753"/>
      <c r="BI1118" s="753"/>
      <c r="BJ1118" s="753"/>
      <c r="BK1118" s="753"/>
      <c r="BL1118" s="753"/>
      <c r="BM1118" s="753"/>
      <c r="BN1118" s="753"/>
      <c r="BO1118" s="753"/>
      <c r="BP1118" s="753"/>
      <c r="BQ1118" s="753"/>
      <c r="BR1118" s="753"/>
      <c r="BS1118" s="753"/>
      <c r="BT1118" s="753"/>
      <c r="BU1118" s="753"/>
      <c r="BV1118" s="753"/>
      <c r="BW1118" s="753"/>
      <c r="BX1118" s="753"/>
      <c r="BY1118" s="753"/>
      <c r="BZ1118" s="238"/>
      <c r="CA1118" s="238"/>
      <c r="CB1118" s="238"/>
      <c r="CC1118" s="238"/>
      <c r="CD1118" s="238"/>
      <c r="CE1118" s="238"/>
      <c r="CF1118" s="238"/>
      <c r="CG1118" s="238"/>
      <c r="CH1118" s="238"/>
      <c r="CI1118" s="238"/>
      <c r="CJ1118" s="238"/>
      <c r="CK1118" s="238"/>
      <c r="CL1118" s="238"/>
      <c r="CM1118" s="238"/>
      <c r="CN1118" s="238"/>
      <c r="CO1118" s="238"/>
      <c r="CP1118" s="238"/>
      <c r="CQ1118" s="238"/>
      <c r="CR1118" s="238"/>
      <c r="CS1118" s="238"/>
      <c r="CT1118" s="238"/>
      <c r="CU1118" s="238"/>
      <c r="CV1118" s="238"/>
      <c r="CW1118" s="238"/>
      <c r="CX1118" s="238"/>
      <c r="CY1118" s="238"/>
      <c r="CZ1118" s="238"/>
    </row>
    <row r="1119" s="835" customFormat="true" ht="15" customHeight="true" x14ac:dyDescent="0.2">
      <c r="BA1119" s="753"/>
      <c r="BB1119" s="271"/>
      <c r="BC1119" s="753"/>
      <c r="BD1119" s="753"/>
      <c r="BE1119" s="753"/>
      <c r="BF1119" s="753"/>
      <c r="BG1119" s="753"/>
      <c r="BH1119" s="753"/>
      <c r="BI1119" s="753"/>
      <c r="BJ1119" s="753"/>
      <c r="BK1119" s="753"/>
      <c r="BL1119" s="753"/>
      <c r="BM1119" s="753"/>
      <c r="BN1119" s="753"/>
      <c r="BO1119" s="753"/>
      <c r="BP1119" s="753"/>
      <c r="BQ1119" s="753"/>
      <c r="BR1119" s="753"/>
      <c r="BS1119" s="753"/>
      <c r="BT1119" s="753"/>
      <c r="BU1119" s="753"/>
      <c r="BV1119" s="753"/>
      <c r="BW1119" s="753"/>
      <c r="BX1119" s="753"/>
      <c r="BY1119" s="753"/>
      <c r="BZ1119" s="238"/>
      <c r="CA1119" s="238"/>
      <c r="CB1119" s="238"/>
      <c r="CC1119" s="238"/>
      <c r="CD1119" s="238"/>
      <c r="CE1119" s="238"/>
      <c r="CF1119" s="238"/>
      <c r="CG1119" s="238"/>
      <c r="CH1119" s="238"/>
      <c r="CI1119" s="238"/>
      <c r="CJ1119" s="238"/>
      <c r="CK1119" s="238"/>
      <c r="CL1119" s="238"/>
      <c r="CM1119" s="238"/>
      <c r="CN1119" s="238"/>
      <c r="CO1119" s="238"/>
      <c r="CP1119" s="238"/>
      <c r="CQ1119" s="238"/>
      <c r="CR1119" s="238"/>
      <c r="CS1119" s="238"/>
      <c r="CT1119" s="238"/>
      <c r="CU1119" s="238"/>
      <c r="CV1119" s="238"/>
      <c r="CW1119" s="238"/>
      <c r="CX1119" s="238"/>
      <c r="CY1119" s="238"/>
      <c r="CZ1119" s="238"/>
    </row>
    <row r="1120" s="835" customFormat="true" ht="15" customHeight="true" x14ac:dyDescent="0.2">
      <c r="BA1120" s="753"/>
      <c r="BB1120" s="271"/>
      <c r="BC1120" s="753"/>
      <c r="BD1120" s="753"/>
      <c r="BE1120" s="753"/>
      <c r="BF1120" s="753"/>
      <c r="BG1120" s="753"/>
      <c r="BH1120" s="753"/>
      <c r="BI1120" s="753"/>
      <c r="BJ1120" s="753"/>
      <c r="BK1120" s="753"/>
      <c r="BL1120" s="753"/>
      <c r="BM1120" s="753"/>
      <c r="BN1120" s="753"/>
      <c r="BO1120" s="753"/>
      <c r="BP1120" s="753"/>
      <c r="BQ1120" s="753"/>
      <c r="BR1120" s="753"/>
      <c r="BS1120" s="753"/>
      <c r="BT1120" s="753"/>
      <c r="BU1120" s="753"/>
      <c r="BV1120" s="753"/>
      <c r="BW1120" s="753"/>
      <c r="BX1120" s="753"/>
      <c r="BY1120" s="753"/>
      <c r="BZ1120" s="238"/>
      <c r="CA1120" s="238"/>
      <c r="CB1120" s="238"/>
      <c r="CC1120" s="238"/>
      <c r="CD1120" s="238"/>
      <c r="CE1120" s="238"/>
      <c r="CF1120" s="238"/>
      <c r="CG1120" s="238"/>
      <c r="CH1120" s="238"/>
      <c r="CI1120" s="238"/>
      <c r="CJ1120" s="238"/>
      <c r="CK1120" s="238"/>
      <c r="CL1120" s="238"/>
      <c r="CM1120" s="238"/>
      <c r="CN1120" s="238"/>
      <c r="CO1120" s="238"/>
      <c r="CP1120" s="238"/>
      <c r="CQ1120" s="238"/>
      <c r="CR1120" s="238"/>
      <c r="CS1120" s="238"/>
      <c r="CT1120" s="238"/>
      <c r="CU1120" s="238"/>
      <c r="CV1120" s="238"/>
      <c r="CW1120" s="238"/>
      <c r="CX1120" s="238"/>
      <c r="CY1120" s="238"/>
      <c r="CZ1120" s="238"/>
    </row>
    <row r="1121" s="835" customFormat="true" ht="15" customHeight="true" x14ac:dyDescent="0.2">
      <c r="BA1121" s="753"/>
      <c r="BB1121" s="271"/>
      <c r="BC1121" s="753"/>
      <c r="BD1121" s="753"/>
      <c r="BE1121" s="753"/>
      <c r="BF1121" s="753"/>
      <c r="BG1121" s="753"/>
      <c r="BH1121" s="753"/>
      <c r="BI1121" s="753"/>
      <c r="BJ1121" s="753"/>
      <c r="BK1121" s="753"/>
      <c r="BL1121" s="753"/>
      <c r="BM1121" s="753"/>
      <c r="BN1121" s="753"/>
      <c r="BO1121" s="753"/>
      <c r="BP1121" s="753"/>
      <c r="BQ1121" s="753"/>
      <c r="BR1121" s="753"/>
      <c r="BS1121" s="753"/>
      <c r="BT1121" s="753"/>
      <c r="BU1121" s="753"/>
      <c r="BV1121" s="753"/>
      <c r="BW1121" s="753"/>
      <c r="BX1121" s="753"/>
      <c r="BY1121" s="753"/>
      <c r="BZ1121" s="238"/>
      <c r="CA1121" s="238"/>
      <c r="CB1121" s="238"/>
      <c r="CC1121" s="238"/>
      <c r="CD1121" s="238"/>
      <c r="CE1121" s="238"/>
      <c r="CF1121" s="238"/>
      <c r="CG1121" s="238"/>
      <c r="CH1121" s="238"/>
      <c r="CI1121" s="238"/>
      <c r="CJ1121" s="238"/>
      <c r="CK1121" s="238"/>
      <c r="CL1121" s="238"/>
      <c r="CM1121" s="238"/>
      <c r="CN1121" s="238"/>
      <c r="CO1121" s="238"/>
      <c r="CP1121" s="238"/>
      <c r="CQ1121" s="238"/>
      <c r="CR1121" s="238"/>
      <c r="CS1121" s="238"/>
      <c r="CT1121" s="238"/>
      <c r="CU1121" s="238"/>
      <c r="CV1121" s="238"/>
      <c r="CW1121" s="238"/>
      <c r="CX1121" s="238"/>
      <c r="CY1121" s="238"/>
      <c r="CZ1121" s="238"/>
    </row>
    <row r="1122" s="835" customFormat="true" ht="15" customHeight="true" x14ac:dyDescent="0.2">
      <c r="BA1122" s="753"/>
      <c r="BB1122" s="271"/>
      <c r="BC1122" s="753"/>
      <c r="BD1122" s="753"/>
      <c r="BE1122" s="753"/>
      <c r="BF1122" s="753"/>
      <c r="BG1122" s="753"/>
      <c r="BH1122" s="753"/>
      <c r="BI1122" s="753"/>
      <c r="BJ1122" s="753"/>
      <c r="BK1122" s="753"/>
      <c r="BL1122" s="753"/>
      <c r="BM1122" s="753"/>
      <c r="BN1122" s="753"/>
      <c r="BO1122" s="753"/>
      <c r="BP1122" s="753"/>
      <c r="BQ1122" s="753"/>
      <c r="BR1122" s="753"/>
      <c r="BS1122" s="753"/>
      <c r="BT1122" s="753"/>
      <c r="BU1122" s="753"/>
      <c r="BV1122" s="753"/>
      <c r="BW1122" s="753"/>
      <c r="BX1122" s="753"/>
      <c r="BY1122" s="753"/>
      <c r="BZ1122" s="238"/>
      <c r="CA1122" s="238"/>
      <c r="CB1122" s="238"/>
      <c r="CC1122" s="238"/>
      <c r="CD1122" s="238"/>
      <c r="CE1122" s="238"/>
      <c r="CF1122" s="238"/>
      <c r="CG1122" s="238"/>
      <c r="CH1122" s="238"/>
      <c r="CI1122" s="238"/>
      <c r="CJ1122" s="238"/>
      <c r="CK1122" s="238"/>
      <c r="CL1122" s="238"/>
      <c r="CM1122" s="238"/>
      <c r="CN1122" s="238"/>
      <c r="CO1122" s="238"/>
      <c r="CP1122" s="238"/>
      <c r="CQ1122" s="238"/>
      <c r="CR1122" s="238"/>
      <c r="CS1122" s="238"/>
      <c r="CT1122" s="238"/>
      <c r="CU1122" s="238"/>
      <c r="CV1122" s="238"/>
      <c r="CW1122" s="238"/>
      <c r="CX1122" s="238"/>
      <c r="CY1122" s="238"/>
      <c r="CZ1122" s="238"/>
    </row>
    <row r="1123" s="835" customFormat="true" ht="15" customHeight="true" x14ac:dyDescent="0.2">
      <c r="BA1123" s="753"/>
      <c r="BB1123" s="271"/>
      <c r="BC1123" s="753"/>
      <c r="BD1123" s="753"/>
      <c r="BE1123" s="753"/>
      <c r="BF1123" s="753"/>
      <c r="BG1123" s="753"/>
      <c r="BH1123" s="753"/>
      <c r="BI1123" s="753"/>
      <c r="BJ1123" s="753"/>
      <c r="BK1123" s="753"/>
      <c r="BL1123" s="753"/>
      <c r="BM1123" s="753"/>
      <c r="BN1123" s="753"/>
      <c r="BO1123" s="753"/>
      <c r="BP1123" s="753"/>
      <c r="BQ1123" s="753"/>
      <c r="BR1123" s="753"/>
      <c r="BS1123" s="753"/>
      <c r="BT1123" s="753"/>
      <c r="BU1123" s="753"/>
      <c r="BV1123" s="753"/>
      <c r="BW1123" s="753"/>
      <c r="BX1123" s="753"/>
      <c r="BY1123" s="753"/>
      <c r="BZ1123" s="238"/>
      <c r="CA1123" s="238"/>
      <c r="CB1123" s="238"/>
      <c r="CC1123" s="238"/>
      <c r="CD1123" s="238"/>
      <c r="CE1123" s="238"/>
      <c r="CF1123" s="238"/>
      <c r="CG1123" s="238"/>
      <c r="CH1123" s="238"/>
      <c r="CI1123" s="238"/>
      <c r="CJ1123" s="238"/>
      <c r="CK1123" s="238"/>
      <c r="CL1123" s="238"/>
      <c r="CM1123" s="238"/>
      <c r="CN1123" s="238"/>
      <c r="CO1123" s="238"/>
      <c r="CP1123" s="238"/>
      <c r="CQ1123" s="238"/>
      <c r="CR1123" s="238"/>
      <c r="CS1123" s="238"/>
      <c r="CT1123" s="238"/>
      <c r="CU1123" s="238"/>
      <c r="CV1123" s="238"/>
      <c r="CW1123" s="238"/>
      <c r="CX1123" s="238"/>
      <c r="CY1123" s="238"/>
      <c r="CZ1123" s="238"/>
    </row>
    <row r="1124" s="835" customFormat="true" ht="15" customHeight="true" x14ac:dyDescent="0.2">
      <c r="BA1124" s="753"/>
      <c r="BB1124" s="271"/>
      <c r="BC1124" s="753"/>
      <c r="BD1124" s="753"/>
      <c r="BE1124" s="753"/>
      <c r="BF1124" s="753"/>
      <c r="BG1124" s="753"/>
      <c r="BH1124" s="753"/>
      <c r="BI1124" s="753"/>
      <c r="BJ1124" s="753"/>
      <c r="BK1124" s="753"/>
      <c r="BL1124" s="753"/>
      <c r="BM1124" s="753"/>
      <c r="BN1124" s="753"/>
      <c r="BO1124" s="753"/>
      <c r="BP1124" s="753"/>
      <c r="BQ1124" s="753"/>
      <c r="BR1124" s="753"/>
      <c r="BS1124" s="753"/>
      <c r="BT1124" s="753"/>
      <c r="BU1124" s="753"/>
      <c r="BV1124" s="753"/>
      <c r="BW1124" s="753"/>
      <c r="BX1124" s="753"/>
      <c r="BY1124" s="753"/>
      <c r="BZ1124" s="238"/>
      <c r="CA1124" s="238"/>
      <c r="CB1124" s="238"/>
      <c r="CC1124" s="238"/>
      <c r="CD1124" s="238"/>
      <c r="CE1124" s="238"/>
      <c r="CF1124" s="238"/>
      <c r="CG1124" s="238"/>
      <c r="CH1124" s="238"/>
      <c r="CI1124" s="238"/>
      <c r="CJ1124" s="238"/>
      <c r="CK1124" s="238"/>
      <c r="CL1124" s="238"/>
      <c r="CM1124" s="238"/>
      <c r="CN1124" s="238"/>
      <c r="CO1124" s="238"/>
      <c r="CP1124" s="238"/>
      <c r="CQ1124" s="238"/>
      <c r="CR1124" s="238"/>
      <c r="CS1124" s="238"/>
      <c r="CT1124" s="238"/>
      <c r="CU1124" s="238"/>
      <c r="CV1124" s="238"/>
      <c r="CW1124" s="238"/>
      <c r="CX1124" s="238"/>
      <c r="CY1124" s="238"/>
      <c r="CZ1124" s="238"/>
    </row>
    <row r="1125" s="835" customFormat="true" ht="15" customHeight="true" x14ac:dyDescent="0.2">
      <c r="BA1125" s="753"/>
      <c r="BB1125" s="271"/>
      <c r="BC1125" s="753"/>
      <c r="BD1125" s="753"/>
      <c r="BE1125" s="753"/>
      <c r="BF1125" s="753"/>
      <c r="BG1125" s="753"/>
      <c r="BH1125" s="753"/>
      <c r="BI1125" s="753"/>
      <c r="BJ1125" s="753"/>
      <c r="BK1125" s="753"/>
      <c r="BL1125" s="753"/>
      <c r="BM1125" s="753"/>
      <c r="BN1125" s="753"/>
      <c r="BO1125" s="753"/>
      <c r="BP1125" s="753"/>
      <c r="BQ1125" s="753"/>
      <c r="BR1125" s="753"/>
      <c r="BS1125" s="753"/>
      <c r="BT1125" s="753"/>
      <c r="BU1125" s="753"/>
      <c r="BV1125" s="753"/>
      <c r="BW1125" s="753"/>
      <c r="BX1125" s="753"/>
      <c r="BY1125" s="753"/>
      <c r="BZ1125" s="238"/>
      <c r="CA1125" s="238"/>
      <c r="CB1125" s="238"/>
      <c r="CC1125" s="238"/>
      <c r="CD1125" s="238"/>
      <c r="CE1125" s="238"/>
      <c r="CF1125" s="238"/>
      <c r="CG1125" s="238"/>
      <c r="CH1125" s="238"/>
      <c r="CI1125" s="238"/>
      <c r="CJ1125" s="238"/>
      <c r="CK1125" s="238"/>
      <c r="CL1125" s="238"/>
      <c r="CM1125" s="238"/>
      <c r="CN1125" s="238"/>
      <c r="CO1125" s="238"/>
      <c r="CP1125" s="238"/>
      <c r="CQ1125" s="238"/>
      <c r="CR1125" s="238"/>
      <c r="CS1125" s="238"/>
      <c r="CT1125" s="238"/>
      <c r="CU1125" s="238"/>
      <c r="CV1125" s="238"/>
      <c r="CW1125" s="238"/>
      <c r="CX1125" s="238"/>
      <c r="CY1125" s="238"/>
      <c r="CZ1125" s="238"/>
    </row>
    <row r="1126" s="835" customFormat="true" ht="15" customHeight="true" x14ac:dyDescent="0.2">
      <c r="BA1126" s="753"/>
      <c r="BB1126" s="271"/>
      <c r="BC1126" s="753"/>
      <c r="BD1126" s="753"/>
      <c r="BE1126" s="753"/>
      <c r="BF1126" s="753"/>
      <c r="BG1126" s="753"/>
      <c r="BH1126" s="753"/>
      <c r="BI1126" s="753"/>
      <c r="BJ1126" s="753"/>
      <c r="BK1126" s="753"/>
      <c r="BL1126" s="753"/>
      <c r="BM1126" s="753"/>
      <c r="BN1126" s="753"/>
      <c r="BO1126" s="753"/>
      <c r="BP1126" s="753"/>
      <c r="BQ1126" s="753"/>
      <c r="BR1126" s="753"/>
      <c r="BS1126" s="753"/>
      <c r="BT1126" s="753"/>
      <c r="BU1126" s="753"/>
      <c r="BV1126" s="753"/>
      <c r="BW1126" s="753"/>
      <c r="BX1126" s="753"/>
      <c r="BY1126" s="753"/>
      <c r="BZ1126" s="238"/>
      <c r="CA1126" s="238"/>
      <c r="CB1126" s="238"/>
      <c r="CC1126" s="238"/>
      <c r="CD1126" s="238"/>
      <c r="CE1126" s="238"/>
      <c r="CF1126" s="238"/>
      <c r="CG1126" s="238"/>
      <c r="CH1126" s="238"/>
      <c r="CI1126" s="238"/>
      <c r="CJ1126" s="238"/>
      <c r="CK1126" s="238"/>
      <c r="CL1126" s="238"/>
      <c r="CM1126" s="238"/>
      <c r="CN1126" s="238"/>
      <c r="CO1126" s="238"/>
      <c r="CP1126" s="238"/>
      <c r="CQ1126" s="238"/>
      <c r="CR1126" s="238"/>
      <c r="CS1126" s="238"/>
      <c r="CT1126" s="238"/>
      <c r="CU1126" s="238"/>
      <c r="CV1126" s="238"/>
      <c r="CW1126" s="238"/>
      <c r="CX1126" s="238"/>
      <c r="CY1126" s="238"/>
      <c r="CZ1126" s="238"/>
    </row>
    <row r="1127" s="835" customFormat="true" ht="15" customHeight="true" x14ac:dyDescent="0.2">
      <c r="BA1127" s="753"/>
      <c r="BB1127" s="271"/>
      <c r="BC1127" s="753"/>
      <c r="BD1127" s="753"/>
      <c r="BE1127" s="753"/>
      <c r="BF1127" s="753"/>
      <c r="BG1127" s="753"/>
      <c r="BH1127" s="753"/>
      <c r="BI1127" s="753"/>
      <c r="BJ1127" s="753"/>
      <c r="BK1127" s="753"/>
      <c r="BL1127" s="753"/>
      <c r="BM1127" s="753"/>
      <c r="BN1127" s="753"/>
      <c r="BO1127" s="753"/>
      <c r="BP1127" s="753"/>
      <c r="BQ1127" s="753"/>
      <c r="BR1127" s="753"/>
      <c r="BS1127" s="753"/>
      <c r="BT1127" s="753"/>
      <c r="BU1127" s="753"/>
      <c r="BV1127" s="753"/>
      <c r="BW1127" s="753"/>
      <c r="BX1127" s="753"/>
      <c r="BY1127" s="753"/>
      <c r="BZ1127" s="238"/>
      <c r="CA1127" s="238"/>
      <c r="CB1127" s="238"/>
      <c r="CC1127" s="238"/>
      <c r="CD1127" s="238"/>
      <c r="CE1127" s="238"/>
      <c r="CF1127" s="238"/>
      <c r="CG1127" s="238"/>
      <c r="CH1127" s="238"/>
      <c r="CI1127" s="238"/>
      <c r="CJ1127" s="238"/>
      <c r="CK1127" s="238"/>
      <c r="CL1127" s="238"/>
      <c r="CM1127" s="238"/>
      <c r="CN1127" s="238"/>
      <c r="CO1127" s="238"/>
      <c r="CP1127" s="238"/>
      <c r="CQ1127" s="238"/>
      <c r="CR1127" s="238"/>
      <c r="CS1127" s="238"/>
      <c r="CT1127" s="238"/>
      <c r="CU1127" s="238"/>
      <c r="CV1127" s="238"/>
      <c r="CW1127" s="238"/>
      <c r="CX1127" s="238"/>
      <c r="CY1127" s="238"/>
      <c r="CZ1127" s="238"/>
    </row>
    <row r="1128" s="835" customFormat="true" ht="15" customHeight="true" x14ac:dyDescent="0.2">
      <c r="BA1128" s="753"/>
      <c r="BB1128" s="271"/>
      <c r="BC1128" s="753"/>
      <c r="BD1128" s="753"/>
      <c r="BE1128" s="753"/>
      <c r="BF1128" s="753"/>
      <c r="BG1128" s="753"/>
      <c r="BH1128" s="753"/>
      <c r="BI1128" s="753"/>
      <c r="BJ1128" s="753"/>
      <c r="BK1128" s="753"/>
      <c r="BL1128" s="753"/>
      <c r="BM1128" s="753"/>
      <c r="BN1128" s="753"/>
      <c r="BO1128" s="753"/>
      <c r="BP1128" s="753"/>
      <c r="BQ1128" s="753"/>
      <c r="BR1128" s="753"/>
      <c r="BS1128" s="753"/>
      <c r="BT1128" s="753"/>
      <c r="BU1128" s="753"/>
      <c r="BV1128" s="753"/>
      <c r="BW1128" s="753"/>
      <c r="BX1128" s="753"/>
      <c r="BY1128" s="753"/>
      <c r="BZ1128" s="238"/>
      <c r="CA1128" s="238"/>
      <c r="CB1128" s="238"/>
      <c r="CC1128" s="238"/>
      <c r="CD1128" s="238"/>
      <c r="CE1128" s="238"/>
      <c r="CF1128" s="238"/>
      <c r="CG1128" s="238"/>
      <c r="CH1128" s="238"/>
      <c r="CI1128" s="238"/>
      <c r="CJ1128" s="238"/>
      <c r="CK1128" s="238"/>
      <c r="CL1128" s="238"/>
      <c r="CM1128" s="238"/>
      <c r="CN1128" s="238"/>
      <c r="CO1128" s="238"/>
      <c r="CP1128" s="238"/>
      <c r="CQ1128" s="238"/>
      <c r="CR1128" s="238"/>
      <c r="CS1128" s="238"/>
      <c r="CT1128" s="238"/>
      <c r="CU1128" s="238"/>
      <c r="CV1128" s="238"/>
      <c r="CW1128" s="238"/>
      <c r="CX1128" s="238"/>
      <c r="CY1128" s="238"/>
      <c r="CZ1128" s="238"/>
    </row>
    <row r="1129" s="835" customFormat="true" ht="15" customHeight="true" x14ac:dyDescent="0.2">
      <c r="BA1129" s="753"/>
      <c r="BB1129" s="271"/>
      <c r="BC1129" s="753"/>
      <c r="BD1129" s="753"/>
      <c r="BE1129" s="753"/>
      <c r="BF1129" s="753"/>
      <c r="BG1129" s="753"/>
      <c r="BH1129" s="753"/>
      <c r="BI1129" s="753"/>
      <c r="BJ1129" s="753"/>
      <c r="BK1129" s="753"/>
      <c r="BL1129" s="753"/>
      <c r="BM1129" s="753"/>
      <c r="BN1129" s="753"/>
      <c r="BO1129" s="753"/>
      <c r="BP1129" s="753"/>
      <c r="BQ1129" s="753"/>
      <c r="BR1129" s="753"/>
      <c r="BS1129" s="753"/>
      <c r="BT1129" s="753"/>
      <c r="BU1129" s="753"/>
      <c r="BV1129" s="753"/>
      <c r="BW1129" s="753"/>
      <c r="BX1129" s="753"/>
      <c r="BY1129" s="753"/>
      <c r="BZ1129" s="238"/>
      <c r="CA1129" s="238"/>
      <c r="CB1129" s="238"/>
      <c r="CC1129" s="238"/>
      <c r="CD1129" s="238"/>
      <c r="CE1129" s="238"/>
      <c r="CF1129" s="238"/>
      <c r="CG1129" s="238"/>
      <c r="CH1129" s="238"/>
      <c r="CI1129" s="238"/>
      <c r="CJ1129" s="238"/>
      <c r="CK1129" s="238"/>
      <c r="CL1129" s="238"/>
      <c r="CM1129" s="238"/>
      <c r="CN1129" s="238"/>
      <c r="CO1129" s="238"/>
      <c r="CP1129" s="238"/>
      <c r="CQ1129" s="238"/>
      <c r="CR1129" s="238"/>
      <c r="CS1129" s="238"/>
      <c r="CT1129" s="238"/>
      <c r="CU1129" s="238"/>
      <c r="CV1129" s="238"/>
      <c r="CW1129" s="238"/>
      <c r="CX1129" s="238"/>
      <c r="CY1129" s="238"/>
      <c r="CZ1129" s="238"/>
    </row>
    <row r="1130" s="835" customFormat="true" ht="15" customHeight="true" x14ac:dyDescent="0.2">
      <c r="BA1130" s="753"/>
      <c r="BB1130" s="271"/>
      <c r="BC1130" s="753"/>
      <c r="BD1130" s="753"/>
      <c r="BE1130" s="753"/>
      <c r="BF1130" s="753"/>
      <c r="BG1130" s="753"/>
      <c r="BH1130" s="753"/>
      <c r="BI1130" s="753"/>
      <c r="BJ1130" s="753"/>
      <c r="BK1130" s="753"/>
      <c r="BL1130" s="753"/>
      <c r="BM1130" s="753"/>
      <c r="BN1130" s="753"/>
      <c r="BO1130" s="753"/>
      <c r="BP1130" s="753"/>
      <c r="BQ1130" s="753"/>
      <c r="BR1130" s="753"/>
      <c r="BS1130" s="753"/>
      <c r="BT1130" s="753"/>
      <c r="BU1130" s="753"/>
      <c r="BV1130" s="753"/>
      <c r="BW1130" s="753"/>
      <c r="BX1130" s="753"/>
      <c r="BY1130" s="753"/>
      <c r="BZ1130" s="238"/>
      <c r="CA1130" s="238"/>
      <c r="CB1130" s="238"/>
      <c r="CC1130" s="238"/>
      <c r="CD1130" s="238"/>
      <c r="CE1130" s="238"/>
      <c r="CF1130" s="238"/>
      <c r="CG1130" s="238"/>
      <c r="CH1130" s="238"/>
      <c r="CI1130" s="238"/>
      <c r="CJ1130" s="238"/>
      <c r="CK1130" s="238"/>
      <c r="CL1130" s="238"/>
      <c r="CM1130" s="238"/>
      <c r="CN1130" s="238"/>
      <c r="CO1130" s="238"/>
      <c r="CP1130" s="238"/>
      <c r="CQ1130" s="238"/>
      <c r="CR1130" s="238"/>
      <c r="CS1130" s="238"/>
      <c r="CT1130" s="238"/>
      <c r="CU1130" s="238"/>
      <c r="CV1130" s="238"/>
      <c r="CW1130" s="238"/>
      <c r="CX1130" s="238"/>
      <c r="CY1130" s="238"/>
      <c r="CZ1130" s="238"/>
    </row>
    <row r="1131" s="835" customFormat="true" ht="15" customHeight="true" x14ac:dyDescent="0.2">
      <c r="BA1131" s="753"/>
      <c r="BB1131" s="271"/>
      <c r="BC1131" s="753"/>
      <c r="BD1131" s="753"/>
      <c r="BE1131" s="753"/>
      <c r="BF1131" s="753"/>
      <c r="BG1131" s="753"/>
      <c r="BH1131" s="753"/>
      <c r="BI1131" s="753"/>
      <c r="BJ1131" s="753"/>
      <c r="BK1131" s="753"/>
      <c r="BL1131" s="753"/>
      <c r="BM1131" s="753"/>
      <c r="BN1131" s="753"/>
      <c r="BO1131" s="753"/>
      <c r="BP1131" s="753"/>
      <c r="BQ1131" s="753"/>
      <c r="BR1131" s="753"/>
      <c r="BS1131" s="753"/>
      <c r="BT1131" s="753"/>
      <c r="BU1131" s="753"/>
      <c r="BV1131" s="753"/>
      <c r="BW1131" s="753"/>
      <c r="BX1131" s="753"/>
      <c r="BY1131" s="753"/>
      <c r="BZ1131" s="238"/>
      <c r="CA1131" s="238"/>
      <c r="CB1131" s="238"/>
      <c r="CC1131" s="238"/>
      <c r="CD1131" s="238"/>
      <c r="CE1131" s="238"/>
      <c r="CF1131" s="238"/>
      <c r="CG1131" s="238"/>
      <c r="CH1131" s="238"/>
      <c r="CI1131" s="238"/>
      <c r="CJ1131" s="238"/>
      <c r="CK1131" s="238"/>
      <c r="CL1131" s="238"/>
      <c r="CM1131" s="238"/>
      <c r="CN1131" s="238"/>
      <c r="CO1131" s="238"/>
      <c r="CP1131" s="238"/>
      <c r="CQ1131" s="238"/>
      <c r="CR1131" s="238"/>
      <c r="CS1131" s="238"/>
      <c r="CT1131" s="238"/>
      <c r="CU1131" s="238"/>
      <c r="CV1131" s="238"/>
      <c r="CW1131" s="238"/>
      <c r="CX1131" s="238"/>
      <c r="CY1131" s="238"/>
      <c r="CZ1131" s="238"/>
    </row>
    <row r="1132" s="835" customFormat="true" ht="15" customHeight="true" x14ac:dyDescent="0.2">
      <c r="BA1132" s="753"/>
      <c r="BB1132" s="271"/>
      <c r="BC1132" s="753"/>
      <c r="BD1132" s="753"/>
      <c r="BE1132" s="753"/>
      <c r="BF1132" s="753"/>
      <c r="BG1132" s="753"/>
      <c r="BH1132" s="753"/>
      <c r="BI1132" s="753"/>
      <c r="BJ1132" s="753"/>
      <c r="BK1132" s="753"/>
      <c r="BL1132" s="753"/>
      <c r="BM1132" s="753"/>
      <c r="BN1132" s="753"/>
      <c r="BO1132" s="753"/>
      <c r="BP1132" s="753"/>
      <c r="BQ1132" s="753"/>
      <c r="BR1132" s="753"/>
      <c r="BS1132" s="753"/>
      <c r="BT1132" s="753"/>
      <c r="BU1132" s="753"/>
      <c r="BV1132" s="753"/>
      <c r="BW1132" s="753"/>
      <c r="BX1132" s="753"/>
      <c r="BY1132" s="753"/>
      <c r="BZ1132" s="238"/>
      <c r="CA1132" s="238"/>
      <c r="CB1132" s="238"/>
      <c r="CC1132" s="238"/>
      <c r="CD1132" s="238"/>
      <c r="CE1132" s="238"/>
      <c r="CF1132" s="238"/>
      <c r="CG1132" s="238"/>
      <c r="CH1132" s="238"/>
      <c r="CI1132" s="238"/>
      <c r="CJ1132" s="238"/>
      <c r="CK1132" s="238"/>
      <c r="CL1132" s="238"/>
      <c r="CM1132" s="238"/>
      <c r="CN1132" s="238"/>
      <c r="CO1132" s="238"/>
      <c r="CP1132" s="238"/>
      <c r="CQ1132" s="238"/>
      <c r="CR1132" s="238"/>
      <c r="CS1132" s="238"/>
      <c r="CT1132" s="238"/>
      <c r="CU1132" s="238"/>
      <c r="CV1132" s="238"/>
      <c r="CW1132" s="238"/>
      <c r="CX1132" s="238"/>
      <c r="CY1132" s="238"/>
      <c r="CZ1132" s="238"/>
    </row>
    <row r="1133" s="835" customFormat="true" ht="15" customHeight="true" x14ac:dyDescent="0.2">
      <c r="BA1133" s="753"/>
      <c r="BB1133" s="271"/>
      <c r="BC1133" s="753"/>
      <c r="BD1133" s="753"/>
      <c r="BE1133" s="753"/>
      <c r="BF1133" s="753"/>
      <c r="BG1133" s="753"/>
      <c r="BH1133" s="753"/>
      <c r="BI1133" s="753"/>
      <c r="BJ1133" s="753"/>
      <c r="BK1133" s="753"/>
      <c r="BL1133" s="753"/>
      <c r="BM1133" s="753"/>
      <c r="BN1133" s="753"/>
      <c r="BO1133" s="753"/>
      <c r="BP1133" s="753"/>
      <c r="BQ1133" s="753"/>
      <c r="BR1133" s="753"/>
      <c r="BS1133" s="753"/>
      <c r="BT1133" s="753"/>
      <c r="BU1133" s="753"/>
      <c r="BV1133" s="753"/>
      <c r="BW1133" s="753"/>
      <c r="BX1133" s="753"/>
      <c r="BY1133" s="753"/>
      <c r="BZ1133" s="238"/>
      <c r="CA1133" s="238"/>
      <c r="CB1133" s="238"/>
      <c r="CC1133" s="238"/>
      <c r="CD1133" s="238"/>
      <c r="CE1133" s="238"/>
      <c r="CF1133" s="238"/>
      <c r="CG1133" s="238"/>
      <c r="CH1133" s="238"/>
      <c r="CI1133" s="238"/>
      <c r="CJ1133" s="238"/>
      <c r="CK1133" s="238"/>
      <c r="CL1133" s="238"/>
      <c r="CM1133" s="238"/>
      <c r="CN1133" s="238"/>
      <c r="CO1133" s="238"/>
      <c r="CP1133" s="238"/>
      <c r="CQ1133" s="238"/>
      <c r="CR1133" s="238"/>
      <c r="CS1133" s="238"/>
      <c r="CT1133" s="238"/>
      <c r="CU1133" s="238"/>
      <c r="CV1133" s="238"/>
      <c r="CW1133" s="238"/>
      <c r="CX1133" s="238"/>
      <c r="CY1133" s="238"/>
      <c r="CZ1133" s="238"/>
    </row>
    <row r="1134" s="835" customFormat="true" ht="15" customHeight="true" x14ac:dyDescent="0.2">
      <c r="BA1134" s="753"/>
      <c r="BB1134" s="271"/>
      <c r="BC1134" s="753"/>
      <c r="BD1134" s="753"/>
      <c r="BE1134" s="753"/>
      <c r="BF1134" s="753"/>
      <c r="BG1134" s="753"/>
      <c r="BH1134" s="753"/>
      <c r="BI1134" s="753"/>
      <c r="BJ1134" s="753"/>
      <c r="BK1134" s="753"/>
      <c r="BL1134" s="753"/>
      <c r="BM1134" s="753"/>
      <c r="BN1134" s="753"/>
      <c r="BO1134" s="753"/>
      <c r="BP1134" s="753"/>
      <c r="BQ1134" s="753"/>
      <c r="BR1134" s="753"/>
      <c r="BS1134" s="753"/>
      <c r="BT1134" s="753"/>
      <c r="BU1134" s="753"/>
      <c r="BV1134" s="753"/>
      <c r="BW1134" s="753"/>
      <c r="BX1134" s="753"/>
      <c r="BY1134" s="753"/>
      <c r="BZ1134" s="238"/>
      <c r="CA1134" s="238"/>
      <c r="CB1134" s="238"/>
      <c r="CC1134" s="238"/>
      <c r="CD1134" s="238"/>
      <c r="CE1134" s="238"/>
      <c r="CF1134" s="238"/>
      <c r="CG1134" s="238"/>
      <c r="CH1134" s="238"/>
      <c r="CI1134" s="238"/>
      <c r="CJ1134" s="238"/>
      <c r="CK1134" s="238"/>
      <c r="CL1134" s="238"/>
      <c r="CM1134" s="238"/>
      <c r="CN1134" s="238"/>
      <c r="CO1134" s="238"/>
      <c r="CP1134" s="238"/>
      <c r="CQ1134" s="238"/>
      <c r="CR1134" s="238"/>
      <c r="CS1134" s="238"/>
      <c r="CT1134" s="238"/>
      <c r="CU1134" s="238"/>
      <c r="CV1134" s="238"/>
      <c r="CW1134" s="238"/>
      <c r="CX1134" s="238"/>
      <c r="CY1134" s="238"/>
      <c r="CZ1134" s="238"/>
    </row>
    <row r="1135" s="835" customFormat="true" ht="15" customHeight="true" x14ac:dyDescent="0.2">
      <c r="BA1135" s="753"/>
      <c r="BB1135" s="271"/>
      <c r="BC1135" s="753"/>
      <c r="BD1135" s="753"/>
      <c r="BE1135" s="753"/>
      <c r="BF1135" s="753"/>
      <c r="BG1135" s="753"/>
      <c r="BH1135" s="753"/>
      <c r="BI1135" s="753"/>
      <c r="BJ1135" s="753"/>
      <c r="BK1135" s="753"/>
      <c r="BL1135" s="753"/>
      <c r="BM1135" s="753"/>
      <c r="BN1135" s="753"/>
      <c r="BO1135" s="753"/>
      <c r="BP1135" s="753"/>
      <c r="BQ1135" s="753"/>
      <c r="BR1135" s="753"/>
      <c r="BS1135" s="753"/>
      <c r="BT1135" s="753"/>
      <c r="BU1135" s="753"/>
      <c r="BV1135" s="753"/>
      <c r="BW1135" s="753"/>
      <c r="BX1135" s="753"/>
      <c r="BY1135" s="753"/>
      <c r="BZ1135" s="238"/>
      <c r="CA1135" s="238"/>
      <c r="CB1135" s="238"/>
      <c r="CC1135" s="238"/>
      <c r="CD1135" s="238"/>
      <c r="CE1135" s="238"/>
      <c r="CF1135" s="238"/>
      <c r="CG1135" s="238"/>
      <c r="CH1135" s="238"/>
      <c r="CI1135" s="238"/>
      <c r="CJ1135" s="238"/>
      <c r="CK1135" s="238"/>
      <c r="CL1135" s="238"/>
      <c r="CM1135" s="238"/>
      <c r="CN1135" s="238"/>
      <c r="CO1135" s="238"/>
      <c r="CP1135" s="238"/>
      <c r="CQ1135" s="238"/>
      <c r="CR1135" s="238"/>
      <c r="CS1135" s="238"/>
      <c r="CT1135" s="238"/>
      <c r="CU1135" s="238"/>
      <c r="CV1135" s="238"/>
      <c r="CW1135" s="238"/>
      <c r="CX1135" s="238"/>
      <c r="CY1135" s="238"/>
      <c r="CZ1135" s="238"/>
    </row>
    <row r="1136" s="835" customFormat="true" ht="15" customHeight="true" x14ac:dyDescent="0.2">
      <c r="BA1136" s="753"/>
      <c r="BB1136" s="271"/>
      <c r="BC1136" s="753"/>
      <c r="BD1136" s="753"/>
      <c r="BE1136" s="753"/>
      <c r="BF1136" s="753"/>
      <c r="BG1136" s="753"/>
      <c r="BH1136" s="753"/>
      <c r="BI1136" s="753"/>
      <c r="BJ1136" s="753"/>
      <c r="BK1136" s="753"/>
      <c r="BL1136" s="753"/>
      <c r="BM1136" s="753"/>
      <c r="BN1136" s="753"/>
      <c r="BO1136" s="753"/>
      <c r="BP1136" s="753"/>
      <c r="BQ1136" s="753"/>
      <c r="BR1136" s="753"/>
      <c r="BS1136" s="753"/>
      <c r="BT1136" s="753"/>
      <c r="BU1136" s="753"/>
      <c r="BV1136" s="753"/>
      <c r="BW1136" s="753"/>
      <c r="BX1136" s="753"/>
      <c r="BY1136" s="753"/>
      <c r="BZ1136" s="238"/>
      <c r="CA1136" s="238"/>
      <c r="CB1136" s="238"/>
      <c r="CC1136" s="238"/>
      <c r="CD1136" s="238"/>
      <c r="CE1136" s="238"/>
      <c r="CF1136" s="238"/>
      <c r="CG1136" s="238"/>
      <c r="CH1136" s="238"/>
      <c r="CI1136" s="238"/>
      <c r="CJ1136" s="238"/>
      <c r="CK1136" s="238"/>
      <c r="CL1136" s="238"/>
      <c r="CM1136" s="238"/>
      <c r="CN1136" s="238"/>
      <c r="CO1136" s="238"/>
      <c r="CP1136" s="238"/>
      <c r="CQ1136" s="238"/>
      <c r="CR1136" s="238"/>
      <c r="CS1136" s="238"/>
      <c r="CT1136" s="238"/>
      <c r="CU1136" s="238"/>
      <c r="CV1136" s="238"/>
      <c r="CW1136" s="238"/>
      <c r="CX1136" s="238"/>
      <c r="CY1136" s="238"/>
      <c r="CZ1136" s="238"/>
    </row>
    <row r="1137" s="835" customFormat="true" ht="15" customHeight="true" x14ac:dyDescent="0.2">
      <c r="BA1137" s="753"/>
      <c r="BB1137" s="271"/>
      <c r="BC1137" s="753"/>
      <c r="BD1137" s="753"/>
      <c r="BE1137" s="753"/>
      <c r="BF1137" s="753"/>
      <c r="BG1137" s="753"/>
      <c r="BH1137" s="753"/>
      <c r="BI1137" s="753"/>
      <c r="BJ1137" s="753"/>
      <c r="BK1137" s="753"/>
      <c r="BL1137" s="753"/>
      <c r="BM1137" s="753"/>
      <c r="BN1137" s="753"/>
      <c r="BO1137" s="753"/>
      <c r="BP1137" s="753"/>
      <c r="BQ1137" s="753"/>
      <c r="BR1137" s="753"/>
      <c r="BS1137" s="753"/>
      <c r="BT1137" s="753"/>
      <c r="BU1137" s="753"/>
      <c r="BV1137" s="753"/>
      <c r="BW1137" s="753"/>
      <c r="BX1137" s="753"/>
      <c r="BY1137" s="753"/>
      <c r="BZ1137" s="238"/>
      <c r="CA1137" s="238"/>
      <c r="CB1137" s="238"/>
      <c r="CC1137" s="238"/>
      <c r="CD1137" s="238"/>
      <c r="CE1137" s="238"/>
      <c r="CF1137" s="238"/>
      <c r="CG1137" s="238"/>
      <c r="CH1137" s="238"/>
      <c r="CI1137" s="238"/>
      <c r="CJ1137" s="238"/>
      <c r="CK1137" s="238"/>
      <c r="CL1137" s="238"/>
      <c r="CM1137" s="238"/>
      <c r="CN1137" s="238"/>
      <c r="CO1137" s="238"/>
      <c r="CP1137" s="238"/>
      <c r="CQ1137" s="238"/>
      <c r="CR1137" s="238"/>
      <c r="CS1137" s="238"/>
      <c r="CT1137" s="238"/>
      <c r="CU1137" s="238"/>
      <c r="CV1137" s="238"/>
      <c r="CW1137" s="238"/>
      <c r="CX1137" s="238"/>
      <c r="CY1137" s="238"/>
      <c r="CZ1137" s="238"/>
    </row>
    <row r="1138" s="835" customFormat="true" ht="15" customHeight="true" x14ac:dyDescent="0.2">
      <c r="BA1138" s="753"/>
      <c r="BB1138" s="271"/>
      <c r="BC1138" s="753"/>
      <c r="BD1138" s="753"/>
      <c r="BE1138" s="753"/>
      <c r="BF1138" s="753"/>
      <c r="BG1138" s="753"/>
      <c r="BH1138" s="753"/>
      <c r="BI1138" s="753"/>
      <c r="BJ1138" s="753"/>
      <c r="BK1138" s="753"/>
      <c r="BL1138" s="753"/>
      <c r="BM1138" s="753"/>
      <c r="BN1138" s="753"/>
      <c r="BO1138" s="753"/>
      <c r="BP1138" s="753"/>
      <c r="BQ1138" s="753"/>
      <c r="BR1138" s="753"/>
      <c r="BS1138" s="753"/>
      <c r="BT1138" s="753"/>
      <c r="BU1138" s="753"/>
      <c r="BV1138" s="753"/>
      <c r="BW1138" s="753"/>
      <c r="BX1138" s="753"/>
      <c r="BY1138" s="753"/>
      <c r="BZ1138" s="238"/>
      <c r="CA1138" s="238"/>
      <c r="CB1138" s="238"/>
      <c r="CC1138" s="238"/>
      <c r="CD1138" s="238"/>
      <c r="CE1138" s="238"/>
      <c r="CF1138" s="238"/>
      <c r="CG1138" s="238"/>
      <c r="CH1138" s="238"/>
      <c r="CI1138" s="238"/>
      <c r="CJ1138" s="238"/>
      <c r="CK1138" s="238"/>
      <c r="CL1138" s="238"/>
      <c r="CM1138" s="238"/>
      <c r="CN1138" s="238"/>
      <c r="CO1138" s="238"/>
      <c r="CP1138" s="238"/>
      <c r="CQ1138" s="238"/>
      <c r="CR1138" s="238"/>
      <c r="CS1138" s="238"/>
      <c r="CT1138" s="238"/>
      <c r="CU1138" s="238"/>
      <c r="CV1138" s="238"/>
      <c r="CW1138" s="238"/>
      <c r="CX1138" s="238"/>
      <c r="CY1138" s="238"/>
      <c r="CZ1138" s="238"/>
    </row>
    <row r="1139" s="835" customFormat="true" ht="15" customHeight="true" x14ac:dyDescent="0.2">
      <c r="BA1139" s="753"/>
      <c r="BB1139" s="271"/>
      <c r="BC1139" s="753"/>
      <c r="BD1139" s="753"/>
      <c r="BE1139" s="753"/>
      <c r="BF1139" s="753"/>
      <c r="BG1139" s="753"/>
      <c r="BH1139" s="753"/>
      <c r="BI1139" s="753"/>
      <c r="BJ1139" s="753"/>
      <c r="BK1139" s="753"/>
      <c r="BL1139" s="753"/>
      <c r="BM1139" s="753"/>
      <c r="BN1139" s="753"/>
      <c r="BO1139" s="753"/>
      <c r="BP1139" s="753"/>
      <c r="BQ1139" s="753"/>
      <c r="BR1139" s="753"/>
      <c r="BS1139" s="753"/>
      <c r="BT1139" s="753"/>
      <c r="BU1139" s="753"/>
      <c r="BV1139" s="753"/>
      <c r="BW1139" s="753"/>
      <c r="BX1139" s="753"/>
      <c r="BY1139" s="753"/>
      <c r="BZ1139" s="238"/>
      <c r="CA1139" s="238"/>
      <c r="CB1139" s="238"/>
      <c r="CC1139" s="238"/>
      <c r="CD1139" s="238"/>
      <c r="CE1139" s="238"/>
      <c r="CF1139" s="238"/>
      <c r="CG1139" s="238"/>
      <c r="CH1139" s="238"/>
      <c r="CI1139" s="238"/>
      <c r="CJ1139" s="238"/>
      <c r="CK1139" s="238"/>
      <c r="CL1139" s="238"/>
      <c r="CM1139" s="238"/>
      <c r="CN1139" s="238"/>
      <c r="CO1139" s="238"/>
      <c r="CP1139" s="238"/>
      <c r="CQ1139" s="238"/>
      <c r="CR1139" s="238"/>
      <c r="CS1139" s="238"/>
      <c r="CT1139" s="238"/>
      <c r="CU1139" s="238"/>
      <c r="CV1139" s="238"/>
      <c r="CW1139" s="238"/>
      <c r="CX1139" s="238"/>
      <c r="CY1139" s="238"/>
      <c r="CZ1139" s="238"/>
    </row>
    <row r="1140" s="835" customFormat="true" ht="15" customHeight="true" x14ac:dyDescent="0.2">
      <c r="BA1140" s="753"/>
      <c r="BB1140" s="271"/>
      <c r="BC1140" s="753"/>
      <c r="BD1140" s="753"/>
      <c r="BE1140" s="753"/>
      <c r="BF1140" s="753"/>
      <c r="BG1140" s="753"/>
      <c r="BH1140" s="753"/>
      <c r="BI1140" s="753"/>
      <c r="BJ1140" s="753"/>
      <c r="BK1140" s="753"/>
      <c r="BL1140" s="753"/>
      <c r="BM1140" s="753"/>
      <c r="BN1140" s="753"/>
      <c r="BO1140" s="753"/>
      <c r="BP1140" s="753"/>
      <c r="BQ1140" s="753"/>
      <c r="BR1140" s="753"/>
      <c r="BS1140" s="753"/>
      <c r="BT1140" s="753"/>
      <c r="BU1140" s="753"/>
      <c r="BV1140" s="753"/>
      <c r="BW1140" s="753"/>
      <c r="BX1140" s="753"/>
      <c r="BY1140" s="753"/>
      <c r="BZ1140" s="238"/>
      <c r="CA1140" s="238"/>
      <c r="CB1140" s="238"/>
      <c r="CC1140" s="238"/>
      <c r="CD1140" s="238"/>
      <c r="CE1140" s="238"/>
      <c r="CF1140" s="238"/>
      <c r="CG1140" s="238"/>
      <c r="CH1140" s="238"/>
      <c r="CI1140" s="238"/>
      <c r="CJ1140" s="238"/>
      <c r="CK1140" s="238"/>
      <c r="CL1140" s="238"/>
      <c r="CM1140" s="238"/>
      <c r="CN1140" s="238"/>
      <c r="CO1140" s="238"/>
      <c r="CP1140" s="238"/>
      <c r="CQ1140" s="238"/>
      <c r="CR1140" s="238"/>
      <c r="CS1140" s="238"/>
      <c r="CT1140" s="238"/>
      <c r="CU1140" s="238"/>
      <c r="CV1140" s="238"/>
      <c r="CW1140" s="238"/>
      <c r="CX1140" s="238"/>
      <c r="CY1140" s="238"/>
      <c r="CZ1140" s="238"/>
    </row>
    <row r="1141" s="835" customFormat="true" ht="15" customHeight="true" x14ac:dyDescent="0.2">
      <c r="BA1141" s="753"/>
      <c r="BB1141" s="271"/>
      <c r="BC1141" s="753"/>
      <c r="BD1141" s="753"/>
      <c r="BE1141" s="753"/>
      <c r="BF1141" s="753"/>
      <c r="BG1141" s="753"/>
      <c r="BH1141" s="753"/>
      <c r="BI1141" s="753"/>
      <c r="BJ1141" s="753"/>
      <c r="BK1141" s="753"/>
      <c r="BL1141" s="753"/>
      <c r="BM1141" s="753"/>
      <c r="BN1141" s="753"/>
      <c r="BO1141" s="753"/>
      <c r="BP1141" s="753"/>
      <c r="BQ1141" s="753"/>
      <c r="BR1141" s="753"/>
      <c r="BS1141" s="753"/>
      <c r="BT1141" s="753"/>
      <c r="BU1141" s="753"/>
      <c r="BV1141" s="753"/>
      <c r="BW1141" s="753"/>
      <c r="BX1141" s="753"/>
      <c r="BY1141" s="753"/>
      <c r="BZ1141" s="238"/>
      <c r="CA1141" s="238"/>
      <c r="CB1141" s="238"/>
      <c r="CC1141" s="238"/>
      <c r="CD1141" s="238"/>
      <c r="CE1141" s="238"/>
      <c r="CF1141" s="238"/>
      <c r="CG1141" s="238"/>
      <c r="CH1141" s="238"/>
      <c r="CI1141" s="238"/>
      <c r="CJ1141" s="238"/>
      <c r="CK1141" s="238"/>
      <c r="CL1141" s="238"/>
      <c r="CM1141" s="238"/>
      <c r="CN1141" s="238"/>
      <c r="CO1141" s="238"/>
      <c r="CP1141" s="238"/>
      <c r="CQ1141" s="238"/>
      <c r="CR1141" s="238"/>
      <c r="CS1141" s="238"/>
      <c r="CT1141" s="238"/>
      <c r="CU1141" s="238"/>
      <c r="CV1141" s="238"/>
      <c r="CW1141" s="238"/>
      <c r="CX1141" s="238"/>
      <c r="CY1141" s="238"/>
      <c r="CZ1141" s="238"/>
    </row>
    <row r="1142" s="835" customFormat="true" ht="15" customHeight="true" x14ac:dyDescent="0.2">
      <c r="BA1142" s="753"/>
      <c r="BB1142" s="271"/>
      <c r="BC1142" s="753"/>
      <c r="BD1142" s="753"/>
      <c r="BE1142" s="753"/>
      <c r="BF1142" s="753"/>
      <c r="BG1142" s="753"/>
      <c r="BH1142" s="753"/>
      <c r="BI1142" s="753"/>
      <c r="BJ1142" s="753"/>
      <c r="BK1142" s="753"/>
      <c r="BL1142" s="753"/>
      <c r="BM1142" s="753"/>
      <c r="BN1142" s="753"/>
      <c r="BO1142" s="753"/>
      <c r="BP1142" s="753"/>
      <c r="BQ1142" s="753"/>
      <c r="BR1142" s="753"/>
      <c r="BS1142" s="753"/>
      <c r="BT1142" s="753"/>
      <c r="BU1142" s="753"/>
      <c r="BV1142" s="753"/>
      <c r="BW1142" s="753"/>
      <c r="BX1142" s="753"/>
      <c r="BY1142" s="753"/>
      <c r="BZ1142" s="238"/>
      <c r="CA1142" s="238"/>
      <c r="CB1142" s="238"/>
      <c r="CC1142" s="238"/>
      <c r="CD1142" s="238"/>
      <c r="CE1142" s="238"/>
      <c r="CF1142" s="238"/>
      <c r="CG1142" s="238"/>
      <c r="CH1142" s="238"/>
      <c r="CI1142" s="238"/>
      <c r="CJ1142" s="238"/>
      <c r="CK1142" s="238"/>
      <c r="CL1142" s="238"/>
      <c r="CM1142" s="238"/>
      <c r="CN1142" s="238"/>
      <c r="CO1142" s="238"/>
      <c r="CP1142" s="238"/>
      <c r="CQ1142" s="238"/>
      <c r="CR1142" s="238"/>
      <c r="CS1142" s="238"/>
      <c r="CT1142" s="238"/>
      <c r="CU1142" s="238"/>
      <c r="CV1142" s="238"/>
      <c r="CW1142" s="238"/>
      <c r="CX1142" s="238"/>
      <c r="CY1142" s="238"/>
      <c r="CZ1142" s="238"/>
    </row>
    <row r="1143" s="835" customFormat="true" ht="15" customHeight="true" x14ac:dyDescent="0.2">
      <c r="BA1143" s="753"/>
      <c r="BB1143" s="271"/>
      <c r="BC1143" s="753"/>
      <c r="BD1143" s="753"/>
      <c r="BE1143" s="753"/>
      <c r="BF1143" s="753"/>
      <c r="BG1143" s="753"/>
      <c r="BH1143" s="753"/>
      <c r="BI1143" s="753"/>
      <c r="BJ1143" s="753"/>
      <c r="BK1143" s="753"/>
      <c r="BL1143" s="753"/>
      <c r="BM1143" s="753"/>
      <c r="BN1143" s="753"/>
      <c r="BO1143" s="753"/>
      <c r="BP1143" s="753"/>
      <c r="BQ1143" s="753"/>
      <c r="BR1143" s="753"/>
      <c r="BS1143" s="753"/>
      <c r="BT1143" s="753"/>
      <c r="BU1143" s="753"/>
      <c r="BV1143" s="753"/>
      <c r="BW1143" s="753"/>
      <c r="BX1143" s="753"/>
      <c r="BY1143" s="753"/>
      <c r="BZ1143" s="238"/>
      <c r="CA1143" s="238"/>
      <c r="CB1143" s="238"/>
      <c r="CC1143" s="238"/>
      <c r="CD1143" s="238"/>
      <c r="CE1143" s="238"/>
      <c r="CF1143" s="238"/>
      <c r="CG1143" s="238"/>
      <c r="CH1143" s="238"/>
      <c r="CI1143" s="238"/>
      <c r="CJ1143" s="238"/>
      <c r="CK1143" s="238"/>
      <c r="CL1143" s="238"/>
      <c r="CM1143" s="238"/>
      <c r="CN1143" s="238"/>
      <c r="CO1143" s="238"/>
      <c r="CP1143" s="238"/>
      <c r="CQ1143" s="238"/>
      <c r="CR1143" s="238"/>
      <c r="CS1143" s="238"/>
      <c r="CT1143" s="238"/>
      <c r="CU1143" s="238"/>
      <c r="CV1143" s="238"/>
      <c r="CW1143" s="238"/>
      <c r="CX1143" s="238"/>
      <c r="CY1143" s="238"/>
      <c r="CZ1143" s="238"/>
    </row>
    <row r="1144" s="835" customFormat="true" ht="15" customHeight="true" x14ac:dyDescent="0.2">
      <c r="BA1144" s="753"/>
      <c r="BB1144" s="271"/>
      <c r="BC1144" s="753"/>
      <c r="BD1144" s="753"/>
      <c r="BE1144" s="753"/>
      <c r="BF1144" s="753"/>
      <c r="BG1144" s="753"/>
      <c r="BH1144" s="753"/>
      <c r="BI1144" s="753"/>
      <c r="BJ1144" s="753"/>
      <c r="BK1144" s="753"/>
      <c r="BL1144" s="753"/>
      <c r="BM1144" s="753"/>
      <c r="BN1144" s="753"/>
      <c r="BO1144" s="753"/>
      <c r="BP1144" s="753"/>
      <c r="BQ1144" s="753"/>
      <c r="BR1144" s="753"/>
      <c r="BS1144" s="753"/>
      <c r="BT1144" s="753"/>
      <c r="BU1144" s="753"/>
      <c r="BV1144" s="753"/>
      <c r="BW1144" s="753"/>
      <c r="BX1144" s="753"/>
      <c r="BY1144" s="753"/>
      <c r="BZ1144" s="238"/>
      <c r="CA1144" s="238"/>
      <c r="CB1144" s="238"/>
      <c r="CC1144" s="238"/>
      <c r="CD1144" s="238"/>
      <c r="CE1144" s="238"/>
      <c r="CF1144" s="238"/>
      <c r="CG1144" s="238"/>
      <c r="CH1144" s="238"/>
      <c r="CI1144" s="238"/>
      <c r="CJ1144" s="238"/>
      <c r="CK1144" s="238"/>
      <c r="CL1144" s="238"/>
      <c r="CM1144" s="238"/>
      <c r="CN1144" s="238"/>
      <c r="CO1144" s="238"/>
      <c r="CP1144" s="238"/>
      <c r="CQ1144" s="238"/>
      <c r="CR1144" s="238"/>
      <c r="CS1144" s="238"/>
      <c r="CT1144" s="238"/>
      <c r="CU1144" s="238"/>
      <c r="CV1144" s="238"/>
      <c r="CW1144" s="238"/>
      <c r="CX1144" s="238"/>
      <c r="CY1144" s="238"/>
      <c r="CZ1144" s="238"/>
    </row>
    <row r="1145" s="835" customFormat="true" ht="15" customHeight="true" x14ac:dyDescent="0.2">
      <c r="BA1145" s="753"/>
      <c r="BB1145" s="271"/>
      <c r="BC1145" s="753"/>
      <c r="BD1145" s="753"/>
      <c r="BE1145" s="753"/>
      <c r="BF1145" s="753"/>
      <c r="BG1145" s="753"/>
      <c r="BH1145" s="753"/>
      <c r="BI1145" s="753"/>
      <c r="BJ1145" s="753"/>
      <c r="BK1145" s="753"/>
      <c r="BL1145" s="753"/>
      <c r="BM1145" s="753"/>
      <c r="BN1145" s="753"/>
      <c r="BO1145" s="753"/>
      <c r="BP1145" s="753"/>
      <c r="BQ1145" s="753"/>
      <c r="BR1145" s="753"/>
      <c r="BS1145" s="753"/>
      <c r="BT1145" s="753"/>
      <c r="BU1145" s="753"/>
      <c r="BV1145" s="753"/>
      <c r="BW1145" s="753"/>
      <c r="BX1145" s="753"/>
      <c r="BY1145" s="753"/>
      <c r="BZ1145" s="238"/>
      <c r="CA1145" s="238"/>
      <c r="CB1145" s="238"/>
      <c r="CC1145" s="238"/>
      <c r="CD1145" s="238"/>
      <c r="CE1145" s="238"/>
      <c r="CF1145" s="238"/>
      <c r="CG1145" s="238"/>
      <c r="CH1145" s="238"/>
      <c r="CI1145" s="238"/>
      <c r="CJ1145" s="238"/>
      <c r="CK1145" s="238"/>
      <c r="CL1145" s="238"/>
      <c r="CM1145" s="238"/>
      <c r="CN1145" s="238"/>
      <c r="CO1145" s="238"/>
      <c r="CP1145" s="238"/>
      <c r="CQ1145" s="238"/>
      <c r="CR1145" s="238"/>
      <c r="CS1145" s="238"/>
      <c r="CT1145" s="238"/>
      <c r="CU1145" s="238"/>
      <c r="CV1145" s="238"/>
      <c r="CW1145" s="238"/>
      <c r="CX1145" s="238"/>
      <c r="CY1145" s="238"/>
      <c r="CZ1145" s="238"/>
    </row>
    <row r="1146" s="835" customFormat="true" ht="15" customHeight="true" x14ac:dyDescent="0.2">
      <c r="BA1146" s="753"/>
      <c r="BB1146" s="271"/>
      <c r="BC1146" s="753"/>
      <c r="BD1146" s="753"/>
      <c r="BE1146" s="753"/>
      <c r="BF1146" s="753"/>
      <c r="BG1146" s="753"/>
      <c r="BH1146" s="753"/>
      <c r="BI1146" s="753"/>
      <c r="BJ1146" s="753"/>
      <c r="BK1146" s="753"/>
      <c r="BL1146" s="753"/>
      <c r="BM1146" s="753"/>
      <c r="BN1146" s="753"/>
      <c r="BO1146" s="753"/>
      <c r="BP1146" s="753"/>
      <c r="BQ1146" s="753"/>
      <c r="BR1146" s="753"/>
      <c r="BS1146" s="753"/>
      <c r="BT1146" s="753"/>
      <c r="BU1146" s="753"/>
      <c r="BV1146" s="753"/>
      <c r="BW1146" s="753"/>
      <c r="BX1146" s="753"/>
      <c r="BY1146" s="753"/>
      <c r="BZ1146" s="238"/>
      <c r="CA1146" s="238"/>
      <c r="CB1146" s="238"/>
      <c r="CC1146" s="238"/>
      <c r="CD1146" s="238"/>
      <c r="CE1146" s="238"/>
      <c r="CF1146" s="238"/>
      <c r="CG1146" s="238"/>
      <c r="CH1146" s="238"/>
      <c r="CI1146" s="238"/>
      <c r="CJ1146" s="238"/>
      <c r="CK1146" s="238"/>
      <c r="CL1146" s="238"/>
      <c r="CM1146" s="238"/>
      <c r="CN1146" s="238"/>
      <c r="CO1146" s="238"/>
      <c r="CP1146" s="238"/>
      <c r="CQ1146" s="238"/>
      <c r="CR1146" s="238"/>
      <c r="CS1146" s="238"/>
      <c r="CT1146" s="238"/>
      <c r="CU1146" s="238"/>
      <c r="CV1146" s="238"/>
      <c r="CW1146" s="238"/>
      <c r="CX1146" s="238"/>
      <c r="CY1146" s="238"/>
      <c r="CZ1146" s="238"/>
    </row>
    <row r="1147" s="835" customFormat="true" ht="15" customHeight="true" x14ac:dyDescent="0.2">
      <c r="BA1147" s="753"/>
      <c r="BB1147" s="271"/>
      <c r="BC1147" s="753"/>
      <c r="BD1147" s="753"/>
      <c r="BE1147" s="753"/>
      <c r="BF1147" s="753"/>
      <c r="BG1147" s="753"/>
      <c r="BH1147" s="753"/>
      <c r="BI1147" s="753"/>
      <c r="BJ1147" s="753"/>
      <c r="BK1147" s="753"/>
      <c r="BL1147" s="753"/>
      <c r="BM1147" s="753"/>
      <c r="BN1147" s="753"/>
      <c r="BO1147" s="753"/>
      <c r="BP1147" s="753"/>
      <c r="BQ1147" s="753"/>
      <c r="BR1147" s="753"/>
      <c r="BS1147" s="753"/>
      <c r="BT1147" s="753"/>
      <c r="BU1147" s="753"/>
      <c r="BV1147" s="753"/>
      <c r="BW1147" s="753"/>
      <c r="BX1147" s="753"/>
      <c r="BY1147" s="753"/>
      <c r="BZ1147" s="238"/>
      <c r="CA1147" s="238"/>
      <c r="CB1147" s="238"/>
      <c r="CC1147" s="238"/>
      <c r="CD1147" s="238"/>
      <c r="CE1147" s="238"/>
      <c r="CF1147" s="238"/>
      <c r="CG1147" s="238"/>
      <c r="CH1147" s="238"/>
      <c r="CI1147" s="238"/>
      <c r="CJ1147" s="238"/>
      <c r="CK1147" s="238"/>
      <c r="CL1147" s="238"/>
      <c r="CM1147" s="238"/>
      <c r="CN1147" s="238"/>
      <c r="CO1147" s="238"/>
      <c r="CP1147" s="238"/>
      <c r="CQ1147" s="238"/>
      <c r="CR1147" s="238"/>
      <c r="CS1147" s="238"/>
      <c r="CT1147" s="238"/>
      <c r="CU1147" s="238"/>
      <c r="CV1147" s="238"/>
      <c r="CW1147" s="238"/>
      <c r="CX1147" s="238"/>
      <c r="CY1147" s="238"/>
      <c r="CZ1147" s="238"/>
    </row>
    <row r="1148" s="835" customFormat="true" ht="15" customHeight="true" x14ac:dyDescent="0.2">
      <c r="BA1148" s="753"/>
      <c r="BB1148" s="271"/>
      <c r="BC1148" s="753"/>
      <c r="BD1148" s="753"/>
      <c r="BE1148" s="753"/>
      <c r="BF1148" s="753"/>
      <c r="BG1148" s="753"/>
      <c r="BH1148" s="753"/>
      <c r="BI1148" s="753"/>
      <c r="BJ1148" s="753"/>
      <c r="BK1148" s="753"/>
      <c r="BL1148" s="753"/>
      <c r="BM1148" s="753"/>
      <c r="BN1148" s="753"/>
      <c r="BO1148" s="753"/>
      <c r="BP1148" s="753"/>
      <c r="BQ1148" s="753"/>
      <c r="BR1148" s="753"/>
      <c r="BS1148" s="753"/>
      <c r="BT1148" s="753"/>
      <c r="BU1148" s="753"/>
      <c r="BV1148" s="753"/>
      <c r="BW1148" s="753"/>
      <c r="BX1148" s="753"/>
      <c r="BY1148" s="753"/>
      <c r="BZ1148" s="238"/>
      <c r="CA1148" s="238"/>
      <c r="CB1148" s="238"/>
      <c r="CC1148" s="238"/>
      <c r="CD1148" s="238"/>
      <c r="CE1148" s="238"/>
      <c r="CF1148" s="238"/>
      <c r="CG1148" s="238"/>
      <c r="CH1148" s="238"/>
      <c r="CI1148" s="238"/>
      <c r="CJ1148" s="238"/>
      <c r="CK1148" s="238"/>
      <c r="CL1148" s="238"/>
      <c r="CM1148" s="238"/>
      <c r="CN1148" s="238"/>
      <c r="CO1148" s="238"/>
      <c r="CP1148" s="238"/>
      <c r="CQ1148" s="238"/>
      <c r="CR1148" s="238"/>
      <c r="CS1148" s="238"/>
      <c r="CT1148" s="238"/>
      <c r="CU1148" s="238"/>
      <c r="CV1148" s="238"/>
      <c r="CW1148" s="238"/>
      <c r="CX1148" s="238"/>
      <c r="CY1148" s="238"/>
      <c r="CZ1148" s="238"/>
    </row>
    <row r="1149" s="835" customFormat="true" ht="15" customHeight="true" x14ac:dyDescent="0.2">
      <c r="BA1149" s="753"/>
      <c r="BB1149" s="271"/>
      <c r="BC1149" s="753"/>
      <c r="BD1149" s="753"/>
      <c r="BE1149" s="753"/>
      <c r="BF1149" s="753"/>
      <c r="BG1149" s="753"/>
      <c r="BH1149" s="753"/>
      <c r="BI1149" s="753"/>
      <c r="BJ1149" s="753"/>
      <c r="BK1149" s="753"/>
      <c r="BL1149" s="753"/>
      <c r="BM1149" s="753"/>
      <c r="BN1149" s="753"/>
      <c r="BO1149" s="753"/>
      <c r="BP1149" s="753"/>
      <c r="BQ1149" s="753"/>
      <c r="BR1149" s="753"/>
      <c r="BS1149" s="753"/>
      <c r="BT1149" s="753"/>
      <c r="BU1149" s="753"/>
      <c r="BV1149" s="753"/>
      <c r="BW1149" s="753"/>
      <c r="BX1149" s="753"/>
      <c r="BY1149" s="753"/>
      <c r="BZ1149" s="238"/>
      <c r="CA1149" s="238"/>
      <c r="CB1149" s="238"/>
      <c r="CC1149" s="238"/>
      <c r="CD1149" s="238"/>
      <c r="CE1149" s="238"/>
      <c r="CF1149" s="238"/>
      <c r="CG1149" s="238"/>
      <c r="CH1149" s="238"/>
      <c r="CI1149" s="238"/>
      <c r="CJ1149" s="238"/>
      <c r="CK1149" s="238"/>
      <c r="CL1149" s="238"/>
      <c r="CM1149" s="238"/>
      <c r="CN1149" s="238"/>
      <c r="CO1149" s="238"/>
      <c r="CP1149" s="238"/>
      <c r="CQ1149" s="238"/>
      <c r="CR1149" s="238"/>
      <c r="CS1149" s="238"/>
      <c r="CT1149" s="238"/>
      <c r="CU1149" s="238"/>
      <c r="CV1149" s="238"/>
      <c r="CW1149" s="238"/>
      <c r="CX1149" s="238"/>
      <c r="CY1149" s="238"/>
      <c r="CZ1149" s="238"/>
    </row>
    <row r="1150" s="835" customFormat="true" ht="15" customHeight="true" x14ac:dyDescent="0.2">
      <c r="BA1150" s="753"/>
      <c r="BB1150" s="271"/>
      <c r="BC1150" s="753"/>
      <c r="BD1150" s="753"/>
      <c r="BE1150" s="753"/>
      <c r="BF1150" s="753"/>
      <c r="BG1150" s="753"/>
      <c r="BH1150" s="753"/>
      <c r="BI1150" s="753"/>
      <c r="BJ1150" s="753"/>
      <c r="BK1150" s="753"/>
      <c r="BL1150" s="753"/>
      <c r="BM1150" s="753"/>
      <c r="BN1150" s="753"/>
      <c r="BO1150" s="753"/>
      <c r="BP1150" s="753"/>
      <c r="BQ1150" s="753"/>
      <c r="BR1150" s="753"/>
      <c r="BS1150" s="753"/>
      <c r="BT1150" s="753"/>
      <c r="BU1150" s="753"/>
      <c r="BV1150" s="753"/>
      <c r="BW1150" s="753"/>
      <c r="BX1150" s="753"/>
      <c r="BY1150" s="753"/>
      <c r="BZ1150" s="238"/>
      <c r="CA1150" s="238"/>
      <c r="CB1150" s="238"/>
      <c r="CC1150" s="238"/>
      <c r="CD1150" s="238"/>
      <c r="CE1150" s="238"/>
      <c r="CF1150" s="238"/>
      <c r="CG1150" s="238"/>
      <c r="CH1150" s="238"/>
      <c r="CI1150" s="238"/>
      <c r="CJ1150" s="238"/>
      <c r="CK1150" s="238"/>
      <c r="CL1150" s="238"/>
      <c r="CM1150" s="238"/>
      <c r="CN1150" s="238"/>
      <c r="CO1150" s="238"/>
      <c r="CP1150" s="238"/>
      <c r="CQ1150" s="238"/>
      <c r="CR1150" s="238"/>
      <c r="CS1150" s="238"/>
      <c r="CT1150" s="238"/>
      <c r="CU1150" s="238"/>
      <c r="CV1150" s="238"/>
      <c r="CW1150" s="238"/>
      <c r="CX1150" s="238"/>
      <c r="CY1150" s="238"/>
      <c r="CZ1150" s="238"/>
    </row>
    <row r="1151" s="835" customFormat="true" ht="15" customHeight="true" x14ac:dyDescent="0.2">
      <c r="BA1151" s="753"/>
      <c r="BB1151" s="271"/>
      <c r="BC1151" s="753"/>
      <c r="BD1151" s="753"/>
      <c r="BE1151" s="753"/>
      <c r="BF1151" s="753"/>
      <c r="BG1151" s="753"/>
      <c r="BH1151" s="753"/>
      <c r="BI1151" s="753"/>
      <c r="BJ1151" s="753"/>
      <c r="BK1151" s="753"/>
      <c r="BL1151" s="753"/>
      <c r="BM1151" s="753"/>
      <c r="BN1151" s="753"/>
      <c r="BO1151" s="753"/>
      <c r="BP1151" s="753"/>
      <c r="BQ1151" s="753"/>
      <c r="BR1151" s="753"/>
      <c r="BS1151" s="753"/>
      <c r="BT1151" s="753"/>
      <c r="BU1151" s="753"/>
      <c r="BV1151" s="753"/>
      <c r="BW1151" s="753"/>
      <c r="BX1151" s="753"/>
      <c r="BY1151" s="753"/>
      <c r="BZ1151" s="238"/>
      <c r="CA1151" s="238"/>
      <c r="CB1151" s="238"/>
      <c r="CC1151" s="238"/>
      <c r="CD1151" s="238"/>
      <c r="CE1151" s="238"/>
      <c r="CF1151" s="238"/>
      <c r="CG1151" s="238"/>
      <c r="CH1151" s="238"/>
      <c r="CI1151" s="238"/>
      <c r="CJ1151" s="238"/>
      <c r="CK1151" s="238"/>
      <c r="CL1151" s="238"/>
      <c r="CM1151" s="238"/>
      <c r="CN1151" s="238"/>
      <c r="CO1151" s="238"/>
      <c r="CP1151" s="238"/>
      <c r="CQ1151" s="238"/>
      <c r="CR1151" s="238"/>
      <c r="CS1151" s="238"/>
      <c r="CT1151" s="238"/>
      <c r="CU1151" s="238"/>
      <c r="CV1151" s="238"/>
      <c r="CW1151" s="238"/>
      <c r="CX1151" s="238"/>
      <c r="CY1151" s="238"/>
      <c r="CZ1151" s="238"/>
    </row>
    <row r="1152" s="835" customFormat="true" ht="15" customHeight="true" x14ac:dyDescent="0.2">
      <c r="BA1152" s="753"/>
      <c r="BB1152" s="271"/>
      <c r="BC1152" s="753"/>
      <c r="BD1152" s="753"/>
      <c r="BE1152" s="753"/>
      <c r="BF1152" s="753"/>
      <c r="BG1152" s="753"/>
      <c r="BH1152" s="753"/>
      <c r="BI1152" s="753"/>
      <c r="BJ1152" s="753"/>
      <c r="BK1152" s="753"/>
      <c r="BL1152" s="753"/>
      <c r="BM1152" s="753"/>
      <c r="BN1152" s="753"/>
      <c r="BO1152" s="753"/>
      <c r="BP1152" s="753"/>
      <c r="BQ1152" s="753"/>
      <c r="BR1152" s="753"/>
      <c r="BS1152" s="753"/>
      <c r="BT1152" s="753"/>
      <c r="BU1152" s="753"/>
      <c r="BV1152" s="753"/>
      <c r="BW1152" s="753"/>
      <c r="BX1152" s="753"/>
      <c r="BY1152" s="753"/>
      <c r="BZ1152" s="238"/>
      <c r="CA1152" s="238"/>
      <c r="CB1152" s="238"/>
      <c r="CC1152" s="238"/>
      <c r="CD1152" s="238"/>
      <c r="CE1152" s="238"/>
      <c r="CF1152" s="238"/>
      <c r="CG1152" s="238"/>
      <c r="CH1152" s="238"/>
      <c r="CI1152" s="238"/>
      <c r="CJ1152" s="238"/>
      <c r="CK1152" s="238"/>
      <c r="CL1152" s="238"/>
      <c r="CM1152" s="238"/>
      <c r="CN1152" s="238"/>
      <c r="CO1152" s="238"/>
      <c r="CP1152" s="238"/>
      <c r="CQ1152" s="238"/>
      <c r="CR1152" s="238"/>
      <c r="CS1152" s="238"/>
      <c r="CT1152" s="238"/>
      <c r="CU1152" s="238"/>
      <c r="CV1152" s="238"/>
      <c r="CW1152" s="238"/>
      <c r="CX1152" s="238"/>
      <c r="CY1152" s="238"/>
      <c r="CZ1152" s="238"/>
    </row>
    <row r="1153" s="835" customFormat="true" ht="15" customHeight="true" x14ac:dyDescent="0.2">
      <c r="BA1153" s="753"/>
      <c r="BB1153" s="271"/>
      <c r="BC1153" s="753"/>
      <c r="BD1153" s="753"/>
      <c r="BE1153" s="753"/>
      <c r="BF1153" s="753"/>
      <c r="BG1153" s="753"/>
      <c r="BH1153" s="753"/>
      <c r="BI1153" s="753"/>
      <c r="BJ1153" s="753"/>
      <c r="BK1153" s="753"/>
      <c r="BL1153" s="753"/>
      <c r="BM1153" s="753"/>
      <c r="BN1153" s="753"/>
      <c r="BO1153" s="753"/>
      <c r="BP1153" s="753"/>
      <c r="BQ1153" s="753"/>
      <c r="BR1153" s="753"/>
      <c r="BS1153" s="753"/>
      <c r="BT1153" s="753"/>
      <c r="BU1153" s="753"/>
      <c r="BV1153" s="753"/>
      <c r="BW1153" s="753"/>
      <c r="BX1153" s="753"/>
      <c r="BY1153" s="753"/>
      <c r="BZ1153" s="238"/>
      <c r="CA1153" s="238"/>
      <c r="CB1153" s="238"/>
      <c r="CC1153" s="238"/>
      <c r="CD1153" s="238"/>
      <c r="CE1153" s="238"/>
      <c r="CF1153" s="238"/>
      <c r="CG1153" s="238"/>
      <c r="CH1153" s="238"/>
      <c r="CI1153" s="238"/>
      <c r="CJ1153" s="238"/>
      <c r="CK1153" s="238"/>
      <c r="CL1153" s="238"/>
      <c r="CM1153" s="238"/>
      <c r="CN1153" s="238"/>
      <c r="CO1153" s="238"/>
      <c r="CP1153" s="238"/>
      <c r="CQ1153" s="238"/>
      <c r="CR1153" s="238"/>
      <c r="CS1153" s="238"/>
      <c r="CT1153" s="238"/>
      <c r="CU1153" s="238"/>
      <c r="CV1153" s="238"/>
      <c r="CW1153" s="238"/>
      <c r="CX1153" s="238"/>
      <c r="CY1153" s="238"/>
      <c r="CZ1153" s="238"/>
    </row>
    <row r="1154" s="835" customFormat="true" ht="15" customHeight="true" x14ac:dyDescent="0.2">
      <c r="BA1154" s="753"/>
      <c r="BB1154" s="271"/>
      <c r="BC1154" s="753"/>
      <c r="BD1154" s="753"/>
      <c r="BE1154" s="753"/>
      <c r="BF1154" s="753"/>
      <c r="BG1154" s="753"/>
      <c r="BH1154" s="753"/>
      <c r="BI1154" s="753"/>
      <c r="BJ1154" s="753"/>
      <c r="BK1154" s="753"/>
      <c r="BL1154" s="753"/>
      <c r="BM1154" s="753"/>
      <c r="BN1154" s="753"/>
      <c r="BO1154" s="753"/>
      <c r="BP1154" s="753"/>
      <c r="BQ1154" s="753"/>
      <c r="BR1154" s="753"/>
      <c r="BS1154" s="753"/>
      <c r="BT1154" s="753"/>
      <c r="BU1154" s="753"/>
      <c r="BV1154" s="753"/>
      <c r="BW1154" s="753"/>
      <c r="BX1154" s="753"/>
      <c r="BY1154" s="753"/>
      <c r="BZ1154" s="238"/>
      <c r="CA1154" s="238"/>
      <c r="CB1154" s="238"/>
      <c r="CC1154" s="238"/>
      <c r="CD1154" s="238"/>
      <c r="CE1154" s="238"/>
      <c r="CF1154" s="238"/>
      <c r="CG1154" s="238"/>
      <c r="CH1154" s="238"/>
      <c r="CI1154" s="238"/>
      <c r="CJ1154" s="238"/>
      <c r="CK1154" s="238"/>
      <c r="CL1154" s="238"/>
      <c r="CM1154" s="238"/>
      <c r="CN1154" s="238"/>
      <c r="CO1154" s="238"/>
      <c r="CP1154" s="238"/>
      <c r="CQ1154" s="238"/>
      <c r="CR1154" s="238"/>
      <c r="CS1154" s="238"/>
      <c r="CT1154" s="238"/>
      <c r="CU1154" s="238"/>
      <c r="CV1154" s="238"/>
      <c r="CW1154" s="238"/>
      <c r="CX1154" s="238"/>
      <c r="CY1154" s="238"/>
      <c r="CZ1154" s="238"/>
    </row>
    <row r="1155" s="835" customFormat="true" ht="15" customHeight="true" x14ac:dyDescent="0.2">
      <c r="BA1155" s="753"/>
      <c r="BB1155" s="271"/>
      <c r="BC1155" s="753"/>
      <c r="BD1155" s="753"/>
      <c r="BE1155" s="753"/>
      <c r="BF1155" s="753"/>
      <c r="BG1155" s="753"/>
      <c r="BH1155" s="753"/>
      <c r="BI1155" s="753"/>
      <c r="BJ1155" s="753"/>
      <c r="BK1155" s="753"/>
      <c r="BL1155" s="753"/>
      <c r="BM1155" s="753"/>
      <c r="BN1155" s="753"/>
      <c r="BO1155" s="753"/>
      <c r="BP1155" s="753"/>
      <c r="BQ1155" s="753"/>
      <c r="BR1155" s="753"/>
      <c r="BS1155" s="753"/>
      <c r="BT1155" s="753"/>
      <c r="BU1155" s="753"/>
      <c r="BV1155" s="753"/>
      <c r="BW1155" s="753"/>
      <c r="BX1155" s="753"/>
      <c r="BY1155" s="753"/>
      <c r="BZ1155" s="238"/>
      <c r="CA1155" s="238"/>
      <c r="CB1155" s="238"/>
      <c r="CC1155" s="238"/>
      <c r="CD1155" s="238"/>
      <c r="CE1155" s="238"/>
      <c r="CF1155" s="238"/>
      <c r="CG1155" s="238"/>
      <c r="CH1155" s="238"/>
      <c r="CI1155" s="238"/>
      <c r="CJ1155" s="238"/>
      <c r="CK1155" s="238"/>
      <c r="CL1155" s="238"/>
      <c r="CM1155" s="238"/>
      <c r="CN1155" s="238"/>
      <c r="CO1155" s="238"/>
      <c r="CP1155" s="238"/>
      <c r="CQ1155" s="238"/>
      <c r="CR1155" s="238"/>
      <c r="CS1155" s="238"/>
      <c r="CT1155" s="238"/>
      <c r="CU1155" s="238"/>
      <c r="CV1155" s="238"/>
      <c r="CW1155" s="238"/>
      <c r="CX1155" s="238"/>
      <c r="CY1155" s="238"/>
      <c r="CZ1155" s="238"/>
    </row>
    <row r="1156" s="835" customFormat="true" ht="15" customHeight="true" x14ac:dyDescent="0.2">
      <c r="BA1156" s="753"/>
      <c r="BB1156" s="271"/>
      <c r="BC1156" s="753"/>
      <c r="BD1156" s="753"/>
      <c r="BE1156" s="753"/>
      <c r="BF1156" s="753"/>
      <c r="BG1156" s="753"/>
      <c r="BH1156" s="753"/>
      <c r="BI1156" s="753"/>
      <c r="BJ1156" s="753"/>
      <c r="BK1156" s="753"/>
      <c r="BL1156" s="753"/>
      <c r="BM1156" s="753"/>
      <c r="BN1156" s="753"/>
      <c r="BO1156" s="753"/>
      <c r="BP1156" s="753"/>
      <c r="BQ1156" s="753"/>
      <c r="BR1156" s="753"/>
      <c r="BS1156" s="753"/>
      <c r="BT1156" s="753"/>
      <c r="BU1156" s="753"/>
      <c r="BV1156" s="753"/>
      <c r="BW1156" s="753"/>
      <c r="BX1156" s="753"/>
      <c r="BY1156" s="753"/>
      <c r="BZ1156" s="238"/>
      <c r="CA1156" s="238"/>
      <c r="CB1156" s="238"/>
      <c r="CC1156" s="238"/>
      <c r="CD1156" s="238"/>
      <c r="CE1156" s="238"/>
      <c r="CF1156" s="238"/>
      <c r="CG1156" s="238"/>
      <c r="CH1156" s="238"/>
      <c r="CI1156" s="238"/>
      <c r="CJ1156" s="238"/>
      <c r="CK1156" s="238"/>
      <c r="CL1156" s="238"/>
      <c r="CM1156" s="238"/>
      <c r="CN1156" s="238"/>
      <c r="CO1156" s="238"/>
      <c r="CP1156" s="238"/>
      <c r="CQ1156" s="238"/>
      <c r="CR1156" s="238"/>
      <c r="CS1156" s="238"/>
      <c r="CT1156" s="238"/>
      <c r="CU1156" s="238"/>
      <c r="CV1156" s="238"/>
      <c r="CW1156" s="238"/>
      <c r="CX1156" s="238"/>
      <c r="CY1156" s="238"/>
      <c r="CZ1156" s="238"/>
    </row>
    <row r="1157" s="835" customFormat="true" ht="15" customHeight="true" x14ac:dyDescent="0.2">
      <c r="BA1157" s="753"/>
      <c r="BB1157" s="271"/>
      <c r="BC1157" s="753"/>
      <c r="BD1157" s="753"/>
      <c r="BE1157" s="753"/>
      <c r="BF1157" s="753"/>
      <c r="BG1157" s="753"/>
      <c r="BH1157" s="753"/>
      <c r="BI1157" s="753"/>
      <c r="BJ1157" s="753"/>
      <c r="BK1157" s="753"/>
      <c r="BL1157" s="753"/>
      <c r="BM1157" s="753"/>
      <c r="BN1157" s="753"/>
      <c r="BO1157" s="753"/>
      <c r="BP1157" s="753"/>
      <c r="BQ1157" s="753"/>
      <c r="BR1157" s="753"/>
      <c r="BS1157" s="753"/>
      <c r="BT1157" s="753"/>
      <c r="BU1157" s="753"/>
      <c r="BV1157" s="753"/>
      <c r="BW1157" s="753"/>
      <c r="BX1157" s="753"/>
      <c r="BY1157" s="753"/>
      <c r="BZ1157" s="238"/>
      <c r="CA1157" s="238"/>
      <c r="CB1157" s="238"/>
      <c r="CC1157" s="238"/>
      <c r="CD1157" s="238"/>
      <c r="CE1157" s="238"/>
      <c r="CF1157" s="238"/>
      <c r="CG1157" s="238"/>
      <c r="CH1157" s="238"/>
      <c r="CI1157" s="238"/>
      <c r="CJ1157" s="238"/>
      <c r="CK1157" s="238"/>
      <c r="CL1157" s="238"/>
      <c r="CM1157" s="238"/>
      <c r="CN1157" s="238"/>
      <c r="CO1157" s="238"/>
      <c r="CP1157" s="238"/>
      <c r="CQ1157" s="238"/>
      <c r="CR1157" s="238"/>
      <c r="CS1157" s="238"/>
      <c r="CT1157" s="238"/>
      <c r="CU1157" s="238"/>
      <c r="CV1157" s="238"/>
      <c r="CW1157" s="238"/>
      <c r="CX1157" s="238"/>
      <c r="CY1157" s="238"/>
      <c r="CZ1157" s="238"/>
    </row>
    <row r="1158" s="835" customFormat="true" ht="15" customHeight="true" x14ac:dyDescent="0.2">
      <c r="BA1158" s="753"/>
      <c r="BB1158" s="271"/>
      <c r="BC1158" s="753"/>
      <c r="BD1158" s="753"/>
      <c r="BE1158" s="753"/>
      <c r="BF1158" s="753"/>
      <c r="BG1158" s="753"/>
      <c r="BH1158" s="753"/>
      <c r="BI1158" s="753"/>
      <c r="BJ1158" s="753"/>
      <c r="BK1158" s="753"/>
      <c r="BL1158" s="753"/>
      <c r="BM1158" s="753"/>
      <c r="BN1158" s="753"/>
      <c r="BO1158" s="753"/>
      <c r="BP1158" s="753"/>
      <c r="BQ1158" s="753"/>
      <c r="BR1158" s="753"/>
      <c r="BS1158" s="753"/>
      <c r="BT1158" s="753"/>
      <c r="BU1158" s="753"/>
      <c r="BV1158" s="753"/>
      <c r="BW1158" s="753"/>
      <c r="BX1158" s="753"/>
      <c r="BY1158" s="753"/>
      <c r="BZ1158" s="238"/>
      <c r="CA1158" s="238"/>
      <c r="CB1158" s="238"/>
      <c r="CC1158" s="238"/>
      <c r="CD1158" s="238"/>
      <c r="CE1158" s="238"/>
      <c r="CF1158" s="238"/>
      <c r="CG1158" s="238"/>
      <c r="CH1158" s="238"/>
      <c r="CI1158" s="238"/>
      <c r="CJ1158" s="238"/>
      <c r="CK1158" s="238"/>
      <c r="CL1158" s="238"/>
      <c r="CM1158" s="238"/>
      <c r="CN1158" s="238"/>
      <c r="CO1158" s="238"/>
      <c r="CP1158" s="238"/>
      <c r="CQ1158" s="238"/>
      <c r="CR1158" s="238"/>
      <c r="CS1158" s="238"/>
      <c r="CT1158" s="238"/>
      <c r="CU1158" s="238"/>
      <c r="CV1158" s="238"/>
      <c r="CW1158" s="238"/>
      <c r="CX1158" s="238"/>
      <c r="CY1158" s="238"/>
      <c r="CZ1158" s="238"/>
    </row>
    <row r="1159" s="835" customFormat="true" ht="15" customHeight="true" x14ac:dyDescent="0.2">
      <c r="BA1159" s="753"/>
      <c r="BB1159" s="271"/>
      <c r="BC1159" s="753"/>
      <c r="BD1159" s="753"/>
      <c r="BE1159" s="753"/>
      <c r="BF1159" s="753"/>
      <c r="BG1159" s="753"/>
      <c r="BH1159" s="753"/>
      <c r="BI1159" s="753"/>
      <c r="BJ1159" s="753"/>
      <c r="BK1159" s="753"/>
      <c r="BL1159" s="753"/>
      <c r="BM1159" s="753"/>
      <c r="BN1159" s="753"/>
      <c r="BO1159" s="753"/>
      <c r="BP1159" s="753"/>
      <c r="BQ1159" s="753"/>
      <c r="BR1159" s="753"/>
      <c r="BS1159" s="753"/>
      <c r="BT1159" s="753"/>
      <c r="BU1159" s="753"/>
      <c r="BV1159" s="753"/>
      <c r="BW1159" s="753"/>
      <c r="BX1159" s="753"/>
      <c r="BY1159" s="753"/>
      <c r="BZ1159" s="238"/>
      <c r="CA1159" s="238"/>
      <c r="CB1159" s="238"/>
      <c r="CC1159" s="238"/>
      <c r="CD1159" s="238"/>
      <c r="CE1159" s="238"/>
      <c r="CF1159" s="238"/>
      <c r="CG1159" s="238"/>
      <c r="CH1159" s="238"/>
      <c r="CI1159" s="238"/>
      <c r="CJ1159" s="238"/>
      <c r="CK1159" s="238"/>
      <c r="CL1159" s="238"/>
      <c r="CM1159" s="238"/>
      <c r="CN1159" s="238"/>
      <c r="CO1159" s="238"/>
      <c r="CP1159" s="238"/>
      <c r="CQ1159" s="238"/>
      <c r="CR1159" s="238"/>
      <c r="CS1159" s="238"/>
      <c r="CT1159" s="238"/>
      <c r="CU1159" s="238"/>
      <c r="CV1159" s="238"/>
      <c r="CW1159" s="238"/>
      <c r="CX1159" s="238"/>
      <c r="CY1159" s="238"/>
      <c r="CZ1159" s="238"/>
    </row>
    <row r="1160" s="835" customFormat="true" ht="15" customHeight="true" x14ac:dyDescent="0.2">
      <c r="BA1160" s="753"/>
      <c r="BB1160" s="271"/>
      <c r="BC1160" s="753"/>
      <c r="BD1160" s="753"/>
      <c r="BE1160" s="753"/>
      <c r="BF1160" s="753"/>
      <c r="BG1160" s="753"/>
      <c r="BH1160" s="753"/>
      <c r="BI1160" s="753"/>
      <c r="BJ1160" s="753"/>
      <c r="BK1160" s="753"/>
      <c r="BL1160" s="753"/>
      <c r="BM1160" s="753"/>
      <c r="BN1160" s="753"/>
      <c r="BO1160" s="753"/>
      <c r="BP1160" s="753"/>
      <c r="BQ1160" s="753"/>
      <c r="BR1160" s="753"/>
      <c r="BS1160" s="753"/>
      <c r="BT1160" s="753"/>
      <c r="BU1160" s="753"/>
      <c r="BV1160" s="753"/>
      <c r="BW1160" s="753"/>
      <c r="BX1160" s="753"/>
      <c r="BY1160" s="753"/>
      <c r="BZ1160" s="238"/>
      <c r="CA1160" s="238"/>
      <c r="CB1160" s="238"/>
      <c r="CC1160" s="238"/>
      <c r="CD1160" s="238"/>
      <c r="CE1160" s="238"/>
      <c r="CF1160" s="238"/>
      <c r="CG1160" s="238"/>
      <c r="CH1160" s="238"/>
      <c r="CI1160" s="238"/>
      <c r="CJ1160" s="238"/>
      <c r="CK1160" s="238"/>
      <c r="CL1160" s="238"/>
      <c r="CM1160" s="238"/>
      <c r="CN1160" s="238"/>
      <c r="CO1160" s="238"/>
      <c r="CP1160" s="238"/>
      <c r="CQ1160" s="238"/>
      <c r="CR1160" s="238"/>
      <c r="CS1160" s="238"/>
      <c r="CT1160" s="238"/>
      <c r="CU1160" s="238"/>
      <c r="CV1160" s="238"/>
      <c r="CW1160" s="238"/>
      <c r="CX1160" s="238"/>
      <c r="CY1160" s="238"/>
      <c r="CZ1160" s="238"/>
    </row>
    <row r="1161" s="835" customFormat="true" ht="15" customHeight="true" x14ac:dyDescent="0.2">
      <c r="BA1161" s="753"/>
      <c r="BB1161" s="271"/>
      <c r="BC1161" s="753"/>
      <c r="BD1161" s="753"/>
      <c r="BE1161" s="753"/>
      <c r="BF1161" s="753"/>
      <c r="BG1161" s="753"/>
      <c r="BH1161" s="753"/>
      <c r="BI1161" s="753"/>
      <c r="BJ1161" s="753"/>
      <c r="BK1161" s="753"/>
      <c r="BL1161" s="753"/>
      <c r="BM1161" s="753"/>
      <c r="BN1161" s="753"/>
      <c r="BO1161" s="753"/>
      <c r="BP1161" s="753"/>
      <c r="BQ1161" s="753"/>
      <c r="BR1161" s="753"/>
      <c r="BS1161" s="753"/>
      <c r="BT1161" s="753"/>
      <c r="BU1161" s="753"/>
      <c r="BV1161" s="753"/>
      <c r="BW1161" s="753"/>
      <c r="BX1161" s="753"/>
      <c r="BY1161" s="753"/>
      <c r="BZ1161" s="238"/>
      <c r="CA1161" s="238"/>
      <c r="CB1161" s="238"/>
      <c r="CC1161" s="238"/>
      <c r="CD1161" s="238"/>
      <c r="CE1161" s="238"/>
      <c r="CF1161" s="238"/>
      <c r="CG1161" s="238"/>
      <c r="CH1161" s="238"/>
      <c r="CI1161" s="238"/>
      <c r="CJ1161" s="238"/>
      <c r="CK1161" s="238"/>
      <c r="CL1161" s="238"/>
      <c r="CM1161" s="238"/>
      <c r="CN1161" s="238"/>
      <c r="CO1161" s="238"/>
      <c r="CP1161" s="238"/>
      <c r="CQ1161" s="238"/>
      <c r="CR1161" s="238"/>
      <c r="CS1161" s="238"/>
      <c r="CT1161" s="238"/>
      <c r="CU1161" s="238"/>
      <c r="CV1161" s="238"/>
      <c r="CW1161" s="238"/>
      <c r="CX1161" s="238"/>
      <c r="CY1161" s="238"/>
      <c r="CZ1161" s="238"/>
    </row>
    <row r="1162" s="835" customFormat="true" ht="15" customHeight="true" x14ac:dyDescent="0.2">
      <c r="BA1162" s="753"/>
      <c r="BB1162" s="271"/>
      <c r="BC1162" s="753"/>
      <c r="BD1162" s="753"/>
      <c r="BE1162" s="753"/>
      <c r="BF1162" s="753"/>
      <c r="BG1162" s="753"/>
      <c r="BH1162" s="753"/>
      <c r="BI1162" s="753"/>
      <c r="BJ1162" s="753"/>
      <c r="BK1162" s="753"/>
      <c r="BL1162" s="753"/>
      <c r="BM1162" s="753"/>
      <c r="BN1162" s="753"/>
      <c r="BO1162" s="753"/>
      <c r="BP1162" s="753"/>
      <c r="BQ1162" s="753"/>
      <c r="BR1162" s="753"/>
      <c r="BS1162" s="753"/>
      <c r="BT1162" s="753"/>
      <c r="BU1162" s="753"/>
      <c r="BV1162" s="753"/>
      <c r="BW1162" s="753"/>
      <c r="BX1162" s="753"/>
      <c r="BY1162" s="753"/>
      <c r="BZ1162" s="238"/>
      <c r="CA1162" s="238"/>
      <c r="CB1162" s="238"/>
      <c r="CC1162" s="238"/>
      <c r="CD1162" s="238"/>
      <c r="CE1162" s="238"/>
      <c r="CF1162" s="238"/>
      <c r="CG1162" s="238"/>
      <c r="CH1162" s="238"/>
      <c r="CI1162" s="238"/>
      <c r="CJ1162" s="238"/>
      <c r="CK1162" s="238"/>
      <c r="CL1162" s="238"/>
      <c r="CM1162" s="238"/>
      <c r="CN1162" s="238"/>
      <c r="CO1162" s="238"/>
      <c r="CP1162" s="238"/>
      <c r="CQ1162" s="238"/>
      <c r="CR1162" s="238"/>
      <c r="CS1162" s="238"/>
      <c r="CT1162" s="238"/>
      <c r="CU1162" s="238"/>
      <c r="CV1162" s="238"/>
      <c r="CW1162" s="238"/>
      <c r="CX1162" s="238"/>
      <c r="CY1162" s="238"/>
      <c r="CZ1162" s="238"/>
    </row>
    <row r="1163" s="835" customFormat="true" ht="15" customHeight="true" x14ac:dyDescent="0.2">
      <c r="BA1163" s="753"/>
      <c r="BB1163" s="271"/>
      <c r="BC1163" s="753"/>
      <c r="BD1163" s="753"/>
      <c r="BE1163" s="753"/>
      <c r="BF1163" s="753"/>
      <c r="BG1163" s="753"/>
      <c r="BH1163" s="753"/>
      <c r="BI1163" s="753"/>
      <c r="BJ1163" s="753"/>
      <c r="BK1163" s="753"/>
      <c r="BL1163" s="753"/>
      <c r="BM1163" s="753"/>
      <c r="BN1163" s="753"/>
      <c r="BO1163" s="753"/>
      <c r="BP1163" s="753"/>
      <c r="BQ1163" s="753"/>
      <c r="BR1163" s="753"/>
      <c r="BS1163" s="753"/>
      <c r="BT1163" s="753"/>
      <c r="BU1163" s="753"/>
      <c r="BV1163" s="753"/>
      <c r="BW1163" s="753"/>
      <c r="BX1163" s="753"/>
      <c r="BY1163" s="753"/>
      <c r="BZ1163" s="238"/>
      <c r="CA1163" s="238"/>
      <c r="CB1163" s="238"/>
      <c r="CC1163" s="238"/>
      <c r="CD1163" s="238"/>
      <c r="CE1163" s="238"/>
      <c r="CF1163" s="238"/>
      <c r="CG1163" s="238"/>
      <c r="CH1163" s="238"/>
      <c r="CI1163" s="238"/>
      <c r="CJ1163" s="238"/>
      <c r="CK1163" s="238"/>
      <c r="CL1163" s="238"/>
      <c r="CM1163" s="238"/>
      <c r="CN1163" s="238"/>
      <c r="CO1163" s="238"/>
      <c r="CP1163" s="238"/>
      <c r="CQ1163" s="238"/>
      <c r="CR1163" s="238"/>
      <c r="CS1163" s="238"/>
      <c r="CT1163" s="238"/>
      <c r="CU1163" s="238"/>
      <c r="CV1163" s="238"/>
      <c r="CW1163" s="238"/>
      <c r="CX1163" s="238"/>
      <c r="CY1163" s="238"/>
      <c r="CZ1163" s="238"/>
    </row>
    <row r="1164" s="835" customFormat="true" ht="15" customHeight="true" x14ac:dyDescent="0.2">
      <c r="BA1164" s="753"/>
      <c r="BB1164" s="271"/>
      <c r="BC1164" s="753"/>
      <c r="BD1164" s="753"/>
      <c r="BE1164" s="753"/>
      <c r="BF1164" s="753"/>
      <c r="BG1164" s="753"/>
      <c r="BH1164" s="753"/>
      <c r="BI1164" s="753"/>
      <c r="BJ1164" s="753"/>
      <c r="BK1164" s="753"/>
      <c r="BL1164" s="753"/>
      <c r="BM1164" s="753"/>
      <c r="BN1164" s="753"/>
      <c r="BO1164" s="753"/>
      <c r="BP1164" s="753"/>
      <c r="BQ1164" s="753"/>
      <c r="BR1164" s="753"/>
      <c r="BS1164" s="753"/>
      <c r="BT1164" s="753"/>
      <c r="BU1164" s="753"/>
      <c r="BV1164" s="753"/>
      <c r="BW1164" s="753"/>
      <c r="BX1164" s="753"/>
      <c r="BY1164" s="753"/>
      <c r="BZ1164" s="238"/>
      <c r="CA1164" s="238"/>
      <c r="CB1164" s="238"/>
      <c r="CC1164" s="238"/>
      <c r="CD1164" s="238"/>
      <c r="CE1164" s="238"/>
      <c r="CF1164" s="238"/>
      <c r="CG1164" s="238"/>
      <c r="CH1164" s="238"/>
      <c r="CI1164" s="238"/>
      <c r="CJ1164" s="238"/>
      <c r="CK1164" s="238"/>
      <c r="CL1164" s="238"/>
      <c r="CM1164" s="238"/>
      <c r="CN1164" s="238"/>
      <c r="CO1164" s="238"/>
      <c r="CP1164" s="238"/>
      <c r="CQ1164" s="238"/>
      <c r="CR1164" s="238"/>
      <c r="CS1164" s="238"/>
      <c r="CT1164" s="238"/>
      <c r="CU1164" s="238"/>
      <c r="CV1164" s="238"/>
      <c r="CW1164" s="238"/>
      <c r="CX1164" s="238"/>
      <c r="CY1164" s="238"/>
      <c r="CZ1164" s="238"/>
    </row>
    <row r="1165" s="835" customFormat="true" ht="15" customHeight="true" x14ac:dyDescent="0.2">
      <c r="BA1165" s="753"/>
      <c r="BB1165" s="271"/>
      <c r="BC1165" s="753"/>
      <c r="BD1165" s="753"/>
      <c r="BE1165" s="753"/>
      <c r="BF1165" s="753"/>
      <c r="BG1165" s="753"/>
      <c r="BH1165" s="753"/>
      <c r="BI1165" s="753"/>
      <c r="BJ1165" s="753"/>
      <c r="BK1165" s="753"/>
      <c r="BL1165" s="753"/>
      <c r="BM1165" s="753"/>
      <c r="BN1165" s="753"/>
      <c r="BO1165" s="753"/>
      <c r="BP1165" s="753"/>
      <c r="BQ1165" s="753"/>
      <c r="BR1165" s="753"/>
      <c r="BS1165" s="753"/>
      <c r="BT1165" s="753"/>
      <c r="BU1165" s="753"/>
      <c r="BV1165" s="753"/>
      <c r="BW1165" s="753"/>
      <c r="BX1165" s="753"/>
      <c r="BY1165" s="753"/>
      <c r="BZ1165" s="238"/>
      <c r="CA1165" s="238"/>
      <c r="CB1165" s="238"/>
      <c r="CC1165" s="238"/>
      <c r="CD1165" s="238"/>
      <c r="CE1165" s="238"/>
      <c r="CF1165" s="238"/>
      <c r="CG1165" s="238"/>
      <c r="CH1165" s="238"/>
      <c r="CI1165" s="238"/>
      <c r="CJ1165" s="238"/>
      <c r="CK1165" s="238"/>
      <c r="CL1165" s="238"/>
      <c r="CM1165" s="238"/>
      <c r="CN1165" s="238"/>
      <c r="CO1165" s="238"/>
      <c r="CP1165" s="238"/>
      <c r="CQ1165" s="238"/>
      <c r="CR1165" s="238"/>
      <c r="CS1165" s="238"/>
      <c r="CT1165" s="238"/>
      <c r="CU1165" s="238"/>
      <c r="CV1165" s="238"/>
      <c r="CW1165" s="238"/>
      <c r="CX1165" s="238"/>
      <c r="CY1165" s="238"/>
      <c r="CZ1165" s="238"/>
    </row>
    <row r="1166" s="835" customFormat="true" ht="15" customHeight="true" x14ac:dyDescent="0.2">
      <c r="BA1166" s="753"/>
      <c r="BB1166" s="271"/>
      <c r="BC1166" s="753"/>
      <c r="BD1166" s="753"/>
      <c r="BE1166" s="753"/>
      <c r="BF1166" s="753"/>
      <c r="BG1166" s="753"/>
      <c r="BH1166" s="753"/>
      <c r="BI1166" s="753"/>
      <c r="BJ1166" s="753"/>
      <c r="BK1166" s="753"/>
      <c r="BL1166" s="753"/>
      <c r="BM1166" s="753"/>
      <c r="BN1166" s="753"/>
      <c r="BO1166" s="753"/>
      <c r="BP1166" s="753"/>
      <c r="BQ1166" s="753"/>
      <c r="BR1166" s="753"/>
      <c r="BS1166" s="753"/>
      <c r="BT1166" s="753"/>
      <c r="BU1166" s="753"/>
      <c r="BV1166" s="753"/>
      <c r="BW1166" s="753"/>
      <c r="BX1166" s="753"/>
      <c r="BY1166" s="753"/>
      <c r="BZ1166" s="238"/>
      <c r="CA1166" s="238"/>
      <c r="CB1166" s="238"/>
      <c r="CC1166" s="238"/>
      <c r="CD1166" s="238"/>
      <c r="CE1166" s="238"/>
      <c r="CF1166" s="238"/>
      <c r="CG1166" s="238"/>
      <c r="CH1166" s="238"/>
      <c r="CI1166" s="238"/>
      <c r="CJ1166" s="238"/>
      <c r="CK1166" s="238"/>
      <c r="CL1166" s="238"/>
      <c r="CM1166" s="238"/>
      <c r="CN1166" s="238"/>
      <c r="CO1166" s="238"/>
      <c r="CP1166" s="238"/>
      <c r="CQ1166" s="238"/>
      <c r="CR1166" s="238"/>
      <c r="CS1166" s="238"/>
      <c r="CT1166" s="238"/>
      <c r="CU1166" s="238"/>
      <c r="CV1166" s="238"/>
      <c r="CW1166" s="238"/>
      <c r="CX1166" s="238"/>
      <c r="CY1166" s="238"/>
      <c r="CZ1166" s="238"/>
    </row>
    <row r="1167" s="835" customFormat="true" ht="15" customHeight="true" x14ac:dyDescent="0.2">
      <c r="BA1167" s="753"/>
      <c r="BB1167" s="271"/>
      <c r="BC1167" s="753"/>
      <c r="BD1167" s="753"/>
      <c r="BE1167" s="753"/>
      <c r="BF1167" s="753"/>
      <c r="BG1167" s="753"/>
      <c r="BH1167" s="753"/>
      <c r="BI1167" s="753"/>
      <c r="BJ1167" s="753"/>
      <c r="BK1167" s="753"/>
      <c r="BL1167" s="753"/>
      <c r="BM1167" s="753"/>
      <c r="BN1167" s="753"/>
      <c r="BO1167" s="753"/>
      <c r="BP1167" s="753"/>
      <c r="BQ1167" s="753"/>
      <c r="BR1167" s="753"/>
      <c r="BS1167" s="753"/>
      <c r="BT1167" s="753"/>
      <c r="BU1167" s="753"/>
      <c r="BV1167" s="753"/>
      <c r="BW1167" s="753"/>
      <c r="BX1167" s="753"/>
      <c r="BY1167" s="753"/>
      <c r="BZ1167" s="238"/>
      <c r="CA1167" s="238"/>
      <c r="CB1167" s="238"/>
      <c r="CC1167" s="238"/>
      <c r="CD1167" s="238"/>
      <c r="CE1167" s="238"/>
      <c r="CF1167" s="238"/>
      <c r="CG1167" s="238"/>
      <c r="CH1167" s="238"/>
      <c r="CI1167" s="238"/>
      <c r="CJ1167" s="238"/>
      <c r="CK1167" s="238"/>
      <c r="CL1167" s="238"/>
      <c r="CM1167" s="238"/>
      <c r="CN1167" s="238"/>
      <c r="CO1167" s="238"/>
      <c r="CP1167" s="238"/>
      <c r="CQ1167" s="238"/>
      <c r="CR1167" s="238"/>
      <c r="CS1167" s="238"/>
      <c r="CT1167" s="238"/>
      <c r="CU1167" s="238"/>
      <c r="CV1167" s="238"/>
      <c r="CW1167" s="238"/>
      <c r="CX1167" s="238"/>
      <c r="CY1167" s="238"/>
      <c r="CZ1167" s="238"/>
    </row>
    <row r="1168" s="835" customFormat="true" ht="15" customHeight="true" x14ac:dyDescent="0.2">
      <c r="BA1168" s="753"/>
      <c r="BB1168" s="271"/>
      <c r="BC1168" s="753"/>
      <c r="BD1168" s="753"/>
      <c r="BE1168" s="753"/>
      <c r="BF1168" s="753"/>
      <c r="BG1168" s="753"/>
      <c r="BH1168" s="753"/>
      <c r="BI1168" s="753"/>
      <c r="BJ1168" s="753"/>
      <c r="BK1168" s="753"/>
      <c r="BL1168" s="753"/>
      <c r="BM1168" s="753"/>
      <c r="BN1168" s="753"/>
      <c r="BO1168" s="753"/>
      <c r="BP1168" s="753"/>
      <c r="BQ1168" s="753"/>
      <c r="BR1168" s="753"/>
      <c r="BS1168" s="753"/>
      <c r="BT1168" s="753"/>
      <c r="BU1168" s="753"/>
      <c r="BV1168" s="753"/>
      <c r="BW1168" s="753"/>
      <c r="BX1168" s="753"/>
      <c r="BY1168" s="753"/>
      <c r="BZ1168" s="238"/>
      <c r="CA1168" s="238"/>
      <c r="CB1168" s="238"/>
      <c r="CC1168" s="238"/>
      <c r="CD1168" s="238"/>
      <c r="CE1168" s="238"/>
      <c r="CF1168" s="238"/>
      <c r="CG1168" s="238"/>
      <c r="CH1168" s="238"/>
      <c r="CI1168" s="238"/>
      <c r="CJ1168" s="238"/>
      <c r="CK1168" s="238"/>
      <c r="CL1168" s="238"/>
      <c r="CM1168" s="238"/>
      <c r="CN1168" s="238"/>
      <c r="CO1168" s="238"/>
      <c r="CP1168" s="238"/>
      <c r="CQ1168" s="238"/>
      <c r="CR1168" s="238"/>
      <c r="CS1168" s="238"/>
      <c r="CT1168" s="238"/>
      <c r="CU1168" s="238"/>
      <c r="CV1168" s="238"/>
      <c r="CW1168" s="238"/>
      <c r="CX1168" s="238"/>
      <c r="CY1168" s="238"/>
      <c r="CZ1168" s="238"/>
    </row>
    <row r="1169" s="835" customFormat="true" ht="15" customHeight="true" x14ac:dyDescent="0.2">
      <c r="BA1169" s="753"/>
      <c r="BB1169" s="271"/>
      <c r="BC1169" s="753"/>
      <c r="BD1169" s="753"/>
      <c r="BE1169" s="753"/>
      <c r="BF1169" s="753"/>
      <c r="BG1169" s="753"/>
      <c r="BH1169" s="753"/>
      <c r="BI1169" s="753"/>
      <c r="BJ1169" s="753"/>
      <c r="BK1169" s="753"/>
      <c r="BL1169" s="753"/>
      <c r="BM1169" s="753"/>
      <c r="BN1169" s="753"/>
      <c r="BO1169" s="753"/>
      <c r="BP1169" s="753"/>
      <c r="BQ1169" s="753"/>
      <c r="BR1169" s="753"/>
      <c r="BS1169" s="753"/>
      <c r="BT1169" s="753"/>
      <c r="BU1169" s="753"/>
      <c r="BV1169" s="753"/>
      <c r="BW1169" s="753"/>
      <c r="BX1169" s="753"/>
      <c r="BY1169" s="753"/>
      <c r="BZ1169" s="238"/>
      <c r="CA1169" s="238"/>
      <c r="CB1169" s="238"/>
      <c r="CC1169" s="238"/>
      <c r="CD1169" s="238"/>
      <c r="CE1169" s="238"/>
      <c r="CF1169" s="238"/>
      <c r="CG1169" s="238"/>
      <c r="CH1169" s="238"/>
      <c r="CI1169" s="238"/>
      <c r="CJ1169" s="238"/>
      <c r="CK1169" s="238"/>
      <c r="CL1169" s="238"/>
      <c r="CM1169" s="238"/>
      <c r="CN1169" s="238"/>
      <c r="CO1169" s="238"/>
      <c r="CP1169" s="238"/>
      <c r="CQ1169" s="238"/>
      <c r="CR1169" s="238"/>
      <c r="CS1169" s="238"/>
      <c r="CT1169" s="238"/>
      <c r="CU1169" s="238"/>
      <c r="CV1169" s="238"/>
      <c r="CW1169" s="238"/>
      <c r="CX1169" s="238"/>
      <c r="CY1169" s="238"/>
      <c r="CZ1169" s="238"/>
    </row>
    <row r="1170" s="835" customFormat="true" ht="15" customHeight="true" x14ac:dyDescent="0.2">
      <c r="A1170" s="840"/>
      <c r="B1170" s="841"/>
      <c r="C1170" s="842"/>
      <c r="D1170" s="842"/>
      <c r="E1170" s="842"/>
      <c r="F1170" s="842"/>
      <c r="G1170" s="842"/>
      <c r="H1170" s="842"/>
      <c r="I1170" s="842"/>
      <c r="J1170" s="842"/>
      <c r="K1170" s="842"/>
      <c r="L1170" s="842"/>
      <c r="M1170" s="842"/>
      <c r="N1170" s="842"/>
      <c r="O1170" s="842"/>
      <c r="P1170" s="842"/>
      <c r="Q1170" s="842"/>
      <c r="R1170" s="842"/>
      <c r="S1170" s="842"/>
      <c r="T1170" s="842"/>
      <c r="U1170" s="842"/>
      <c r="V1170" s="842"/>
      <c r="W1170" s="842"/>
      <c r="X1170" s="842"/>
      <c r="Y1170" s="842"/>
      <c r="Z1170" s="842"/>
      <c r="AA1170" s="842"/>
      <c r="AB1170" s="842"/>
      <c r="BA1170" s="753"/>
      <c r="BB1170" s="271"/>
      <c r="BC1170" s="753"/>
      <c r="BD1170" s="753"/>
      <c r="BE1170" s="753"/>
      <c r="BF1170" s="753"/>
      <c r="BG1170" s="753"/>
      <c r="BH1170" s="753"/>
      <c r="BI1170" s="753"/>
      <c r="BJ1170" s="753"/>
      <c r="BK1170" s="753"/>
      <c r="BL1170" s="753"/>
      <c r="BM1170" s="753"/>
      <c r="BN1170" s="753"/>
      <c r="BO1170" s="753"/>
      <c r="BP1170" s="753"/>
      <c r="BQ1170" s="753"/>
      <c r="BR1170" s="753"/>
      <c r="BS1170" s="753"/>
      <c r="BT1170" s="753"/>
      <c r="BU1170" s="753"/>
      <c r="BV1170" s="753"/>
      <c r="BW1170" s="753"/>
      <c r="BX1170" s="753"/>
      <c r="BY1170" s="753"/>
      <c r="BZ1170" s="238"/>
      <c r="CA1170" s="238"/>
      <c r="CB1170" s="238"/>
      <c r="CC1170" s="238"/>
      <c r="CD1170" s="238"/>
      <c r="CE1170" s="238"/>
      <c r="CF1170" s="238"/>
      <c r="CG1170" s="238"/>
      <c r="CH1170" s="238"/>
      <c r="CI1170" s="238"/>
      <c r="CJ1170" s="238"/>
      <c r="CK1170" s="238"/>
      <c r="CL1170" s="238"/>
      <c r="CM1170" s="238"/>
      <c r="CN1170" s="238"/>
      <c r="CO1170" s="238"/>
      <c r="CP1170" s="238"/>
      <c r="CQ1170" s="238"/>
      <c r="CR1170" s="238"/>
      <c r="CS1170" s="238"/>
      <c r="CT1170" s="238"/>
      <c r="CU1170" s="238"/>
      <c r="CV1170" s="238"/>
      <c r="CW1170" s="238"/>
      <c r="CX1170" s="238"/>
      <c r="CY1170" s="238"/>
      <c r="CZ1170" s="238"/>
    </row>
    <row r="1171" s="835" customFormat="true" ht="15" customHeight="true" x14ac:dyDescent="0.2">
      <c r="A1171" s="840"/>
      <c r="B1171" s="841"/>
      <c r="C1171" s="842"/>
      <c r="D1171" s="842"/>
      <c r="E1171" s="842"/>
      <c r="F1171" s="842"/>
      <c r="G1171" s="842"/>
      <c r="H1171" s="842"/>
      <c r="I1171" s="842"/>
      <c r="J1171" s="842"/>
      <c r="K1171" s="842"/>
      <c r="L1171" s="842"/>
      <c r="M1171" s="842"/>
      <c r="N1171" s="842"/>
      <c r="O1171" s="842"/>
      <c r="P1171" s="842"/>
      <c r="Q1171" s="842"/>
      <c r="R1171" s="842"/>
      <c r="S1171" s="842"/>
      <c r="T1171" s="842"/>
      <c r="U1171" s="842"/>
      <c r="V1171" s="842"/>
      <c r="W1171" s="842"/>
      <c r="X1171" s="842"/>
      <c r="Y1171" s="842"/>
      <c r="Z1171" s="842"/>
      <c r="AA1171" s="842"/>
      <c r="AB1171" s="842"/>
      <c r="BA1171" s="753"/>
      <c r="BB1171" s="271"/>
      <c r="BC1171" s="753"/>
      <c r="BD1171" s="753"/>
      <c r="BE1171" s="753"/>
      <c r="BF1171" s="753"/>
      <c r="BG1171" s="753"/>
      <c r="BH1171" s="753"/>
      <c r="BI1171" s="753"/>
      <c r="BJ1171" s="753"/>
      <c r="BK1171" s="753"/>
      <c r="BL1171" s="753"/>
      <c r="BM1171" s="753"/>
      <c r="BN1171" s="753"/>
      <c r="BO1171" s="753"/>
      <c r="BP1171" s="753"/>
      <c r="BQ1171" s="753"/>
      <c r="BR1171" s="753"/>
      <c r="BS1171" s="753"/>
      <c r="BT1171" s="753"/>
      <c r="BU1171" s="753"/>
      <c r="BV1171" s="753"/>
      <c r="BW1171" s="753"/>
      <c r="BX1171" s="753"/>
      <c r="BY1171" s="753"/>
      <c r="BZ1171" s="238"/>
      <c r="CA1171" s="238"/>
      <c r="CB1171" s="238"/>
      <c r="CC1171" s="238"/>
      <c r="CD1171" s="238"/>
      <c r="CE1171" s="238"/>
      <c r="CF1171" s="238"/>
      <c r="CG1171" s="238"/>
      <c r="CH1171" s="238"/>
      <c r="CI1171" s="238"/>
      <c r="CJ1171" s="238"/>
      <c r="CK1171" s="238"/>
      <c r="CL1171" s="238"/>
      <c r="CM1171" s="238"/>
      <c r="CN1171" s="238"/>
      <c r="CO1171" s="238"/>
      <c r="CP1171" s="238"/>
      <c r="CQ1171" s="238"/>
      <c r="CR1171" s="238"/>
      <c r="CS1171" s="238"/>
      <c r="CT1171" s="238"/>
      <c r="CU1171" s="238"/>
      <c r="CV1171" s="238"/>
      <c r="CW1171" s="238"/>
      <c r="CX1171" s="238"/>
      <c r="CY1171" s="238"/>
      <c r="CZ1171" s="238"/>
    </row>
    <row r="1172" s="835" customFormat="true" ht="15" customHeight="true" x14ac:dyDescent="0.2">
      <c r="A1172" s="840"/>
      <c r="B1172" s="841"/>
      <c r="C1172" s="842"/>
      <c r="D1172" s="842"/>
      <c r="E1172" s="842"/>
      <c r="F1172" s="842"/>
      <c r="G1172" s="842"/>
      <c r="H1172" s="842"/>
      <c r="I1172" s="842"/>
      <c r="J1172" s="842"/>
      <c r="K1172" s="842"/>
      <c r="L1172" s="842"/>
      <c r="M1172" s="842"/>
      <c r="N1172" s="842"/>
      <c r="O1172" s="842"/>
      <c r="P1172" s="842"/>
      <c r="Q1172" s="842"/>
      <c r="R1172" s="842"/>
      <c r="S1172" s="842"/>
      <c r="T1172" s="842"/>
      <c r="U1172" s="842"/>
      <c r="V1172" s="842"/>
      <c r="W1172" s="842"/>
      <c r="X1172" s="842"/>
      <c r="Y1172" s="842"/>
      <c r="Z1172" s="842"/>
      <c r="AA1172" s="842"/>
      <c r="AB1172" s="842"/>
      <c r="BA1172" s="753"/>
      <c r="BB1172" s="271"/>
      <c r="BC1172" s="753"/>
      <c r="BD1172" s="753"/>
      <c r="BE1172" s="753"/>
      <c r="BF1172" s="753"/>
      <c r="BG1172" s="753"/>
      <c r="BH1172" s="753"/>
      <c r="BI1172" s="753"/>
      <c r="BJ1172" s="753"/>
      <c r="BK1172" s="753"/>
      <c r="BL1172" s="753"/>
      <c r="BM1172" s="753"/>
      <c r="BN1172" s="753"/>
      <c r="BO1172" s="753"/>
      <c r="BP1172" s="753"/>
      <c r="BQ1172" s="753"/>
      <c r="BR1172" s="753"/>
      <c r="BS1172" s="753"/>
      <c r="BT1172" s="753"/>
      <c r="BU1172" s="753"/>
      <c r="BV1172" s="753"/>
      <c r="BW1172" s="753"/>
      <c r="BX1172" s="753"/>
      <c r="BY1172" s="753"/>
      <c r="BZ1172" s="238"/>
      <c r="CA1172" s="238"/>
      <c r="CB1172" s="238"/>
      <c r="CC1172" s="238"/>
      <c r="CD1172" s="238"/>
      <c r="CE1172" s="238"/>
      <c r="CF1172" s="238"/>
      <c r="CG1172" s="238"/>
      <c r="CH1172" s="238"/>
      <c r="CI1172" s="238"/>
      <c r="CJ1172" s="238"/>
      <c r="CK1172" s="238"/>
      <c r="CL1172" s="238"/>
      <c r="CM1172" s="238"/>
      <c r="CN1172" s="238"/>
      <c r="CO1172" s="238"/>
      <c r="CP1172" s="238"/>
      <c r="CQ1172" s="238"/>
      <c r="CR1172" s="238"/>
      <c r="CS1172" s="238"/>
      <c r="CT1172" s="238"/>
      <c r="CU1172" s="238"/>
      <c r="CV1172" s="238"/>
      <c r="CW1172" s="238"/>
      <c r="CX1172" s="238"/>
      <c r="CY1172" s="238"/>
      <c r="CZ1172" s="238"/>
    </row>
    <row r="1173" s="835" customFormat="true" ht="15" customHeight="true" x14ac:dyDescent="0.2">
      <c r="A1173" s="840"/>
      <c r="B1173" s="841"/>
      <c r="C1173" s="842"/>
      <c r="D1173" s="842"/>
      <c r="E1173" s="842"/>
      <c r="F1173" s="842"/>
      <c r="G1173" s="842"/>
      <c r="H1173" s="842"/>
      <c r="I1173" s="842"/>
      <c r="J1173" s="842"/>
      <c r="K1173" s="842"/>
      <c r="L1173" s="842"/>
      <c r="M1173" s="842"/>
      <c r="N1173" s="842"/>
      <c r="O1173" s="842"/>
      <c r="P1173" s="842"/>
      <c r="Q1173" s="842"/>
      <c r="R1173" s="842"/>
      <c r="S1173" s="842"/>
      <c r="T1173" s="842"/>
      <c r="U1173" s="842"/>
      <c r="V1173" s="842"/>
      <c r="W1173" s="842"/>
      <c r="X1173" s="842"/>
      <c r="Y1173" s="842"/>
      <c r="Z1173" s="842"/>
      <c r="AA1173" s="842"/>
      <c r="AB1173" s="842"/>
      <c r="BA1173" s="753"/>
      <c r="BB1173" s="271"/>
      <c r="BC1173" s="753"/>
      <c r="BD1173" s="753"/>
      <c r="BE1173" s="753"/>
      <c r="BF1173" s="753"/>
      <c r="BG1173" s="753"/>
      <c r="BH1173" s="753"/>
      <c r="BI1173" s="753"/>
      <c r="BJ1173" s="753"/>
      <c r="BK1173" s="753"/>
      <c r="BL1173" s="753"/>
      <c r="BM1173" s="753"/>
      <c r="BN1173" s="753"/>
      <c r="BO1173" s="753"/>
      <c r="BP1173" s="753"/>
      <c r="BQ1173" s="753"/>
      <c r="BR1173" s="753"/>
      <c r="BS1173" s="753"/>
      <c r="BT1173" s="753"/>
      <c r="BU1173" s="753"/>
      <c r="BV1173" s="753"/>
      <c r="BW1173" s="753"/>
      <c r="BX1173" s="753"/>
      <c r="BY1173" s="753"/>
      <c r="BZ1173" s="238"/>
      <c r="CA1173" s="238"/>
      <c r="CB1173" s="238"/>
      <c r="CC1173" s="238"/>
      <c r="CD1173" s="238"/>
      <c r="CE1173" s="238"/>
      <c r="CF1173" s="238"/>
      <c r="CG1173" s="238"/>
      <c r="CH1173" s="238"/>
      <c r="CI1173" s="238"/>
      <c r="CJ1173" s="238"/>
      <c r="CK1173" s="238"/>
      <c r="CL1173" s="238"/>
      <c r="CM1173" s="238"/>
      <c r="CN1173" s="238"/>
      <c r="CO1173" s="238"/>
      <c r="CP1173" s="238"/>
      <c r="CQ1173" s="238"/>
      <c r="CR1173" s="238"/>
      <c r="CS1173" s="238"/>
      <c r="CT1173" s="238"/>
      <c r="CU1173" s="238"/>
      <c r="CV1173" s="238"/>
      <c r="CW1173" s="238"/>
      <c r="CX1173" s="238"/>
      <c r="CY1173" s="238"/>
      <c r="CZ1173" s="238"/>
    </row>
    <row r="1174" s="835" customFormat="true" ht="15" customHeight="true" x14ac:dyDescent="0.2">
      <c r="A1174" s="840"/>
      <c r="B1174" s="841"/>
      <c r="C1174" s="842"/>
      <c r="D1174" s="842"/>
      <c r="E1174" s="842"/>
      <c r="F1174" s="842"/>
      <c r="G1174" s="842"/>
      <c r="H1174" s="842"/>
      <c r="I1174" s="842"/>
      <c r="J1174" s="842"/>
      <c r="K1174" s="842"/>
      <c r="L1174" s="842"/>
      <c r="M1174" s="842"/>
      <c r="N1174" s="842"/>
      <c r="O1174" s="842"/>
      <c r="P1174" s="842"/>
      <c r="Q1174" s="842"/>
      <c r="R1174" s="842"/>
      <c r="S1174" s="842"/>
      <c r="T1174" s="842"/>
      <c r="U1174" s="842"/>
      <c r="V1174" s="842"/>
      <c r="W1174" s="842"/>
      <c r="X1174" s="842"/>
      <c r="Y1174" s="842"/>
      <c r="Z1174" s="842"/>
      <c r="AA1174" s="842"/>
      <c r="AB1174" s="842"/>
      <c r="BA1174" s="753"/>
      <c r="BB1174" s="271"/>
      <c r="BC1174" s="753"/>
      <c r="BD1174" s="753"/>
      <c r="BE1174" s="753"/>
      <c r="BF1174" s="753"/>
      <c r="BG1174" s="753"/>
      <c r="BH1174" s="753"/>
      <c r="BI1174" s="753"/>
      <c r="BJ1174" s="753"/>
      <c r="BK1174" s="753"/>
      <c r="BL1174" s="753"/>
      <c r="BM1174" s="753"/>
      <c r="BN1174" s="753"/>
      <c r="BO1174" s="753"/>
      <c r="BP1174" s="753"/>
      <c r="BQ1174" s="753"/>
      <c r="BR1174" s="753"/>
      <c r="BS1174" s="753"/>
      <c r="BT1174" s="753"/>
      <c r="BU1174" s="753"/>
      <c r="BV1174" s="753"/>
      <c r="BW1174" s="753"/>
      <c r="BX1174" s="753"/>
      <c r="BY1174" s="753"/>
      <c r="BZ1174" s="238"/>
      <c r="CA1174" s="238"/>
      <c r="CB1174" s="238"/>
      <c r="CC1174" s="238"/>
      <c r="CD1174" s="238"/>
      <c r="CE1174" s="238"/>
      <c r="CF1174" s="238"/>
      <c r="CG1174" s="238"/>
      <c r="CH1174" s="238"/>
      <c r="CI1174" s="238"/>
      <c r="CJ1174" s="238"/>
      <c r="CK1174" s="238"/>
      <c r="CL1174" s="238"/>
      <c r="CM1174" s="238"/>
      <c r="CN1174" s="238"/>
      <c r="CO1174" s="238"/>
      <c r="CP1174" s="238"/>
      <c r="CQ1174" s="238"/>
      <c r="CR1174" s="238"/>
      <c r="CS1174" s="238"/>
      <c r="CT1174" s="238"/>
      <c r="CU1174" s="238"/>
      <c r="CV1174" s="238"/>
      <c r="CW1174" s="238"/>
      <c r="CX1174" s="238"/>
      <c r="CY1174" s="238"/>
      <c r="CZ1174" s="238"/>
    </row>
    <row r="1175" s="835" customFormat="true" ht="15" customHeight="true" x14ac:dyDescent="0.2">
      <c r="A1175" s="840"/>
      <c r="B1175" s="841"/>
      <c r="C1175" s="842"/>
      <c r="D1175" s="842"/>
      <c r="E1175" s="842"/>
      <c r="F1175" s="842"/>
      <c r="G1175" s="842"/>
      <c r="H1175" s="842"/>
      <c r="I1175" s="842"/>
      <c r="J1175" s="842"/>
      <c r="K1175" s="842"/>
      <c r="L1175" s="842"/>
      <c r="M1175" s="842"/>
      <c r="N1175" s="842"/>
      <c r="O1175" s="842"/>
      <c r="P1175" s="842"/>
      <c r="Q1175" s="842"/>
      <c r="R1175" s="842"/>
      <c r="S1175" s="842"/>
      <c r="T1175" s="842"/>
      <c r="U1175" s="842"/>
      <c r="V1175" s="842"/>
      <c r="W1175" s="842"/>
      <c r="X1175" s="842"/>
      <c r="Y1175" s="842"/>
      <c r="Z1175" s="842"/>
      <c r="AA1175" s="842"/>
      <c r="AB1175" s="842"/>
      <c r="BA1175" s="753"/>
      <c r="BB1175" s="271"/>
      <c r="BC1175" s="753"/>
      <c r="BD1175" s="753"/>
      <c r="BE1175" s="753"/>
      <c r="BF1175" s="753"/>
      <c r="BG1175" s="753"/>
      <c r="BH1175" s="753"/>
      <c r="BI1175" s="753"/>
      <c r="BJ1175" s="753"/>
      <c r="BK1175" s="753"/>
      <c r="BL1175" s="753"/>
      <c r="BM1175" s="753"/>
      <c r="BN1175" s="753"/>
      <c r="BO1175" s="753"/>
      <c r="BP1175" s="753"/>
      <c r="BQ1175" s="753"/>
      <c r="BR1175" s="753"/>
      <c r="BS1175" s="753"/>
      <c r="BT1175" s="753"/>
      <c r="BU1175" s="753"/>
      <c r="BV1175" s="753"/>
      <c r="BW1175" s="753"/>
      <c r="BX1175" s="753"/>
      <c r="BY1175" s="753"/>
      <c r="BZ1175" s="238"/>
      <c r="CA1175" s="238"/>
      <c r="CB1175" s="238"/>
      <c r="CC1175" s="238"/>
      <c r="CD1175" s="238"/>
      <c r="CE1175" s="238"/>
      <c r="CF1175" s="238"/>
      <c r="CG1175" s="238"/>
      <c r="CH1175" s="238"/>
      <c r="CI1175" s="238"/>
      <c r="CJ1175" s="238"/>
      <c r="CK1175" s="238"/>
      <c r="CL1175" s="238"/>
      <c r="CM1175" s="238"/>
      <c r="CN1175" s="238"/>
      <c r="CO1175" s="238"/>
      <c r="CP1175" s="238"/>
      <c r="CQ1175" s="238"/>
      <c r="CR1175" s="238"/>
      <c r="CS1175" s="238"/>
      <c r="CT1175" s="238"/>
      <c r="CU1175" s="238"/>
      <c r="CV1175" s="238"/>
      <c r="CW1175" s="238"/>
      <c r="CX1175" s="238"/>
      <c r="CY1175" s="238"/>
      <c r="CZ1175" s="238"/>
    </row>
    <row r="1176" s="835" customFormat="true" ht="15" customHeight="true" x14ac:dyDescent="0.2">
      <c r="A1176" s="843"/>
      <c r="B1176" s="840"/>
      <c r="C1176" s="844"/>
      <c r="D1176" s="845"/>
      <c r="E1176" s="845"/>
      <c r="F1176" s="845"/>
      <c r="G1176" s="845"/>
      <c r="H1176" s="844"/>
      <c r="I1176" s="845"/>
      <c r="J1176" s="845"/>
      <c r="K1176" s="845"/>
      <c r="L1176" s="845"/>
      <c r="M1176" s="844"/>
      <c r="N1176" s="845"/>
      <c r="O1176" s="845"/>
      <c r="P1176" s="845"/>
      <c r="Q1176" s="845"/>
      <c r="R1176" s="844"/>
      <c r="S1176" s="845"/>
      <c r="T1176" s="845"/>
      <c r="U1176" s="845"/>
      <c r="BA1176" s="753"/>
      <c r="BB1176" s="271"/>
      <c r="BC1176" s="753"/>
      <c r="BD1176" s="753"/>
      <c r="BE1176" s="753"/>
      <c r="BF1176" s="753"/>
      <c r="BG1176" s="753"/>
      <c r="BH1176" s="753"/>
      <c r="BI1176" s="753"/>
      <c r="BJ1176" s="753"/>
      <c r="BK1176" s="753"/>
      <c r="BL1176" s="753"/>
      <c r="BM1176" s="753"/>
      <c r="BN1176" s="753"/>
      <c r="BO1176" s="753"/>
      <c r="BP1176" s="753"/>
      <c r="BQ1176" s="753"/>
      <c r="BR1176" s="753"/>
      <c r="BS1176" s="753"/>
      <c r="BT1176" s="753"/>
      <c r="BU1176" s="753"/>
      <c r="BV1176" s="753"/>
      <c r="BW1176" s="753"/>
      <c r="BX1176" s="753"/>
      <c r="BY1176" s="753"/>
      <c r="BZ1176" s="238"/>
      <c r="CA1176" s="238"/>
      <c r="CB1176" s="238"/>
      <c r="CC1176" s="238"/>
      <c r="CD1176" s="238"/>
      <c r="CE1176" s="238"/>
      <c r="CF1176" s="238"/>
      <c r="CG1176" s="238"/>
      <c r="CH1176" s="238"/>
      <c r="CI1176" s="238"/>
      <c r="CJ1176" s="238"/>
      <c r="CK1176" s="238"/>
      <c r="CL1176" s="238"/>
      <c r="CM1176" s="238"/>
      <c r="CN1176" s="238"/>
      <c r="CO1176" s="238"/>
      <c r="CP1176" s="238"/>
      <c r="CQ1176" s="238"/>
      <c r="CR1176" s="238"/>
      <c r="CS1176" s="238"/>
      <c r="CT1176" s="238"/>
      <c r="CU1176" s="238"/>
      <c r="CV1176" s="238"/>
      <c r="CW1176" s="238"/>
      <c r="CX1176" s="238"/>
      <c r="CY1176" s="238"/>
      <c r="CZ1176" s="238"/>
    </row>
    <row r="1177" s="835" customFormat="true" ht="15" customHeight="true" x14ac:dyDescent="0.2">
      <c r="A1177" s="845"/>
      <c r="B1177" s="845"/>
      <c r="C1177" s="844"/>
      <c r="D1177" s="844"/>
      <c r="E1177" s="844"/>
      <c r="F1177" s="844"/>
      <c r="G1177" s="844"/>
      <c r="H1177" s="844"/>
      <c r="I1177" s="844"/>
      <c r="J1177" s="844"/>
      <c r="K1177" s="844"/>
      <c r="L1177" s="844"/>
      <c r="M1177" s="844"/>
      <c r="N1177" s="844"/>
      <c r="O1177" s="844"/>
      <c r="P1177" s="844"/>
      <c r="Q1177" s="844"/>
      <c r="R1177" s="844"/>
      <c r="S1177" s="844"/>
      <c r="T1177" s="844"/>
      <c r="U1177" s="844"/>
      <c r="BA1177" s="753"/>
      <c r="BB1177" s="271"/>
      <c r="BC1177" s="753"/>
      <c r="BD1177" s="753"/>
      <c r="BE1177" s="753"/>
      <c r="BF1177" s="753"/>
      <c r="BG1177" s="753"/>
      <c r="BH1177" s="753"/>
      <c r="BI1177" s="753"/>
      <c r="BJ1177" s="753"/>
      <c r="BK1177" s="753"/>
      <c r="BL1177" s="753"/>
      <c r="BM1177" s="753"/>
      <c r="BN1177" s="753"/>
      <c r="BO1177" s="753"/>
      <c r="BP1177" s="753"/>
      <c r="BQ1177" s="753"/>
      <c r="BR1177" s="753"/>
      <c r="BS1177" s="753"/>
      <c r="BT1177" s="753"/>
      <c r="BU1177" s="753"/>
      <c r="BV1177" s="753"/>
      <c r="BW1177" s="753"/>
      <c r="BX1177" s="753"/>
      <c r="BY1177" s="753"/>
      <c r="BZ1177" s="238"/>
      <c r="CA1177" s="238"/>
      <c r="CB1177" s="238"/>
      <c r="CC1177" s="238"/>
      <c r="CD1177" s="238"/>
      <c r="CE1177" s="238"/>
      <c r="CF1177" s="238"/>
      <c r="CG1177" s="238"/>
      <c r="CH1177" s="238"/>
      <c r="CI1177" s="238"/>
      <c r="CJ1177" s="238"/>
      <c r="CK1177" s="238"/>
      <c r="CL1177" s="238"/>
      <c r="CM1177" s="238"/>
      <c r="CN1177" s="238"/>
      <c r="CO1177" s="238"/>
      <c r="CP1177" s="238"/>
      <c r="CQ1177" s="238"/>
      <c r="CR1177" s="238"/>
      <c r="CS1177" s="238"/>
      <c r="CT1177" s="238"/>
      <c r="CU1177" s="238"/>
      <c r="CV1177" s="238"/>
      <c r="CW1177" s="238"/>
      <c r="CX1177" s="238"/>
      <c r="CY1177" s="238"/>
      <c r="CZ1177" s="238"/>
    </row>
    <row r="1178" s="835" customFormat="true" ht="15" customHeight="true" x14ac:dyDescent="0.2">
      <c r="BA1178" s="753"/>
      <c r="BB1178" s="271"/>
      <c r="BC1178" s="753"/>
      <c r="BD1178" s="753"/>
      <c r="BE1178" s="753"/>
      <c r="BF1178" s="753"/>
      <c r="BG1178" s="753"/>
      <c r="BH1178" s="753"/>
      <c r="BI1178" s="753"/>
      <c r="BJ1178" s="753"/>
      <c r="BK1178" s="753"/>
      <c r="BL1178" s="753"/>
      <c r="BM1178" s="753"/>
      <c r="BN1178" s="753"/>
      <c r="BO1178" s="753"/>
      <c r="BP1178" s="753"/>
      <c r="BQ1178" s="753"/>
      <c r="BR1178" s="753"/>
      <c r="BS1178" s="753"/>
      <c r="BT1178" s="753"/>
      <c r="BU1178" s="753"/>
      <c r="BV1178" s="753"/>
      <c r="BW1178" s="753"/>
      <c r="BX1178" s="753"/>
      <c r="BY1178" s="753"/>
      <c r="BZ1178" s="238"/>
      <c r="CA1178" s="238"/>
      <c r="CB1178" s="238"/>
      <c r="CC1178" s="238"/>
      <c r="CD1178" s="238"/>
      <c r="CE1178" s="238"/>
      <c r="CF1178" s="238"/>
      <c r="CG1178" s="238"/>
      <c r="CH1178" s="238"/>
      <c r="CI1178" s="238"/>
      <c r="CJ1178" s="238"/>
      <c r="CK1178" s="238"/>
      <c r="CL1178" s="238"/>
      <c r="CM1178" s="238"/>
      <c r="CN1178" s="238"/>
      <c r="CO1178" s="238"/>
      <c r="CP1178" s="238"/>
      <c r="CQ1178" s="238"/>
      <c r="CR1178" s="238"/>
      <c r="CS1178" s="238"/>
      <c r="CT1178" s="238"/>
      <c r="CU1178" s="238"/>
      <c r="CV1178" s="238"/>
      <c r="CW1178" s="238"/>
      <c r="CX1178" s="238"/>
      <c r="CY1178" s="238"/>
      <c r="CZ1178" s="238"/>
    </row>
    <row r="1179" s="835" customFormat="true" ht="15" customHeight="true" x14ac:dyDescent="0.2">
      <c r="BA1179" s="753"/>
      <c r="BB1179" s="271"/>
      <c r="BC1179" s="753"/>
      <c r="BD1179" s="753"/>
      <c r="BE1179" s="753"/>
      <c r="BF1179" s="753"/>
      <c r="BG1179" s="753"/>
      <c r="BH1179" s="753"/>
      <c r="BI1179" s="753"/>
      <c r="BJ1179" s="753"/>
      <c r="BK1179" s="753"/>
      <c r="BL1179" s="753"/>
      <c r="BM1179" s="753"/>
      <c r="BN1179" s="753"/>
      <c r="BO1179" s="753"/>
      <c r="BP1179" s="753"/>
      <c r="BQ1179" s="753"/>
      <c r="BR1179" s="753"/>
      <c r="BS1179" s="753"/>
      <c r="BT1179" s="753"/>
      <c r="BU1179" s="753"/>
      <c r="BV1179" s="753"/>
      <c r="BW1179" s="753"/>
      <c r="BX1179" s="753"/>
      <c r="BY1179" s="753"/>
      <c r="BZ1179" s="238"/>
      <c r="CA1179" s="238"/>
      <c r="CB1179" s="238"/>
      <c r="CC1179" s="238"/>
      <c r="CD1179" s="238"/>
      <c r="CE1179" s="238"/>
      <c r="CF1179" s="238"/>
      <c r="CG1179" s="238"/>
      <c r="CH1179" s="238"/>
      <c r="CI1179" s="238"/>
      <c r="CJ1179" s="238"/>
      <c r="CK1179" s="238"/>
      <c r="CL1179" s="238"/>
      <c r="CM1179" s="238"/>
      <c r="CN1179" s="238"/>
      <c r="CO1179" s="238"/>
      <c r="CP1179" s="238"/>
      <c r="CQ1179" s="238"/>
      <c r="CR1179" s="238"/>
      <c r="CS1179" s="238"/>
      <c r="CT1179" s="238"/>
      <c r="CU1179" s="238"/>
      <c r="CV1179" s="238"/>
      <c r="CW1179" s="238"/>
      <c r="CX1179" s="238"/>
      <c r="CY1179" s="238"/>
      <c r="CZ1179" s="238"/>
    </row>
    <row r="1180" s="835" customFormat="true" ht="15" customHeight="true" x14ac:dyDescent="0.2">
      <c r="BA1180" s="753"/>
      <c r="BB1180" s="271"/>
      <c r="BC1180" s="753"/>
      <c r="BD1180" s="753"/>
      <c r="BE1180" s="753"/>
      <c r="BF1180" s="753"/>
      <c r="BG1180" s="753"/>
      <c r="BH1180" s="753"/>
      <c r="BI1180" s="753"/>
      <c r="BJ1180" s="753"/>
      <c r="BK1180" s="753"/>
      <c r="BL1180" s="753"/>
      <c r="BM1180" s="753"/>
      <c r="BN1180" s="753"/>
      <c r="BO1180" s="753"/>
      <c r="BP1180" s="753"/>
      <c r="BQ1180" s="753"/>
      <c r="BR1180" s="753"/>
      <c r="BS1180" s="753"/>
      <c r="BT1180" s="753"/>
      <c r="BU1180" s="753"/>
      <c r="BV1180" s="753"/>
      <c r="BW1180" s="753"/>
      <c r="BX1180" s="753"/>
      <c r="BY1180" s="753"/>
      <c r="BZ1180" s="238"/>
      <c r="CA1180" s="238"/>
      <c r="CB1180" s="238"/>
      <c r="CC1180" s="238"/>
      <c r="CD1180" s="238"/>
      <c r="CE1180" s="238"/>
      <c r="CF1180" s="238"/>
      <c r="CG1180" s="238"/>
      <c r="CH1180" s="238"/>
      <c r="CI1180" s="238"/>
      <c r="CJ1180" s="238"/>
      <c r="CK1180" s="238"/>
      <c r="CL1180" s="238"/>
      <c r="CM1180" s="238"/>
      <c r="CN1180" s="238"/>
      <c r="CO1180" s="238"/>
      <c r="CP1180" s="238"/>
      <c r="CQ1180" s="238"/>
      <c r="CR1180" s="238"/>
      <c r="CS1180" s="238"/>
      <c r="CT1180" s="238"/>
      <c r="CU1180" s="238"/>
      <c r="CV1180" s="238"/>
      <c r="CW1180" s="238"/>
      <c r="CX1180" s="238"/>
      <c r="CY1180" s="238"/>
      <c r="CZ1180" s="238"/>
    </row>
    <row r="1181" s="835" customFormat="true" ht="15" customHeight="true" x14ac:dyDescent="0.2">
      <c r="BA1181" s="753"/>
      <c r="BB1181" s="271"/>
      <c r="BC1181" s="753"/>
      <c r="BD1181" s="753"/>
      <c r="BE1181" s="753"/>
      <c r="BF1181" s="753"/>
      <c r="BG1181" s="753"/>
      <c r="BH1181" s="753"/>
      <c r="BI1181" s="753"/>
      <c r="BJ1181" s="753"/>
      <c r="BK1181" s="753"/>
      <c r="BL1181" s="753"/>
      <c r="BM1181" s="753"/>
      <c r="BN1181" s="753"/>
      <c r="BO1181" s="753"/>
      <c r="BP1181" s="753"/>
      <c r="BQ1181" s="753"/>
      <c r="BR1181" s="753"/>
      <c r="BS1181" s="753"/>
      <c r="BT1181" s="753"/>
      <c r="BU1181" s="753"/>
      <c r="BV1181" s="753"/>
      <c r="BW1181" s="753"/>
      <c r="BX1181" s="753"/>
      <c r="BY1181" s="753"/>
      <c r="BZ1181" s="238"/>
      <c r="CA1181" s="238"/>
      <c r="CB1181" s="238"/>
      <c r="CC1181" s="238"/>
      <c r="CD1181" s="238"/>
      <c r="CE1181" s="238"/>
      <c r="CF1181" s="238"/>
      <c r="CG1181" s="238"/>
      <c r="CH1181" s="238"/>
      <c r="CI1181" s="238"/>
      <c r="CJ1181" s="238"/>
      <c r="CK1181" s="238"/>
      <c r="CL1181" s="238"/>
      <c r="CM1181" s="238"/>
      <c r="CN1181" s="238"/>
      <c r="CO1181" s="238"/>
      <c r="CP1181" s="238"/>
      <c r="CQ1181" s="238"/>
      <c r="CR1181" s="238"/>
      <c r="CS1181" s="238"/>
      <c r="CT1181" s="238"/>
      <c r="CU1181" s="238"/>
      <c r="CV1181" s="238"/>
      <c r="CW1181" s="238"/>
      <c r="CX1181" s="238"/>
      <c r="CY1181" s="238"/>
      <c r="CZ1181" s="238"/>
    </row>
    <row r="1182" s="835" customFormat="true" ht="15" customHeight="true" x14ac:dyDescent="0.2">
      <c r="BA1182" s="753"/>
      <c r="BB1182" s="271"/>
      <c r="BC1182" s="753"/>
      <c r="BD1182" s="753"/>
      <c r="BE1182" s="753"/>
      <c r="BF1182" s="753"/>
      <c r="BG1182" s="753"/>
      <c r="BH1182" s="753"/>
      <c r="BI1182" s="753"/>
      <c r="BJ1182" s="753"/>
      <c r="BK1182" s="753"/>
      <c r="BL1182" s="753"/>
      <c r="BM1182" s="753"/>
      <c r="BN1182" s="753"/>
      <c r="BO1182" s="753"/>
      <c r="BP1182" s="753"/>
      <c r="BQ1182" s="753"/>
      <c r="BR1182" s="753"/>
      <c r="BS1182" s="753"/>
      <c r="BT1182" s="753"/>
      <c r="BU1182" s="753"/>
      <c r="BV1182" s="753"/>
      <c r="BW1182" s="753"/>
      <c r="BX1182" s="753"/>
      <c r="BY1182" s="753"/>
      <c r="BZ1182" s="238"/>
      <c r="CA1182" s="238"/>
      <c r="CB1182" s="238"/>
      <c r="CC1182" s="238"/>
      <c r="CD1182" s="238"/>
      <c r="CE1182" s="238"/>
      <c r="CF1182" s="238"/>
      <c r="CG1182" s="238"/>
      <c r="CH1182" s="238"/>
      <c r="CI1182" s="238"/>
      <c r="CJ1182" s="238"/>
      <c r="CK1182" s="238"/>
      <c r="CL1182" s="238"/>
      <c r="CM1182" s="238"/>
      <c r="CN1182" s="238"/>
      <c r="CO1182" s="238"/>
      <c r="CP1182" s="238"/>
      <c r="CQ1182" s="238"/>
      <c r="CR1182" s="238"/>
      <c r="CS1182" s="238"/>
      <c r="CT1182" s="238"/>
      <c r="CU1182" s="238"/>
      <c r="CV1182" s="238"/>
      <c r="CW1182" s="238"/>
      <c r="CX1182" s="238"/>
      <c r="CY1182" s="238"/>
      <c r="CZ1182" s="238"/>
    </row>
    <row r="1183" s="835" customFormat="true" ht="15" customHeight="true" x14ac:dyDescent="0.2">
      <c r="BA1183" s="753"/>
      <c r="BB1183" s="271"/>
      <c r="BC1183" s="753"/>
      <c r="BD1183" s="753"/>
      <c r="BE1183" s="753"/>
      <c r="BF1183" s="753"/>
      <c r="BG1183" s="753"/>
      <c r="BH1183" s="753"/>
      <c r="BI1183" s="753"/>
      <c r="BJ1183" s="753"/>
      <c r="BK1183" s="753"/>
      <c r="BL1183" s="753"/>
      <c r="BM1183" s="753"/>
      <c r="BN1183" s="753"/>
      <c r="BO1183" s="753"/>
      <c r="BP1183" s="753"/>
      <c r="BQ1183" s="753"/>
      <c r="BR1183" s="753"/>
      <c r="BS1183" s="753"/>
      <c r="BT1183" s="753"/>
      <c r="BU1183" s="753"/>
      <c r="BV1183" s="753"/>
      <c r="BW1183" s="753"/>
      <c r="BX1183" s="753"/>
      <c r="BY1183" s="753"/>
      <c r="BZ1183" s="238"/>
      <c r="CA1183" s="238"/>
      <c r="CB1183" s="238"/>
      <c r="CC1183" s="238"/>
      <c r="CD1183" s="238"/>
      <c r="CE1183" s="238"/>
      <c r="CF1183" s="238"/>
      <c r="CG1183" s="238"/>
      <c r="CH1183" s="238"/>
      <c r="CI1183" s="238"/>
      <c r="CJ1183" s="238"/>
      <c r="CK1183" s="238"/>
      <c r="CL1183" s="238"/>
      <c r="CM1183" s="238"/>
      <c r="CN1183" s="238"/>
      <c r="CO1183" s="238"/>
      <c r="CP1183" s="238"/>
      <c r="CQ1183" s="238"/>
      <c r="CR1183" s="238"/>
      <c r="CS1183" s="238"/>
      <c r="CT1183" s="238"/>
      <c r="CU1183" s="238"/>
      <c r="CV1183" s="238"/>
      <c r="CW1183" s="238"/>
      <c r="CX1183" s="238"/>
      <c r="CY1183" s="238"/>
      <c r="CZ1183" s="238"/>
    </row>
    <row r="1184" s="835" customFormat="true" ht="15" customHeight="true" x14ac:dyDescent="0.2">
      <c r="BA1184" s="753"/>
      <c r="BB1184" s="271"/>
      <c r="BC1184" s="753"/>
      <c r="BD1184" s="753"/>
      <c r="BE1184" s="753"/>
      <c r="BF1184" s="753"/>
      <c r="BG1184" s="753"/>
      <c r="BH1184" s="753"/>
      <c r="BI1184" s="753"/>
      <c r="BJ1184" s="753"/>
      <c r="BK1184" s="753"/>
      <c r="BL1184" s="753"/>
      <c r="BM1184" s="753"/>
      <c r="BN1184" s="753"/>
      <c r="BO1184" s="753"/>
      <c r="BP1184" s="753"/>
      <c r="BQ1184" s="753"/>
      <c r="BR1184" s="753"/>
      <c r="BS1184" s="753"/>
      <c r="BT1184" s="753"/>
      <c r="BU1184" s="753"/>
      <c r="BV1184" s="753"/>
      <c r="BW1184" s="753"/>
      <c r="BX1184" s="753"/>
      <c r="BY1184" s="753"/>
      <c r="BZ1184" s="238"/>
      <c r="CA1184" s="238"/>
      <c r="CB1184" s="238"/>
      <c r="CC1184" s="238"/>
      <c r="CD1184" s="238"/>
      <c r="CE1184" s="238"/>
      <c r="CF1184" s="238"/>
      <c r="CG1184" s="238"/>
      <c r="CH1184" s="238"/>
      <c r="CI1184" s="238"/>
      <c r="CJ1184" s="238"/>
      <c r="CK1184" s="238"/>
      <c r="CL1184" s="238"/>
      <c r="CM1184" s="238"/>
      <c r="CN1184" s="238"/>
      <c r="CO1184" s="238"/>
      <c r="CP1184" s="238"/>
      <c r="CQ1184" s="238"/>
      <c r="CR1184" s="238"/>
      <c r="CS1184" s="238"/>
      <c r="CT1184" s="238"/>
      <c r="CU1184" s="238"/>
      <c r="CV1184" s="238"/>
      <c r="CW1184" s="238"/>
      <c r="CX1184" s="238"/>
      <c r="CY1184" s="238"/>
      <c r="CZ1184" s="238"/>
    </row>
    <row r="1185" s="835" customFormat="true" ht="15" customHeight="true" x14ac:dyDescent="0.2">
      <c r="BA1185" s="753"/>
      <c r="BB1185" s="271"/>
      <c r="BC1185" s="753"/>
      <c r="BD1185" s="753"/>
      <c r="BE1185" s="753"/>
      <c r="BF1185" s="753"/>
      <c r="BG1185" s="753"/>
      <c r="BH1185" s="753"/>
      <c r="BI1185" s="753"/>
      <c r="BJ1185" s="753"/>
      <c r="BK1185" s="753"/>
      <c r="BL1185" s="753"/>
      <c r="BM1185" s="753"/>
      <c r="BN1185" s="753"/>
      <c r="BO1185" s="753"/>
      <c r="BP1185" s="753"/>
      <c r="BQ1185" s="753"/>
      <c r="BR1185" s="753"/>
      <c r="BS1185" s="753"/>
      <c r="BT1185" s="753"/>
      <c r="BU1185" s="753"/>
      <c r="BV1185" s="753"/>
      <c r="BW1185" s="753"/>
      <c r="BX1185" s="753"/>
      <c r="BY1185" s="753"/>
      <c r="BZ1185" s="238"/>
      <c r="CA1185" s="238"/>
      <c r="CB1185" s="238"/>
      <c r="CC1185" s="238"/>
      <c r="CD1185" s="238"/>
      <c r="CE1185" s="238"/>
      <c r="CF1185" s="238"/>
      <c r="CG1185" s="238"/>
      <c r="CH1185" s="238"/>
      <c r="CI1185" s="238"/>
      <c r="CJ1185" s="238"/>
      <c r="CK1185" s="238"/>
      <c r="CL1185" s="238"/>
      <c r="CM1185" s="238"/>
      <c r="CN1185" s="238"/>
      <c r="CO1185" s="238"/>
      <c r="CP1185" s="238"/>
      <c r="CQ1185" s="238"/>
      <c r="CR1185" s="238"/>
      <c r="CS1185" s="238"/>
      <c r="CT1185" s="238"/>
      <c r="CU1185" s="238"/>
      <c r="CV1185" s="238"/>
      <c r="CW1185" s="238"/>
      <c r="CX1185" s="238"/>
      <c r="CY1185" s="238"/>
      <c r="CZ1185" s="238"/>
    </row>
    <row r="1186" s="835" customFormat="true" ht="15" customHeight="true" x14ac:dyDescent="0.2">
      <c r="BA1186" s="753"/>
      <c r="BB1186" s="271"/>
      <c r="BC1186" s="753"/>
      <c r="BD1186" s="753"/>
      <c r="BE1186" s="753"/>
      <c r="BF1186" s="753"/>
      <c r="BG1186" s="753"/>
      <c r="BH1186" s="753"/>
      <c r="BI1186" s="753"/>
      <c r="BJ1186" s="753"/>
      <c r="BK1186" s="753"/>
      <c r="BL1186" s="753"/>
      <c r="BM1186" s="753"/>
      <c r="BN1186" s="753"/>
      <c r="BO1186" s="753"/>
      <c r="BP1186" s="753"/>
      <c r="BQ1186" s="753"/>
      <c r="BR1186" s="753"/>
      <c r="BS1186" s="753"/>
      <c r="BT1186" s="753"/>
      <c r="BU1186" s="753"/>
      <c r="BV1186" s="753"/>
      <c r="BW1186" s="753"/>
      <c r="BX1186" s="753"/>
      <c r="BY1186" s="753"/>
      <c r="BZ1186" s="238"/>
      <c r="CA1186" s="238"/>
      <c r="CB1186" s="238"/>
      <c r="CC1186" s="238"/>
      <c r="CD1186" s="238"/>
      <c r="CE1186" s="238"/>
      <c r="CF1186" s="238"/>
      <c r="CG1186" s="238"/>
      <c r="CH1186" s="238"/>
      <c r="CI1186" s="238"/>
      <c r="CJ1186" s="238"/>
      <c r="CK1186" s="238"/>
      <c r="CL1186" s="238"/>
      <c r="CM1186" s="238"/>
      <c r="CN1186" s="238"/>
      <c r="CO1186" s="238"/>
      <c r="CP1186" s="238"/>
      <c r="CQ1186" s="238"/>
      <c r="CR1186" s="238"/>
      <c r="CS1186" s="238"/>
      <c r="CT1186" s="238"/>
      <c r="CU1186" s="238"/>
      <c r="CV1186" s="238"/>
      <c r="CW1186" s="238"/>
      <c r="CX1186" s="238"/>
      <c r="CY1186" s="238"/>
      <c r="CZ1186" s="238"/>
    </row>
    <row r="1187" s="835" customFormat="true" ht="15" customHeight="true" x14ac:dyDescent="0.2">
      <c r="BA1187" s="753"/>
      <c r="BB1187" s="271"/>
      <c r="BC1187" s="753"/>
      <c r="BD1187" s="753"/>
      <c r="BE1187" s="753"/>
      <c r="BF1187" s="753"/>
      <c r="BG1187" s="753"/>
      <c r="BH1187" s="753"/>
      <c r="BI1187" s="753"/>
      <c r="BJ1187" s="753"/>
      <c r="BK1187" s="753"/>
      <c r="BL1187" s="753"/>
      <c r="BM1187" s="753"/>
      <c r="BN1187" s="753"/>
      <c r="BO1187" s="753"/>
      <c r="BP1187" s="753"/>
      <c r="BQ1187" s="753"/>
      <c r="BR1187" s="753"/>
      <c r="BS1187" s="753"/>
      <c r="BT1187" s="753"/>
      <c r="BU1187" s="753"/>
      <c r="BV1187" s="753"/>
      <c r="BW1187" s="753"/>
      <c r="BX1187" s="753"/>
      <c r="BY1187" s="753"/>
      <c r="BZ1187" s="238"/>
      <c r="CA1187" s="238"/>
      <c r="CB1187" s="238"/>
      <c r="CC1187" s="238"/>
      <c r="CD1187" s="238"/>
      <c r="CE1187" s="238"/>
      <c r="CF1187" s="238"/>
      <c r="CG1187" s="238"/>
      <c r="CH1187" s="238"/>
      <c r="CI1187" s="238"/>
      <c r="CJ1187" s="238"/>
      <c r="CK1187" s="238"/>
      <c r="CL1187" s="238"/>
      <c r="CM1187" s="238"/>
      <c r="CN1187" s="238"/>
      <c r="CO1187" s="238"/>
      <c r="CP1187" s="238"/>
      <c r="CQ1187" s="238"/>
      <c r="CR1187" s="238"/>
      <c r="CS1187" s="238"/>
      <c r="CT1187" s="238"/>
      <c r="CU1187" s="238"/>
      <c r="CV1187" s="238"/>
      <c r="CW1187" s="238"/>
      <c r="CX1187" s="238"/>
      <c r="CY1187" s="238"/>
      <c r="CZ1187" s="238"/>
    </row>
    <row r="1188" s="835" customFormat="true" ht="15" customHeight="true" x14ac:dyDescent="0.2">
      <c r="BA1188" s="753"/>
      <c r="BB1188" s="271"/>
      <c r="BC1188" s="753"/>
      <c r="BD1188" s="753"/>
      <c r="BE1188" s="753"/>
      <c r="BF1188" s="753"/>
      <c r="BG1188" s="753"/>
      <c r="BH1188" s="753"/>
      <c r="BI1188" s="753"/>
      <c r="BJ1188" s="753"/>
      <c r="BK1188" s="753"/>
      <c r="BL1188" s="753"/>
      <c r="BM1188" s="753"/>
      <c r="BN1188" s="753"/>
      <c r="BO1188" s="753"/>
      <c r="BP1188" s="753"/>
      <c r="BQ1188" s="753"/>
      <c r="BR1188" s="753"/>
      <c r="BS1188" s="753"/>
      <c r="BT1188" s="753"/>
      <c r="BU1188" s="753"/>
      <c r="BV1188" s="753"/>
      <c r="BW1188" s="753"/>
      <c r="BX1188" s="753"/>
      <c r="BY1188" s="753"/>
      <c r="BZ1188" s="238"/>
      <c r="CA1188" s="238"/>
      <c r="CB1188" s="238"/>
      <c r="CC1188" s="238"/>
      <c r="CD1188" s="238"/>
      <c r="CE1188" s="238"/>
      <c r="CF1188" s="238"/>
      <c r="CG1188" s="238"/>
      <c r="CH1188" s="238"/>
      <c r="CI1188" s="238"/>
      <c r="CJ1188" s="238"/>
      <c r="CK1188" s="238"/>
      <c r="CL1188" s="238"/>
      <c r="CM1188" s="238"/>
      <c r="CN1188" s="238"/>
      <c r="CO1188" s="238"/>
      <c r="CP1188" s="238"/>
      <c r="CQ1188" s="238"/>
      <c r="CR1188" s="238"/>
      <c r="CS1188" s="238"/>
      <c r="CT1188" s="238"/>
      <c r="CU1188" s="238"/>
      <c r="CV1188" s="238"/>
      <c r="CW1188" s="238"/>
      <c r="CX1188" s="238"/>
      <c r="CY1188" s="238"/>
      <c r="CZ1188" s="238"/>
    </row>
    <row r="1189" s="835" customFormat="true" ht="15" customHeight="true" x14ac:dyDescent="0.2">
      <c r="BA1189" s="753"/>
      <c r="BB1189" s="271"/>
      <c r="BC1189" s="753"/>
      <c r="BD1189" s="753"/>
      <c r="BE1189" s="753"/>
      <c r="BF1189" s="753"/>
      <c r="BG1189" s="753"/>
      <c r="BH1189" s="753"/>
      <c r="BI1189" s="753"/>
      <c r="BJ1189" s="753"/>
      <c r="BK1189" s="753"/>
      <c r="BL1189" s="753"/>
      <c r="BM1189" s="753"/>
      <c r="BN1189" s="753"/>
      <c r="BO1189" s="753"/>
      <c r="BP1189" s="753"/>
      <c r="BQ1189" s="753"/>
      <c r="BR1189" s="753"/>
      <c r="BS1189" s="753"/>
      <c r="BT1189" s="753"/>
      <c r="BU1189" s="753"/>
      <c r="BV1189" s="753"/>
      <c r="BW1189" s="753"/>
      <c r="BX1189" s="753"/>
      <c r="BY1189" s="753"/>
      <c r="BZ1189" s="238"/>
      <c r="CA1189" s="238"/>
      <c r="CB1189" s="238"/>
      <c r="CC1189" s="238"/>
      <c r="CD1189" s="238"/>
      <c r="CE1189" s="238"/>
      <c r="CF1189" s="238"/>
      <c r="CG1189" s="238"/>
      <c r="CH1189" s="238"/>
      <c r="CI1189" s="238"/>
      <c r="CJ1189" s="238"/>
      <c r="CK1189" s="238"/>
      <c r="CL1189" s="238"/>
      <c r="CM1189" s="238"/>
      <c r="CN1189" s="238"/>
      <c r="CO1189" s="238"/>
      <c r="CP1189" s="238"/>
      <c r="CQ1189" s="238"/>
      <c r="CR1189" s="238"/>
      <c r="CS1189" s="238"/>
      <c r="CT1189" s="238"/>
      <c r="CU1189" s="238"/>
      <c r="CV1189" s="238"/>
      <c r="CW1189" s="238"/>
      <c r="CX1189" s="238"/>
      <c r="CY1189" s="238"/>
      <c r="CZ1189" s="238"/>
    </row>
    <row r="1190" s="835" customFormat="true" ht="15" customHeight="true" x14ac:dyDescent="0.2">
      <c r="BA1190" s="753"/>
      <c r="BB1190" s="271"/>
      <c r="BC1190" s="753"/>
      <c r="BD1190" s="753"/>
      <c r="BE1190" s="753"/>
      <c r="BF1190" s="753"/>
      <c r="BG1190" s="753"/>
      <c r="BH1190" s="753"/>
      <c r="BI1190" s="753"/>
      <c r="BJ1190" s="753"/>
      <c r="BK1190" s="753"/>
      <c r="BL1190" s="753"/>
      <c r="BM1190" s="753"/>
      <c r="BN1190" s="753"/>
      <c r="BO1190" s="753"/>
      <c r="BP1190" s="753"/>
      <c r="BQ1190" s="753"/>
      <c r="BR1190" s="753"/>
      <c r="BS1190" s="753"/>
      <c r="BT1190" s="753"/>
      <c r="BU1190" s="753"/>
      <c r="BV1190" s="753"/>
      <c r="BW1190" s="753"/>
      <c r="BX1190" s="753"/>
      <c r="BY1190" s="753"/>
      <c r="BZ1190" s="238"/>
      <c r="CA1190" s="238"/>
      <c r="CB1190" s="238"/>
      <c r="CC1190" s="238"/>
      <c r="CD1190" s="238"/>
      <c r="CE1190" s="238"/>
      <c r="CF1190" s="238"/>
      <c r="CG1190" s="238"/>
      <c r="CH1190" s="238"/>
      <c r="CI1190" s="238"/>
      <c r="CJ1190" s="238"/>
      <c r="CK1190" s="238"/>
      <c r="CL1190" s="238"/>
      <c r="CM1190" s="238"/>
      <c r="CN1190" s="238"/>
      <c r="CO1190" s="238"/>
      <c r="CP1190" s="238"/>
      <c r="CQ1190" s="238"/>
      <c r="CR1190" s="238"/>
      <c r="CS1190" s="238"/>
      <c r="CT1190" s="238"/>
      <c r="CU1190" s="238"/>
      <c r="CV1190" s="238"/>
      <c r="CW1190" s="238"/>
      <c r="CX1190" s="238"/>
      <c r="CY1190" s="238"/>
      <c r="CZ1190" s="238"/>
    </row>
    <row r="1191" s="835" customFormat="true" ht="15" customHeight="true" x14ac:dyDescent="0.2">
      <c r="BA1191" s="753"/>
      <c r="BB1191" s="271"/>
      <c r="BC1191" s="753"/>
      <c r="BD1191" s="753"/>
      <c r="BE1191" s="753"/>
      <c r="BF1191" s="753"/>
      <c r="BG1191" s="753"/>
      <c r="BH1191" s="753"/>
      <c r="BI1191" s="753"/>
      <c r="BJ1191" s="753"/>
      <c r="BK1191" s="753"/>
      <c r="BL1191" s="753"/>
      <c r="BM1191" s="753"/>
      <c r="BN1191" s="753"/>
      <c r="BO1191" s="753"/>
      <c r="BP1191" s="753"/>
      <c r="BQ1191" s="753"/>
      <c r="BR1191" s="753"/>
      <c r="BS1191" s="753"/>
      <c r="BT1191" s="753"/>
      <c r="BU1191" s="753"/>
      <c r="BV1191" s="753"/>
      <c r="BW1191" s="753"/>
      <c r="BX1191" s="753"/>
      <c r="BY1191" s="753"/>
      <c r="BZ1191" s="238"/>
      <c r="CA1191" s="238"/>
      <c r="CB1191" s="238"/>
      <c r="CC1191" s="238"/>
      <c r="CD1191" s="238"/>
      <c r="CE1191" s="238"/>
      <c r="CF1191" s="238"/>
      <c r="CG1191" s="238"/>
      <c r="CH1191" s="238"/>
      <c r="CI1191" s="238"/>
      <c r="CJ1191" s="238"/>
      <c r="CK1191" s="238"/>
      <c r="CL1191" s="238"/>
      <c r="CM1191" s="238"/>
      <c r="CN1191" s="238"/>
      <c r="CO1191" s="238"/>
      <c r="CP1191" s="238"/>
      <c r="CQ1191" s="238"/>
      <c r="CR1191" s="238"/>
      <c r="CS1191" s="238"/>
      <c r="CT1191" s="238"/>
      <c r="CU1191" s="238"/>
      <c r="CV1191" s="238"/>
      <c r="CW1191" s="238"/>
      <c r="CX1191" s="238"/>
      <c r="CY1191" s="238"/>
      <c r="CZ1191" s="238"/>
    </row>
    <row r="1192" s="835" customFormat="true" ht="15" customHeight="true" x14ac:dyDescent="0.2">
      <c r="BA1192" s="753"/>
      <c r="BB1192" s="271"/>
      <c r="BC1192" s="753"/>
      <c r="BD1192" s="753"/>
      <c r="BE1192" s="753"/>
      <c r="BF1192" s="753"/>
      <c r="BG1192" s="753"/>
      <c r="BH1192" s="753"/>
      <c r="BI1192" s="753"/>
      <c r="BJ1192" s="753"/>
      <c r="BK1192" s="753"/>
      <c r="BL1192" s="753"/>
      <c r="BM1192" s="753"/>
      <c r="BN1192" s="753"/>
      <c r="BO1192" s="753"/>
      <c r="BP1192" s="753"/>
      <c r="BQ1192" s="753"/>
      <c r="BR1192" s="753"/>
      <c r="BS1192" s="753"/>
      <c r="BT1192" s="753"/>
      <c r="BU1192" s="753"/>
      <c r="BV1192" s="753"/>
      <c r="BW1192" s="753"/>
      <c r="BX1192" s="753"/>
      <c r="BY1192" s="753"/>
      <c r="BZ1192" s="238"/>
      <c r="CA1192" s="238"/>
      <c r="CB1192" s="238"/>
      <c r="CC1192" s="238"/>
      <c r="CD1192" s="238"/>
      <c r="CE1192" s="238"/>
      <c r="CF1192" s="238"/>
      <c r="CG1192" s="238"/>
      <c r="CH1192" s="238"/>
      <c r="CI1192" s="238"/>
      <c r="CJ1192" s="238"/>
      <c r="CK1192" s="238"/>
      <c r="CL1192" s="238"/>
      <c r="CM1192" s="238"/>
      <c r="CN1192" s="238"/>
      <c r="CO1192" s="238"/>
      <c r="CP1192" s="238"/>
      <c r="CQ1192" s="238"/>
      <c r="CR1192" s="238"/>
      <c r="CS1192" s="238"/>
      <c r="CT1192" s="238"/>
      <c r="CU1192" s="238"/>
      <c r="CV1192" s="238"/>
      <c r="CW1192" s="238"/>
      <c r="CX1192" s="238"/>
      <c r="CY1192" s="238"/>
      <c r="CZ1192" s="238"/>
    </row>
    <row r="1193" s="835" customFormat="true" ht="15" customHeight="true" x14ac:dyDescent="0.2">
      <c r="BA1193" s="753"/>
      <c r="BB1193" s="271"/>
      <c r="BC1193" s="753"/>
      <c r="BD1193" s="753"/>
      <c r="BE1193" s="753"/>
      <c r="BF1193" s="753"/>
      <c r="BG1193" s="753"/>
      <c r="BH1193" s="753"/>
      <c r="BI1193" s="753"/>
      <c r="BJ1193" s="753"/>
      <c r="BK1193" s="753"/>
      <c r="BL1193" s="753"/>
      <c r="BM1193" s="753"/>
      <c r="BN1193" s="753"/>
      <c r="BO1193" s="753"/>
      <c r="BP1193" s="753"/>
      <c r="BQ1193" s="753"/>
      <c r="BR1193" s="753"/>
      <c r="BS1193" s="753"/>
      <c r="BT1193" s="753"/>
      <c r="BU1193" s="753"/>
      <c r="BV1193" s="753"/>
      <c r="BW1193" s="753"/>
      <c r="BX1193" s="753"/>
      <c r="BY1193" s="753"/>
      <c r="BZ1193" s="238"/>
      <c r="CA1193" s="238"/>
      <c r="CB1193" s="238"/>
      <c r="CC1193" s="238"/>
      <c r="CD1193" s="238"/>
      <c r="CE1193" s="238"/>
      <c r="CF1193" s="238"/>
      <c r="CG1193" s="238"/>
      <c r="CH1193" s="238"/>
      <c r="CI1193" s="238"/>
      <c r="CJ1193" s="238"/>
      <c r="CK1193" s="238"/>
      <c r="CL1193" s="238"/>
      <c r="CM1193" s="238"/>
      <c r="CN1193" s="238"/>
      <c r="CO1193" s="238"/>
      <c r="CP1193" s="238"/>
      <c r="CQ1193" s="238"/>
      <c r="CR1193" s="238"/>
      <c r="CS1193" s="238"/>
      <c r="CT1193" s="238"/>
      <c r="CU1193" s="238"/>
      <c r="CV1193" s="238"/>
      <c r="CW1193" s="238"/>
      <c r="CX1193" s="238"/>
      <c r="CY1193" s="238"/>
      <c r="CZ1193" s="238"/>
    </row>
    <row r="1194" s="835" customFormat="true" ht="15" customHeight="true" x14ac:dyDescent="0.2">
      <c r="BA1194" s="753"/>
      <c r="BB1194" s="271"/>
      <c r="BC1194" s="753"/>
      <c r="BD1194" s="753"/>
      <c r="BE1194" s="753"/>
      <c r="BF1194" s="753"/>
      <c r="BG1194" s="753"/>
      <c r="BH1194" s="753"/>
      <c r="BI1194" s="753"/>
      <c r="BJ1194" s="753"/>
      <c r="BK1194" s="753"/>
      <c r="BL1194" s="753"/>
      <c r="BM1194" s="753"/>
      <c r="BN1194" s="753"/>
      <c r="BO1194" s="753"/>
      <c r="BP1194" s="753"/>
      <c r="BQ1194" s="753"/>
      <c r="BR1194" s="753"/>
      <c r="BS1194" s="753"/>
      <c r="BT1194" s="753"/>
      <c r="BU1194" s="753"/>
      <c r="BV1194" s="753"/>
      <c r="BW1194" s="753"/>
      <c r="BX1194" s="753"/>
      <c r="BY1194" s="753"/>
      <c r="BZ1194" s="238"/>
      <c r="CA1194" s="238"/>
      <c r="CB1194" s="238"/>
      <c r="CC1194" s="238"/>
      <c r="CD1194" s="238"/>
      <c r="CE1194" s="238"/>
      <c r="CF1194" s="238"/>
      <c r="CG1194" s="238"/>
      <c r="CH1194" s="238"/>
      <c r="CI1194" s="238"/>
      <c r="CJ1194" s="238"/>
      <c r="CK1194" s="238"/>
      <c r="CL1194" s="238"/>
      <c r="CM1194" s="238"/>
      <c r="CN1194" s="238"/>
      <c r="CO1194" s="238"/>
      <c r="CP1194" s="238"/>
      <c r="CQ1194" s="238"/>
      <c r="CR1194" s="238"/>
      <c r="CS1194" s="238"/>
      <c r="CT1194" s="238"/>
      <c r="CU1194" s="238"/>
      <c r="CV1194" s="238"/>
      <c r="CW1194" s="238"/>
      <c r="CX1194" s="238"/>
      <c r="CY1194" s="238"/>
      <c r="CZ1194" s="238"/>
    </row>
    <row r="1195" s="835" customFormat="true" ht="15" customHeight="true" x14ac:dyDescent="0.2">
      <c r="BA1195" s="753"/>
      <c r="BB1195" s="271"/>
      <c r="BC1195" s="753"/>
      <c r="BD1195" s="753"/>
      <c r="BE1195" s="753"/>
      <c r="BF1195" s="753"/>
      <c r="BG1195" s="753"/>
      <c r="BH1195" s="753"/>
      <c r="BI1195" s="753"/>
      <c r="BJ1195" s="753"/>
      <c r="BK1195" s="753"/>
      <c r="BL1195" s="753"/>
      <c r="BM1195" s="753"/>
      <c r="BN1195" s="753"/>
      <c r="BO1195" s="753"/>
      <c r="BP1195" s="753"/>
      <c r="BQ1195" s="753"/>
      <c r="BR1195" s="753"/>
      <c r="BS1195" s="753"/>
      <c r="BT1195" s="753"/>
      <c r="BU1195" s="753"/>
      <c r="BV1195" s="753"/>
      <c r="BW1195" s="753"/>
      <c r="BX1195" s="753"/>
      <c r="BY1195" s="753"/>
      <c r="BZ1195" s="238"/>
      <c r="CA1195" s="238"/>
      <c r="CB1195" s="238"/>
      <c r="CC1195" s="238"/>
      <c r="CD1195" s="238"/>
      <c r="CE1195" s="238"/>
      <c r="CF1195" s="238"/>
      <c r="CG1195" s="238"/>
      <c r="CH1195" s="238"/>
      <c r="CI1195" s="238"/>
      <c r="CJ1195" s="238"/>
      <c r="CK1195" s="238"/>
      <c r="CL1195" s="238"/>
      <c r="CM1195" s="238"/>
      <c r="CN1195" s="238"/>
      <c r="CO1195" s="238"/>
      <c r="CP1195" s="238"/>
      <c r="CQ1195" s="238"/>
      <c r="CR1195" s="238"/>
      <c r="CS1195" s="238"/>
      <c r="CT1195" s="238"/>
      <c r="CU1195" s="238"/>
      <c r="CV1195" s="238"/>
      <c r="CW1195" s="238"/>
      <c r="CX1195" s="238"/>
      <c r="CY1195" s="238"/>
      <c r="CZ1195" s="238"/>
    </row>
    <row r="1196" s="835" customFormat="true" ht="15" customHeight="true" x14ac:dyDescent="0.2">
      <c r="BA1196" s="753"/>
      <c r="BB1196" s="271"/>
      <c r="BC1196" s="753"/>
      <c r="BD1196" s="753"/>
      <c r="BE1196" s="753"/>
      <c r="BF1196" s="753"/>
      <c r="BG1196" s="753"/>
      <c r="BH1196" s="753"/>
      <c r="BI1196" s="753"/>
      <c r="BJ1196" s="753"/>
      <c r="BK1196" s="753"/>
      <c r="BL1196" s="753"/>
      <c r="BM1196" s="753"/>
      <c r="BN1196" s="753"/>
      <c r="BO1196" s="753"/>
      <c r="BP1196" s="753"/>
      <c r="BQ1196" s="753"/>
      <c r="BR1196" s="753"/>
      <c r="BS1196" s="753"/>
      <c r="BT1196" s="753"/>
      <c r="BU1196" s="753"/>
      <c r="BV1196" s="753"/>
      <c r="BW1196" s="753"/>
      <c r="BX1196" s="753"/>
      <c r="BY1196" s="753"/>
      <c r="BZ1196" s="238"/>
      <c r="CA1196" s="238"/>
      <c r="CB1196" s="238"/>
      <c r="CC1196" s="238"/>
      <c r="CD1196" s="238"/>
      <c r="CE1196" s="238"/>
      <c r="CF1196" s="238"/>
      <c r="CG1196" s="238"/>
      <c r="CH1196" s="238"/>
      <c r="CI1196" s="238"/>
      <c r="CJ1196" s="238"/>
      <c r="CK1196" s="238"/>
      <c r="CL1196" s="238"/>
      <c r="CM1196" s="238"/>
      <c r="CN1196" s="238"/>
      <c r="CO1196" s="238"/>
      <c r="CP1196" s="238"/>
      <c r="CQ1196" s="238"/>
      <c r="CR1196" s="238"/>
      <c r="CS1196" s="238"/>
      <c r="CT1196" s="238"/>
      <c r="CU1196" s="238"/>
      <c r="CV1196" s="238"/>
      <c r="CW1196" s="238"/>
      <c r="CX1196" s="238"/>
      <c r="CY1196" s="238"/>
      <c r="CZ1196" s="238"/>
    </row>
    <row r="1197" s="835" customFormat="true" ht="15" customHeight="true" x14ac:dyDescent="0.2">
      <c r="BA1197" s="753"/>
      <c r="BB1197" s="271"/>
      <c r="BC1197" s="753"/>
      <c r="BD1197" s="753"/>
      <c r="BE1197" s="753"/>
      <c r="BF1197" s="753"/>
      <c r="BG1197" s="753"/>
      <c r="BH1197" s="753"/>
      <c r="BI1197" s="753"/>
      <c r="BJ1197" s="753"/>
      <c r="BK1197" s="753"/>
      <c r="BL1197" s="753"/>
      <c r="BM1197" s="753"/>
      <c r="BN1197" s="753"/>
      <c r="BO1197" s="753"/>
      <c r="BP1197" s="753"/>
      <c r="BQ1197" s="753"/>
      <c r="BR1197" s="753"/>
      <c r="BS1197" s="753"/>
      <c r="BT1197" s="753"/>
      <c r="BU1197" s="753"/>
      <c r="BV1197" s="753"/>
      <c r="BW1197" s="753"/>
      <c r="BX1197" s="753"/>
      <c r="BY1197" s="753"/>
      <c r="BZ1197" s="238"/>
      <c r="CA1197" s="238"/>
      <c r="CB1197" s="238"/>
      <c r="CC1197" s="238"/>
      <c r="CD1197" s="238"/>
      <c r="CE1197" s="238"/>
      <c r="CF1197" s="238"/>
      <c r="CG1197" s="238"/>
      <c r="CH1197" s="238"/>
      <c r="CI1197" s="238"/>
      <c r="CJ1197" s="238"/>
      <c r="CK1197" s="238"/>
      <c r="CL1197" s="238"/>
      <c r="CM1197" s="238"/>
      <c r="CN1197" s="238"/>
      <c r="CO1197" s="238"/>
      <c r="CP1197" s="238"/>
      <c r="CQ1197" s="238"/>
      <c r="CR1197" s="238"/>
      <c r="CS1197" s="238"/>
      <c r="CT1197" s="238"/>
      <c r="CU1197" s="238"/>
      <c r="CV1197" s="238"/>
      <c r="CW1197" s="238"/>
      <c r="CX1197" s="238"/>
      <c r="CY1197" s="238"/>
      <c r="CZ1197" s="238"/>
    </row>
    <row r="1198" s="835" customFormat="true" ht="15" customHeight="true" x14ac:dyDescent="0.2">
      <c r="BA1198" s="753"/>
      <c r="BB1198" s="271"/>
      <c r="BC1198" s="753"/>
      <c r="BD1198" s="753"/>
      <c r="BE1198" s="753"/>
      <c r="BF1198" s="753"/>
      <c r="BG1198" s="753"/>
      <c r="BH1198" s="753"/>
      <c r="BI1198" s="753"/>
      <c r="BJ1198" s="753"/>
      <c r="BK1198" s="753"/>
      <c r="BL1198" s="753"/>
      <c r="BM1198" s="753"/>
      <c r="BN1198" s="753"/>
      <c r="BO1198" s="753"/>
      <c r="BP1198" s="753"/>
      <c r="BQ1198" s="753"/>
      <c r="BR1198" s="753"/>
      <c r="BS1198" s="753"/>
      <c r="BT1198" s="753"/>
      <c r="BU1198" s="753"/>
      <c r="BV1198" s="753"/>
      <c r="BW1198" s="753"/>
      <c r="BX1198" s="753"/>
      <c r="BY1198" s="753"/>
      <c r="BZ1198" s="238"/>
      <c r="CA1198" s="238"/>
      <c r="CB1198" s="238"/>
      <c r="CC1198" s="238"/>
      <c r="CD1198" s="238"/>
      <c r="CE1198" s="238"/>
      <c r="CF1198" s="238"/>
      <c r="CG1198" s="238"/>
      <c r="CH1198" s="238"/>
      <c r="CI1198" s="238"/>
      <c r="CJ1198" s="238"/>
      <c r="CK1198" s="238"/>
      <c r="CL1198" s="238"/>
      <c r="CM1198" s="238"/>
      <c r="CN1198" s="238"/>
      <c r="CO1198" s="238"/>
      <c r="CP1198" s="238"/>
      <c r="CQ1198" s="238"/>
      <c r="CR1198" s="238"/>
      <c r="CS1198" s="238"/>
      <c r="CT1198" s="238"/>
      <c r="CU1198" s="238"/>
      <c r="CV1198" s="238"/>
      <c r="CW1198" s="238"/>
      <c r="CX1198" s="238"/>
      <c r="CY1198" s="238"/>
      <c r="CZ1198" s="238"/>
    </row>
    <row r="1199" s="835" customFormat="true" ht="15" customHeight="true" x14ac:dyDescent="0.2">
      <c r="BA1199" s="753"/>
      <c r="BB1199" s="271"/>
      <c r="BC1199" s="753"/>
      <c r="BD1199" s="753"/>
      <c r="BE1199" s="753"/>
      <c r="BF1199" s="753"/>
      <c r="BG1199" s="753"/>
      <c r="BH1199" s="753"/>
      <c r="BI1199" s="753"/>
      <c r="BJ1199" s="753"/>
      <c r="BK1199" s="753"/>
      <c r="BL1199" s="753"/>
      <c r="BM1199" s="753"/>
      <c r="BN1199" s="753"/>
      <c r="BO1199" s="753"/>
      <c r="BP1199" s="753"/>
      <c r="BQ1199" s="753"/>
      <c r="BR1199" s="753"/>
      <c r="BS1199" s="753"/>
      <c r="BT1199" s="753"/>
      <c r="BU1199" s="753"/>
      <c r="BV1199" s="753"/>
      <c r="BW1199" s="753"/>
      <c r="BX1199" s="753"/>
      <c r="BY1199" s="753"/>
      <c r="BZ1199" s="238"/>
      <c r="CA1199" s="238"/>
      <c r="CB1199" s="238"/>
      <c r="CC1199" s="238"/>
      <c r="CD1199" s="238"/>
      <c r="CE1199" s="238"/>
      <c r="CF1199" s="238"/>
      <c r="CG1199" s="238"/>
      <c r="CH1199" s="238"/>
      <c r="CI1199" s="238"/>
      <c r="CJ1199" s="238"/>
      <c r="CK1199" s="238"/>
      <c r="CL1199" s="238"/>
      <c r="CM1199" s="238"/>
      <c r="CN1199" s="238"/>
      <c r="CO1199" s="238"/>
      <c r="CP1199" s="238"/>
      <c r="CQ1199" s="238"/>
      <c r="CR1199" s="238"/>
      <c r="CS1199" s="238"/>
      <c r="CT1199" s="238"/>
      <c r="CU1199" s="238"/>
      <c r="CV1199" s="238"/>
      <c r="CW1199" s="238"/>
      <c r="CX1199" s="238"/>
      <c r="CY1199" s="238"/>
      <c r="CZ1199" s="238"/>
    </row>
    <row r="1200" s="835" customFormat="true" ht="15" customHeight="true" x14ac:dyDescent="0.2">
      <c r="BA1200" s="753"/>
      <c r="BB1200" s="271"/>
      <c r="BC1200" s="753"/>
      <c r="BD1200" s="753"/>
      <c r="BE1200" s="753"/>
      <c r="BF1200" s="753"/>
      <c r="BG1200" s="753"/>
      <c r="BH1200" s="753"/>
      <c r="BI1200" s="753"/>
      <c r="BJ1200" s="753"/>
      <c r="BK1200" s="753"/>
      <c r="BL1200" s="753"/>
      <c r="BM1200" s="753"/>
      <c r="BN1200" s="753"/>
      <c r="BO1200" s="753"/>
      <c r="BP1200" s="753"/>
      <c r="BQ1200" s="753"/>
      <c r="BR1200" s="753"/>
      <c r="BS1200" s="753"/>
      <c r="BT1200" s="753"/>
      <c r="BU1200" s="753"/>
      <c r="BV1200" s="753"/>
      <c r="BW1200" s="753"/>
      <c r="BX1200" s="753"/>
      <c r="BY1200" s="753"/>
      <c r="BZ1200" s="238"/>
      <c r="CA1200" s="238"/>
      <c r="CB1200" s="238"/>
      <c r="CC1200" s="238"/>
      <c r="CD1200" s="238"/>
      <c r="CE1200" s="238"/>
      <c r="CF1200" s="238"/>
      <c r="CG1200" s="238"/>
      <c r="CH1200" s="238"/>
      <c r="CI1200" s="238"/>
      <c r="CJ1200" s="238"/>
      <c r="CK1200" s="238"/>
      <c r="CL1200" s="238"/>
      <c r="CM1200" s="238"/>
      <c r="CN1200" s="238"/>
      <c r="CO1200" s="238"/>
      <c r="CP1200" s="238"/>
      <c r="CQ1200" s="238"/>
      <c r="CR1200" s="238"/>
      <c r="CS1200" s="238"/>
      <c r="CT1200" s="238"/>
      <c r="CU1200" s="238"/>
      <c r="CV1200" s="238"/>
      <c r="CW1200" s="238"/>
      <c r="CX1200" s="238"/>
      <c r="CY1200" s="238"/>
      <c r="CZ1200" s="238"/>
    </row>
  </sheetData>
  <mergeCells count="841">
    <mergeCell ref="BA347:BA348"/>
    <mergeCell ref="BA349:BA350"/>
    <mergeCell ref="BA351:BA352"/>
    <mergeCell ref="BA353:BA354"/>
    <mergeCell ref="BA153:BA166"/>
    <mergeCell ref="A1025:C1025"/>
    <mergeCell ref="A1026:B1026"/>
    <mergeCell ref="A1031:A1033"/>
    <mergeCell ref="A1034:C1034"/>
    <mergeCell ref="BA271:BA273"/>
    <mergeCell ref="BA274:BA276"/>
    <mergeCell ref="BA277:BA284"/>
    <mergeCell ref="A208:B208"/>
    <mergeCell ref="A153:A165"/>
    <mergeCell ref="A222:A224"/>
    <mergeCell ref="C220:G220"/>
    <mergeCell ref="H220:L220"/>
    <mergeCell ref="M220:Q220"/>
    <mergeCell ref="H399:K399"/>
    <mergeCell ref="M399:P399"/>
    <mergeCell ref="C400:E400"/>
    <mergeCell ref="H400:J400"/>
    <mergeCell ref="M400:O400"/>
    <mergeCell ref="C401:D402"/>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M14:BQ14"/>
    <mergeCell ref="BA16:BA17"/>
    <mergeCell ref="BA18:BA21"/>
    <mergeCell ref="BA22:BA23"/>
    <mergeCell ref="BC27:BG27"/>
    <mergeCell ref="BH27:BL27"/>
    <mergeCell ref="BM27:BQ27"/>
    <mergeCell ref="BA41:BA42"/>
    <mergeCell ref="BC56:BG56"/>
    <mergeCell ref="BH56:BL56"/>
    <mergeCell ref="BM56:BQ5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1"/>
    <mergeCell ref="C133:G133"/>
    <mergeCell ref="H133:L133"/>
    <mergeCell ref="M133:Q133"/>
    <mergeCell ref="A135:A139"/>
    <mergeCell ref="M120:Q120"/>
    <mergeCell ref="A122:A123"/>
    <mergeCell ref="A124:A127"/>
    <mergeCell ref="A128:A129"/>
    <mergeCell ref="A130:A132"/>
    <mergeCell ref="H401:I402"/>
    <mergeCell ref="M401:N402"/>
    <mergeCell ref="A280:C280"/>
    <mergeCell ref="A281:B281"/>
    <mergeCell ref="A286:A288"/>
    <mergeCell ref="A289:C289"/>
    <mergeCell ref="C399:F399"/>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E433"/>
    <mergeCell ref="H433:I433"/>
    <mergeCell ref="M433:N433"/>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J442"/>
    <mergeCell ref="M442:O442"/>
    <mergeCell ref="C443:D443"/>
    <mergeCell ref="H443:I443"/>
    <mergeCell ref="M443:N443"/>
    <mergeCell ref="C440:D440"/>
    <mergeCell ref="H440:I440"/>
    <mergeCell ref="M440:N440"/>
    <mergeCell ref="C441:D441"/>
    <mergeCell ref="H441:I441"/>
    <mergeCell ref="M441:N441"/>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67:D467"/>
    <mergeCell ref="H467:I467"/>
    <mergeCell ref="M467:N467"/>
    <mergeCell ref="C468:D468"/>
    <mergeCell ref="H468:I468"/>
    <mergeCell ref="M468:N468"/>
    <mergeCell ref="C464:G464"/>
    <mergeCell ref="H464:I464"/>
    <mergeCell ref="M464:N464"/>
    <mergeCell ref="C465:D466"/>
    <mergeCell ref="E465:G465"/>
    <mergeCell ref="H465:I465"/>
    <mergeCell ref="M465:N465"/>
    <mergeCell ref="H466:I466"/>
    <mergeCell ref="M466:N466"/>
    <mergeCell ref="C471:D472"/>
    <mergeCell ref="H471:I471"/>
    <mergeCell ref="M471:N471"/>
    <mergeCell ref="H472:I472"/>
    <mergeCell ref="M472:N472"/>
    <mergeCell ref="C473:D473"/>
    <mergeCell ref="H473:I473"/>
    <mergeCell ref="M473:N473"/>
    <mergeCell ref="C469:D469"/>
    <mergeCell ref="H469:I469"/>
    <mergeCell ref="M469:N469"/>
    <mergeCell ref="C470:E470"/>
    <mergeCell ref="H470:I470"/>
    <mergeCell ref="M470:N470"/>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2:D482"/>
    <mergeCell ref="H482:L482"/>
    <mergeCell ref="M482:Q482"/>
    <mergeCell ref="C483:D483"/>
    <mergeCell ref="H483:I484"/>
    <mergeCell ref="J483:L483"/>
    <mergeCell ref="M483:N484"/>
    <mergeCell ref="O483:Q483"/>
    <mergeCell ref="C484:D484"/>
    <mergeCell ref="C487:D487"/>
    <mergeCell ref="H487:I487"/>
    <mergeCell ref="M487:N487"/>
    <mergeCell ref="C488:D488"/>
    <mergeCell ref="H488:J488"/>
    <mergeCell ref="M488:O488"/>
    <mergeCell ref="C485:D485"/>
    <mergeCell ref="H485:I485"/>
    <mergeCell ref="M485:N485"/>
    <mergeCell ref="C486:D486"/>
    <mergeCell ref="H486:I486"/>
    <mergeCell ref="M486:N486"/>
    <mergeCell ref="C492:D492"/>
    <mergeCell ref="H492:I492"/>
    <mergeCell ref="M492:N492"/>
    <mergeCell ref="C493:D493"/>
    <mergeCell ref="H493:I493"/>
    <mergeCell ref="M493:N493"/>
    <mergeCell ref="C489:D489"/>
    <mergeCell ref="H489:I490"/>
    <mergeCell ref="M489:N490"/>
    <mergeCell ref="C490:D490"/>
    <mergeCell ref="C491:D491"/>
    <mergeCell ref="H491:I491"/>
    <mergeCell ref="M491:N491"/>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04:D504"/>
    <mergeCell ref="H504:I504"/>
    <mergeCell ref="M504:N504"/>
    <mergeCell ref="C505:D505"/>
    <mergeCell ref="H505:I505"/>
    <mergeCell ref="M505:N505"/>
    <mergeCell ref="C502:E502"/>
    <mergeCell ref="H502:I502"/>
    <mergeCell ref="M502:N502"/>
    <mergeCell ref="C503:D503"/>
    <mergeCell ref="H503:I503"/>
    <mergeCell ref="M503:N503"/>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8:D528"/>
    <mergeCell ref="H528:I528"/>
    <mergeCell ref="M528:N528"/>
    <mergeCell ref="C529:D529"/>
    <mergeCell ref="H529:J529"/>
    <mergeCell ref="M529:O529"/>
    <mergeCell ref="C526:D526"/>
    <mergeCell ref="H526:I526"/>
    <mergeCell ref="M526:N526"/>
    <mergeCell ref="C527:D527"/>
    <mergeCell ref="H527:I527"/>
    <mergeCell ref="M527:N527"/>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96:D596"/>
    <mergeCell ref="H596:I596"/>
    <mergeCell ref="M596:N596"/>
    <mergeCell ref="C597:D597"/>
    <mergeCell ref="H597:I597"/>
    <mergeCell ref="M597:N597"/>
    <mergeCell ref="C594:D594"/>
    <mergeCell ref="H594:I594"/>
    <mergeCell ref="M594:N594"/>
    <mergeCell ref="C595:D595"/>
    <mergeCell ref="H595:I595"/>
    <mergeCell ref="M595:N595"/>
    <mergeCell ref="C600:D600"/>
    <mergeCell ref="H600:I600"/>
    <mergeCell ref="M600:N600"/>
    <mergeCell ref="C601:D601"/>
    <mergeCell ref="H601:I601"/>
    <mergeCell ref="M601:N601"/>
    <mergeCell ref="C598:D598"/>
    <mergeCell ref="H598:I598"/>
    <mergeCell ref="M598:N598"/>
    <mergeCell ref="C599:D599"/>
    <mergeCell ref="H599:I599"/>
    <mergeCell ref="M599:N599"/>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40:D640"/>
    <mergeCell ref="H640:I640"/>
    <mergeCell ref="M640:N640"/>
    <mergeCell ref="C638:D638"/>
    <mergeCell ref="H638:I638"/>
    <mergeCell ref="M638:N638"/>
    <mergeCell ref="C639:D639"/>
    <mergeCell ref="H639:I639"/>
    <mergeCell ref="M639:N639"/>
  </mergeCells>
  <conditionalFormatting sqref="BC1:CZ1024 BC1035:CZ1048576">
    <cfRule type="cellIs" dxfId="4" priority="2" operator="lessThan">
      <formula>25</formula>
    </cfRule>
  </conditionalFormatting>
  <conditionalFormatting sqref="BC1025:CZ1034">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399</xdr:row>
                    <xdr:rowOff>47625</xdr:rowOff>
                  </from>
                  <to>
                    <xdr:col>1</xdr:col>
                    <xdr:colOff>1704975</xdr:colOff>
                    <xdr:row>400</xdr:row>
                    <xdr:rowOff>123825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79306-7F48-4C0D-9DE6-5F041F2E73F7}">
  <sheetPr codeName="Feuil7"/>
  <dimension ref="A1:CZ1072"/>
  <sheetViews>
    <sheetView showGridLines="false" zoomScaleNormal="100" workbookViewId="0"/>
  </sheetViews>
  <sheetFormatPr defaultColWidth="9.140625" defaultRowHeight="15" customHeight="true" x14ac:dyDescent="0.2"/>
  <cols>
    <col min="1" max="1" width="31.5703125" style="271" customWidth="true"/>
    <col min="2" max="2" width="41.5703125" style="271" customWidth="true"/>
    <col min="3" max="7" width="10.7109375" style="271" customWidth="true"/>
    <col min="8" max="17" width="10.7109375" style="780" customWidth="true"/>
    <col min="18" max="25" width="12.5703125" style="780" customWidth="true"/>
    <col min="26" max="52" width="12.5703125" style="238" customWidth="true"/>
    <col min="53" max="53" width="31.5703125" style="780" customWidth="true"/>
    <col min="54" max="54" width="41.5703125" style="271" customWidth="true"/>
    <col min="55" max="69" width="9.140625" style="780" customWidth="true"/>
    <col min="70" max="77" width="12.5703125" style="780" customWidth="true"/>
    <col min="78" max="104" width="12.5703125" style="238" customWidth="true"/>
    <col min="105" max="115" width="10.5703125" style="780" customWidth="true"/>
    <col min="116" max="16384" width="9.140625" style="780"/>
  </cols>
  <sheetData>
    <row r="1" s="114" customFormat="true" ht="18" customHeight="true" x14ac:dyDescent="0.2">
      <c r="A1" s="137"/>
      <c r="B1" s="137"/>
      <c r="C1" s="137"/>
      <c r="D1" s="137"/>
      <c r="E1" s="137"/>
      <c r="F1" s="137"/>
      <c r="G1" s="137"/>
      <c r="Z1" s="238"/>
      <c r="AA1" s="238"/>
      <c r="AB1" s="238"/>
      <c r="AC1" s="238"/>
      <c r="AD1" s="238"/>
      <c r="AE1" s="238"/>
      <c r="AF1" s="238"/>
      <c r="AG1" s="238"/>
      <c r="AH1" s="238"/>
      <c r="AI1" s="238"/>
      <c r="AJ1" s="238"/>
      <c r="AK1" s="238"/>
      <c r="AL1" s="238"/>
      <c r="AM1" s="238"/>
      <c r="AN1" s="238"/>
      <c r="AO1" s="238"/>
      <c r="AP1" s="238"/>
      <c r="AQ1" s="238"/>
      <c r="AR1" s="238"/>
      <c r="AS1" s="238"/>
      <c r="AT1" s="238"/>
      <c r="AU1" s="238"/>
      <c r="AV1" s="238"/>
      <c r="AW1" s="238"/>
      <c r="AX1" s="238"/>
      <c r="AY1" s="238"/>
      <c r="AZ1" s="238"/>
      <c r="BB1" s="137"/>
      <c r="BZ1" s="238"/>
      <c r="CA1" s="238"/>
      <c r="CB1" s="238"/>
      <c r="CC1" s="238"/>
      <c r="CD1" s="238"/>
      <c r="CE1" s="238"/>
      <c r="CF1" s="238"/>
      <c r="CG1" s="238"/>
      <c r="CH1" s="238"/>
      <c r="CI1" s="238"/>
      <c r="CJ1" s="238"/>
      <c r="CK1" s="238"/>
      <c r="CL1" s="238"/>
      <c r="CM1" s="238"/>
      <c r="CN1" s="238"/>
      <c r="CO1" s="238"/>
      <c r="CP1" s="238"/>
      <c r="CQ1" s="238"/>
      <c r="CR1" s="238"/>
      <c r="CS1" s="238"/>
      <c r="CT1" s="238"/>
      <c r="CU1" s="238"/>
      <c r="CV1" s="238"/>
      <c r="CW1" s="238"/>
      <c r="CX1" s="238"/>
      <c r="CY1" s="238"/>
      <c r="CZ1" s="238"/>
    </row>
    <row r="2" s="114" customFormat="true" ht="22.5" customHeight="true" x14ac:dyDescent="0.35">
      <c r="A2" s="258" t="str">
        <f>A1026</f>
        <v>Timor Leste</v>
      </c>
      <c r="B2" s="259"/>
      <c r="C2" s="137"/>
      <c r="D2" s="137"/>
      <c r="E2" s="137"/>
      <c r="F2" s="137"/>
      <c r="G2" s="137"/>
      <c r="Z2" s="238"/>
      <c r="AA2" s="238"/>
      <c r="AB2" s="238"/>
      <c r="AC2" s="238"/>
      <c r="AD2" s="238"/>
      <c r="AE2" s="238"/>
      <c r="AF2" s="238"/>
      <c r="AG2" s="238"/>
      <c r="AH2" s="238"/>
      <c r="AI2" s="238"/>
      <c r="AJ2" s="238"/>
      <c r="AK2" s="238"/>
      <c r="AL2" s="238"/>
      <c r="AM2" s="238"/>
      <c r="AN2" s="238"/>
      <c r="AO2" s="238"/>
      <c r="AP2" s="238"/>
      <c r="AQ2" s="238"/>
      <c r="AR2" s="238"/>
      <c r="AS2" s="238"/>
      <c r="AT2" s="238"/>
      <c r="AU2" s="238"/>
      <c r="AV2" s="238"/>
      <c r="AW2" s="238"/>
      <c r="AX2" s="238"/>
      <c r="AY2" s="238"/>
      <c r="AZ2" s="238"/>
      <c r="BB2" s="137"/>
      <c r="BZ2" s="238"/>
      <c r="CA2" s="238"/>
      <c r="CB2" s="238"/>
      <c r="CC2" s="238"/>
      <c r="CD2" s="238"/>
      <c r="CE2" s="238"/>
      <c r="CF2" s="238"/>
      <c r="CG2" s="238"/>
      <c r="CH2" s="238"/>
      <c r="CI2" s="238"/>
      <c r="CJ2" s="238"/>
      <c r="CK2" s="238"/>
      <c r="CL2" s="238"/>
      <c r="CM2" s="238"/>
      <c r="CN2" s="238"/>
      <c r="CO2" s="238"/>
      <c r="CP2" s="238"/>
      <c r="CQ2" s="238"/>
      <c r="CR2" s="238"/>
      <c r="CS2" s="238"/>
      <c r="CT2" s="238"/>
      <c r="CU2" s="238"/>
      <c r="CV2" s="238"/>
      <c r="CW2" s="238"/>
      <c r="CX2" s="238"/>
      <c r="CY2" s="238"/>
      <c r="CZ2" s="238"/>
    </row>
    <row r="3" s="114" customFormat="true" ht="22.5" customHeight="true" x14ac:dyDescent="0.35">
      <c r="A3" s="141" t="str">
        <f>A1034</f>
        <v>2016</v>
      </c>
      <c r="B3" s="261"/>
      <c r="C3" s="137"/>
      <c r="D3" s="137"/>
      <c r="E3" s="137"/>
      <c r="F3" s="137"/>
      <c r="G3" s="137"/>
      <c r="Z3" s="238"/>
      <c r="AA3" s="238"/>
      <c r="AB3" s="238"/>
      <c r="AC3" s="238"/>
      <c r="AD3" s="238"/>
      <c r="AE3" s="238"/>
      <c r="AF3" s="238"/>
      <c r="AG3" s="238"/>
      <c r="AH3" s="238"/>
      <c r="AI3" s="238"/>
      <c r="AJ3" s="238"/>
      <c r="AK3" s="238"/>
      <c r="AL3" s="238"/>
      <c r="AM3" s="238"/>
      <c r="AN3" s="238"/>
      <c r="AO3" s="238"/>
      <c r="AP3" s="238"/>
      <c r="AQ3" s="238"/>
      <c r="AR3" s="238"/>
      <c r="AS3" s="238"/>
      <c r="AT3" s="238"/>
      <c r="AU3" s="238"/>
      <c r="AV3" s="238"/>
      <c r="AW3" s="238"/>
      <c r="AX3" s="238"/>
      <c r="AY3" s="238"/>
      <c r="AZ3" s="238"/>
      <c r="BB3" s="137"/>
      <c r="BZ3" s="238"/>
      <c r="CA3" s="238"/>
      <c r="CB3" s="238"/>
      <c r="CC3" s="238"/>
      <c r="CD3" s="238"/>
      <c r="CE3" s="238"/>
      <c r="CF3" s="238"/>
      <c r="CG3" s="238"/>
      <c r="CH3" s="238"/>
      <c r="CI3" s="238"/>
      <c r="CJ3" s="238"/>
      <c r="CK3" s="238"/>
      <c r="CL3" s="238"/>
      <c r="CM3" s="238"/>
      <c r="CN3" s="238"/>
      <c r="CO3" s="238"/>
      <c r="CP3" s="238"/>
      <c r="CQ3" s="238"/>
      <c r="CR3" s="238"/>
      <c r="CS3" s="238"/>
      <c r="CT3" s="238"/>
      <c r="CU3" s="238"/>
      <c r="CV3" s="238"/>
      <c r="CW3" s="238"/>
      <c r="CX3" s="238"/>
      <c r="CY3" s="238"/>
      <c r="CZ3" s="238"/>
    </row>
    <row r="4" s="114" customFormat="true" ht="22.5" customHeight="true" x14ac:dyDescent="0.35">
      <c r="A4" s="260" t="s">
        <v>96</v>
      </c>
      <c r="B4" s="261"/>
      <c r="C4" s="137"/>
      <c r="D4" s="137"/>
      <c r="E4" s="137"/>
      <c r="F4" s="137"/>
      <c r="G4" s="137"/>
      <c r="Z4" s="238"/>
      <c r="AA4" s="238"/>
      <c r="AB4" s="238"/>
      <c r="AC4" s="238"/>
      <c r="AD4" s="238"/>
      <c r="AE4" s="238"/>
      <c r="AF4" s="238"/>
      <c r="AG4" s="238"/>
      <c r="AH4" s="238"/>
      <c r="AI4" s="238"/>
      <c r="AJ4" s="238"/>
      <c r="AK4" s="238"/>
      <c r="AL4" s="238"/>
      <c r="AM4" s="238"/>
      <c r="AN4" s="238"/>
      <c r="AO4" s="238"/>
      <c r="AP4" s="238"/>
      <c r="AQ4" s="238"/>
      <c r="AR4" s="238"/>
      <c r="AS4" s="238"/>
      <c r="AT4" s="238"/>
      <c r="AU4" s="238"/>
      <c r="AV4" s="238"/>
      <c r="AW4" s="238"/>
      <c r="AX4" s="238"/>
      <c r="AY4" s="238"/>
      <c r="AZ4" s="238"/>
      <c r="BB4" s="137"/>
      <c r="BZ4" s="238"/>
      <c r="CA4" s="238"/>
      <c r="CB4" s="238"/>
      <c r="CC4" s="238"/>
      <c r="CD4" s="238"/>
      <c r="CE4" s="238"/>
      <c r="CF4" s="238"/>
      <c r="CG4" s="238"/>
      <c r="CH4" s="238"/>
      <c r="CI4" s="238"/>
      <c r="CJ4" s="238"/>
      <c r="CK4" s="238"/>
      <c r="CL4" s="238"/>
      <c r="CM4" s="238"/>
      <c r="CN4" s="238"/>
      <c r="CO4" s="238"/>
      <c r="CP4" s="238"/>
      <c r="CQ4" s="238"/>
      <c r="CR4" s="238"/>
      <c r="CS4" s="238"/>
      <c r="CT4" s="238"/>
      <c r="CU4" s="238"/>
      <c r="CV4" s="238"/>
      <c r="CW4" s="238"/>
      <c r="CX4" s="238"/>
      <c r="CY4" s="238"/>
      <c r="CZ4" s="238"/>
    </row>
    <row r="5" s="114" customFormat="true" ht="20.1" customHeight="true" x14ac:dyDescent="0.35">
      <c r="A5" s="260" t="s">
        <v>97</v>
      </c>
      <c r="B5" s="261"/>
      <c r="C5" s="137"/>
      <c r="D5" s="137"/>
      <c r="E5" s="137"/>
      <c r="F5" s="137"/>
      <c r="G5" s="137"/>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238"/>
      <c r="AZ5" s="238"/>
      <c r="BB5" s="137"/>
      <c r="BZ5" s="238"/>
      <c r="CA5" s="238"/>
      <c r="CB5" s="238"/>
      <c r="CC5" s="238"/>
      <c r="CD5" s="238"/>
      <c r="CE5" s="238"/>
      <c r="CF5" s="238"/>
      <c r="CG5" s="238"/>
      <c r="CH5" s="238"/>
      <c r="CI5" s="238"/>
      <c r="CJ5" s="238"/>
      <c r="CK5" s="238"/>
      <c r="CL5" s="238"/>
      <c r="CM5" s="238"/>
      <c r="CN5" s="238"/>
      <c r="CO5" s="238"/>
      <c r="CP5" s="238"/>
      <c r="CQ5" s="238"/>
      <c r="CR5" s="238"/>
      <c r="CS5" s="238"/>
      <c r="CT5" s="238"/>
      <c r="CU5" s="238"/>
      <c r="CV5" s="238"/>
      <c r="CW5" s="238"/>
      <c r="CX5" s="238"/>
      <c r="CY5" s="238"/>
      <c r="CZ5" s="238"/>
    </row>
    <row r="6" s="114" customFormat="true" ht="15" customHeight="true" x14ac:dyDescent="0.2">
      <c r="A6" s="262" t="s">
        <v>98</v>
      </c>
      <c r="B6" s="263"/>
      <c r="C6" s="137"/>
      <c r="D6" s="137"/>
      <c r="E6" s="137"/>
      <c r="F6" s="137"/>
      <c r="G6" s="137"/>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238"/>
      <c r="AZ6" s="238"/>
      <c r="BB6" s="137"/>
      <c r="BZ6" s="238"/>
      <c r="CA6" s="238"/>
      <c r="CB6" s="238"/>
      <c r="CC6" s="238"/>
      <c r="CD6" s="238"/>
      <c r="CE6" s="238"/>
      <c r="CF6" s="238"/>
      <c r="CG6" s="238"/>
      <c r="CH6" s="238"/>
      <c r="CI6" s="238"/>
      <c r="CJ6" s="238"/>
      <c r="CK6" s="238"/>
      <c r="CL6" s="238"/>
      <c r="CM6" s="238"/>
      <c r="CN6" s="238"/>
      <c r="CO6" s="238"/>
      <c r="CP6" s="238"/>
      <c r="CQ6" s="238"/>
      <c r="CR6" s="238"/>
      <c r="CS6" s="238"/>
      <c r="CT6" s="238"/>
      <c r="CU6" s="238"/>
      <c r="CV6" s="238"/>
      <c r="CW6" s="238"/>
      <c r="CX6" s="238"/>
      <c r="CY6" s="238"/>
      <c r="CZ6" s="238"/>
    </row>
    <row r="7" s="114" customFormat="true" ht="15" customHeight="true" x14ac:dyDescent="0.2">
      <c r="A7" s="264" t="s">
        <v>40</v>
      </c>
      <c r="B7" s="265"/>
      <c r="C7" s="137"/>
      <c r="D7" s="137"/>
      <c r="E7" s="137"/>
      <c r="F7" s="137"/>
      <c r="G7" s="137"/>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238"/>
      <c r="BB7" s="137"/>
      <c r="BZ7" s="238"/>
      <c r="CA7" s="238"/>
      <c r="CB7" s="238"/>
      <c r="CC7" s="238"/>
      <c r="CD7" s="238"/>
      <c r="CE7" s="238"/>
      <c r="CF7" s="238"/>
      <c r="CG7" s="238"/>
      <c r="CH7" s="238"/>
      <c r="CI7" s="238"/>
      <c r="CJ7" s="238"/>
      <c r="CK7" s="238"/>
      <c r="CL7" s="238"/>
      <c r="CM7" s="238"/>
      <c r="CN7" s="238"/>
      <c r="CO7" s="238"/>
      <c r="CP7" s="238"/>
      <c r="CQ7" s="238"/>
      <c r="CR7" s="238"/>
      <c r="CS7" s="238"/>
      <c r="CT7" s="238"/>
      <c r="CU7" s="238"/>
      <c r="CV7" s="238"/>
      <c r="CW7" s="238"/>
      <c r="CX7" s="238"/>
      <c r="CY7" s="238"/>
      <c r="CZ7" s="238"/>
    </row>
    <row r="8" s="114" customFormat="true" ht="15" customHeight="true" x14ac:dyDescent="0.2">
      <c r="A8" s="264" t="s">
        <v>39</v>
      </c>
      <c r="B8" s="265"/>
      <c r="C8" s="137"/>
      <c r="D8" s="137"/>
      <c r="E8" s="137"/>
      <c r="F8" s="137"/>
      <c r="G8" s="137"/>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238"/>
      <c r="BB8" s="137"/>
      <c r="BZ8" s="238"/>
      <c r="CA8" s="238"/>
      <c r="CB8" s="238"/>
      <c r="CC8" s="238"/>
      <c r="CD8" s="238"/>
      <c r="CE8" s="238"/>
      <c r="CF8" s="238"/>
      <c r="CG8" s="238"/>
      <c r="CH8" s="238"/>
      <c r="CI8" s="238"/>
      <c r="CJ8" s="238"/>
      <c r="CK8" s="238"/>
      <c r="CL8" s="238"/>
      <c r="CM8" s="238"/>
      <c r="CN8" s="238"/>
      <c r="CO8" s="238"/>
      <c r="CP8" s="238"/>
      <c r="CQ8" s="238"/>
      <c r="CR8" s="238"/>
      <c r="CS8" s="238"/>
      <c r="CT8" s="238"/>
      <c r="CU8" s="238"/>
      <c r="CV8" s="238"/>
      <c r="CW8" s="238"/>
      <c r="CX8" s="238"/>
      <c r="CY8" s="238"/>
      <c r="CZ8" s="238"/>
    </row>
    <row r="9" s="114" customFormat="true" ht="15" customHeight="true" x14ac:dyDescent="0.2">
      <c r="A9" s="264" t="s">
        <v>136</v>
      </c>
      <c r="B9" s="266" t="str">
        <f>A1025</f>
        <v>DHS16</v>
      </c>
      <c r="C9" s="137"/>
      <c r="D9" s="137"/>
      <c r="E9" s="137"/>
      <c r="F9" s="137"/>
      <c r="G9" s="137"/>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238"/>
      <c r="BB9" s="137"/>
      <c r="BZ9" s="238"/>
      <c r="CA9" s="238"/>
      <c r="CB9" s="238"/>
      <c r="CC9" s="238"/>
      <c r="CD9" s="238"/>
      <c r="CE9" s="238"/>
      <c r="CF9" s="238"/>
      <c r="CG9" s="238"/>
      <c r="CH9" s="238"/>
      <c r="CI9" s="238"/>
      <c r="CJ9" s="238"/>
      <c r="CK9" s="238"/>
      <c r="CL9" s="238"/>
      <c r="CM9" s="238"/>
      <c r="CN9" s="238"/>
      <c r="CO9" s="238"/>
      <c r="CP9" s="238"/>
      <c r="CQ9" s="238"/>
      <c r="CR9" s="238"/>
      <c r="CS9" s="238"/>
      <c r="CT9" s="238"/>
      <c r="CU9" s="238"/>
      <c r="CV9" s="238"/>
      <c r="CW9" s="238"/>
      <c r="CX9" s="238"/>
      <c r="CY9" s="238"/>
      <c r="CZ9" s="238"/>
    </row>
    <row r="10" s="114" customFormat="true" ht="15" customHeight="true" x14ac:dyDescent="0.2">
      <c r="A10" s="402" t="str">
        <f>B1028</f>
        <v/>
      </c>
      <c r="B10" s="251"/>
      <c r="C10" s="137"/>
      <c r="D10" s="137"/>
      <c r="E10" s="137"/>
      <c r="F10" s="137"/>
      <c r="G10" s="137"/>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238"/>
      <c r="AZ10" s="238"/>
      <c r="BB10" s="137"/>
      <c r="BZ10" s="238"/>
      <c r="CA10" s="238"/>
      <c r="CB10" s="238"/>
      <c r="CC10" s="238"/>
      <c r="CD10" s="238"/>
      <c r="CE10" s="238"/>
      <c r="CF10" s="238"/>
      <c r="CG10" s="238"/>
      <c r="CH10" s="238"/>
      <c r="CI10" s="238"/>
      <c r="CJ10" s="238"/>
      <c r="CK10" s="238"/>
      <c r="CL10" s="238"/>
      <c r="CM10" s="238"/>
      <c r="CN10" s="238"/>
      <c r="CO10" s="238"/>
      <c r="CP10" s="238"/>
      <c r="CQ10" s="238"/>
      <c r="CR10" s="238"/>
      <c r="CS10" s="238"/>
      <c r="CT10" s="238"/>
      <c r="CU10" s="238"/>
      <c r="CV10" s="238"/>
      <c r="CW10" s="238"/>
      <c r="CX10" s="238"/>
      <c r="CY10" s="238"/>
      <c r="CZ10" s="238"/>
    </row>
    <row r="11" s="114" customFormat="true" ht="15" customHeight="true" x14ac:dyDescent="0.2">
      <c r="A11" s="402" t="str">
        <f>B1027</f>
        <v/>
      </c>
      <c r="B11" s="784"/>
      <c r="C11" s="137"/>
      <c r="D11" s="137"/>
      <c r="E11" s="137"/>
      <c r="F11" s="137"/>
      <c r="G11" s="137"/>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238"/>
      <c r="AZ11" s="238"/>
      <c r="BB11" s="137"/>
      <c r="BZ11" s="238"/>
      <c r="CA11" s="238"/>
      <c r="CB11" s="238"/>
      <c r="CC11" s="238"/>
      <c r="CD11" s="238"/>
      <c r="CE11" s="238"/>
      <c r="CF11" s="238"/>
      <c r="CG11" s="238"/>
      <c r="CH11" s="238"/>
      <c r="CI11" s="238"/>
      <c r="CJ11" s="238"/>
      <c r="CK11" s="238"/>
      <c r="CL11" s="238"/>
      <c r="CM11" s="238"/>
      <c r="CN11" s="238"/>
      <c r="CO11" s="238"/>
      <c r="CP11" s="238"/>
      <c r="CQ11" s="238"/>
      <c r="CR11" s="238"/>
      <c r="CS11" s="238"/>
      <c r="CT11" s="238"/>
      <c r="CU11" s="238"/>
      <c r="CV11" s="238"/>
      <c r="CW11" s="238"/>
      <c r="CX11" s="238"/>
      <c r="CY11" s="238"/>
      <c r="CZ11" s="238"/>
    </row>
    <row r="12" s="114" customFormat="true" ht="18" customHeight="true" x14ac:dyDescent="0.2">
      <c r="A12" s="783"/>
      <c r="B12" s="251"/>
      <c r="C12" s="137"/>
      <c r="D12" s="137"/>
      <c r="E12" s="137"/>
      <c r="F12" s="137"/>
      <c r="G12" s="137"/>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B12" s="137"/>
      <c r="BZ12" s="238"/>
      <c r="CA12" s="238"/>
      <c r="CB12" s="238"/>
      <c r="CC12" s="238"/>
      <c r="CD12" s="238"/>
      <c r="CE12" s="238"/>
      <c r="CF12" s="238"/>
      <c r="CG12" s="238"/>
      <c r="CH12" s="238"/>
      <c r="CI12" s="238"/>
      <c r="CJ12" s="238"/>
      <c r="CK12" s="238"/>
      <c r="CL12" s="238"/>
      <c r="CM12" s="238"/>
      <c r="CN12" s="238"/>
      <c r="CO12" s="238"/>
      <c r="CP12" s="238"/>
      <c r="CQ12" s="238"/>
      <c r="CR12" s="238"/>
      <c r="CS12" s="238"/>
      <c r="CT12" s="238"/>
      <c r="CU12" s="238"/>
      <c r="CV12" s="238"/>
      <c r="CW12" s="238"/>
      <c r="CX12" s="238"/>
      <c r="CY12" s="238"/>
      <c r="CZ12" s="238"/>
    </row>
    <row r="13" s="114" customFormat="true" ht="18" customHeight="true" x14ac:dyDescent="0.2">
      <c r="A13" s="403"/>
      <c r="B13" s="252"/>
      <c r="C13" s="137"/>
      <c r="D13" s="137"/>
      <c r="E13" s="137"/>
      <c r="F13" s="137"/>
      <c r="G13" s="137"/>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238"/>
      <c r="BB13" s="137"/>
      <c r="BZ13" s="238"/>
      <c r="CA13" s="238"/>
      <c r="CB13" s="238"/>
      <c r="CC13" s="238"/>
      <c r="CD13" s="238"/>
      <c r="CE13" s="238"/>
      <c r="CF13" s="238"/>
      <c r="CG13" s="238"/>
      <c r="CH13" s="238"/>
      <c r="CI13" s="238"/>
      <c r="CJ13" s="238"/>
      <c r="CK13" s="238"/>
      <c r="CL13" s="238"/>
      <c r="CM13" s="238"/>
      <c r="CN13" s="238"/>
      <c r="CO13" s="238"/>
      <c r="CP13" s="238"/>
      <c r="CQ13" s="238"/>
      <c r="CR13" s="238"/>
      <c r="CS13" s="238"/>
      <c r="CT13" s="238"/>
      <c r="CU13" s="238"/>
      <c r="CV13" s="238"/>
      <c r="CW13" s="238"/>
      <c r="CX13" s="238"/>
      <c r="CY13" s="238"/>
      <c r="CZ13" s="238"/>
    </row>
    <row r="14" s="133" customFormat="true" ht="15" customHeight="true" x14ac:dyDescent="0.2">
      <c r="A14" s="118" t="s">
        <v>96</v>
      </c>
      <c r="B14" s="235"/>
      <c r="C14" s="1934" t="s">
        <v>115</v>
      </c>
      <c r="D14" s="1935"/>
      <c r="E14" s="1935"/>
      <c r="F14" s="1935"/>
      <c r="G14" s="1936"/>
      <c r="H14" s="2125" t="s">
        <v>38</v>
      </c>
      <c r="I14" s="2126"/>
      <c r="J14" s="2126"/>
      <c r="K14" s="2126"/>
      <c r="L14" s="2127"/>
      <c r="M14" s="2128" t="s">
        <v>37</v>
      </c>
      <c r="N14" s="2129"/>
      <c r="O14" s="2129"/>
      <c r="P14" s="2129"/>
      <c r="Q14" s="2130"/>
      <c r="R14" s="731" t="s">
        <v>142</v>
      </c>
      <c r="S14" s="480"/>
      <c r="T14" s="480"/>
      <c r="U14" s="480"/>
      <c r="V14" s="480"/>
      <c r="W14" s="480"/>
      <c r="X14" s="480"/>
      <c r="Y14" s="481"/>
      <c r="Z14" s="467"/>
      <c r="AA14" s="467"/>
      <c r="AB14" s="467"/>
      <c r="AC14" s="467"/>
      <c r="AD14" s="467"/>
      <c r="AE14" s="1690"/>
      <c r="AF14" s="1690"/>
      <c r="AG14" s="1690"/>
      <c r="AH14" s="1690"/>
      <c r="AI14" s="1690"/>
      <c r="AJ14" s="1690"/>
      <c r="AK14" s="1690"/>
      <c r="AL14" s="1690"/>
      <c r="AM14" s="1690"/>
      <c r="AN14" s="1690"/>
      <c r="AO14" s="1690"/>
      <c r="AP14" s="1690"/>
      <c r="AQ14" s="1690"/>
      <c r="AR14" s="1690"/>
      <c r="AS14" s="1690"/>
      <c r="AT14" s="1690"/>
      <c r="AU14" s="1690"/>
      <c r="AV14" s="1690"/>
      <c r="AW14" s="1690"/>
      <c r="AX14" s="1690"/>
      <c r="AY14" s="1690"/>
      <c r="AZ14" s="242"/>
      <c r="BA14" s="244" t="s">
        <v>131</v>
      </c>
      <c r="BB14" s="118" t="s">
        <v>96</v>
      </c>
      <c r="BC14" s="1924" t="s">
        <v>115</v>
      </c>
      <c r="BD14" s="1925"/>
      <c r="BE14" s="1925"/>
      <c r="BF14" s="1925"/>
      <c r="BG14" s="1926"/>
      <c r="BH14" s="1927" t="s">
        <v>38</v>
      </c>
      <c r="BI14" s="1925"/>
      <c r="BJ14" s="1925"/>
      <c r="BK14" s="1925"/>
      <c r="BL14" s="1926"/>
      <c r="BM14" s="1927" t="s">
        <v>37</v>
      </c>
      <c r="BN14" s="1925"/>
      <c r="BO14" s="1925"/>
      <c r="BP14" s="1925"/>
      <c r="BQ14" s="1926"/>
      <c r="BR14" s="745" t="s">
        <v>142</v>
      </c>
      <c r="BS14" s="486"/>
      <c r="BT14" s="486"/>
      <c r="BU14" s="486"/>
      <c r="BV14" s="486"/>
      <c r="BW14" s="486"/>
      <c r="BX14" s="486"/>
      <c r="BY14" s="487"/>
      <c r="BZ14" s="464"/>
      <c r="CA14" s="464"/>
      <c r="CB14" s="464"/>
      <c r="CC14" s="464"/>
      <c r="CD14" s="464"/>
      <c r="CE14" s="242"/>
      <c r="CF14" s="242"/>
      <c r="CG14" s="242"/>
      <c r="CH14" s="242"/>
      <c r="CI14" s="242"/>
      <c r="CJ14" s="242"/>
      <c r="CK14" s="242"/>
      <c r="CL14" s="242"/>
      <c r="CM14" s="242"/>
      <c r="CN14" s="242"/>
      <c r="CO14" s="242"/>
      <c r="CP14" s="242"/>
      <c r="CQ14" s="242"/>
      <c r="CR14" s="242"/>
      <c r="CS14" s="242"/>
      <c r="CT14" s="242"/>
      <c r="CU14" s="242"/>
      <c r="CV14" s="242"/>
      <c r="CW14" s="242"/>
      <c r="CX14" s="242"/>
      <c r="CY14" s="242"/>
      <c r="CZ14" s="242"/>
    </row>
    <row r="15" s="133" customFormat="true" ht="12.75" x14ac:dyDescent="0.2">
      <c r="A15" s="204" t="s">
        <v>87</v>
      </c>
      <c r="B15" s="279"/>
      <c r="C15" s="404" t="s">
        <v>0</v>
      </c>
      <c r="D15" s="405" t="s">
        <v>1</v>
      </c>
      <c r="E15" s="405" t="s">
        <v>2</v>
      </c>
      <c r="F15" s="405" t="s">
        <v>3</v>
      </c>
      <c r="G15" s="406" t="s">
        <v>4</v>
      </c>
      <c r="H15" s="310" t="s">
        <v>0</v>
      </c>
      <c r="I15" s="309" t="s">
        <v>1</v>
      </c>
      <c r="J15" s="309" t="s">
        <v>2</v>
      </c>
      <c r="K15" s="309" t="s">
        <v>3</v>
      </c>
      <c r="L15" s="311" t="s">
        <v>4</v>
      </c>
      <c r="M15" s="312" t="s">
        <v>0</v>
      </c>
      <c r="N15" s="309" t="s">
        <v>1</v>
      </c>
      <c r="O15" s="309" t="s">
        <v>2</v>
      </c>
      <c r="P15" s="309" t="s">
        <v>3</v>
      </c>
      <c r="Q15" s="311" t="s">
        <v>4</v>
      </c>
      <c r="R15" s="312" t="s">
        <v>261</v>
      </c>
      <c r="S15" s="309" t="s">
        <v>262</v>
      </c>
      <c r="T15" s="309" t="s">
        <v>263</v>
      </c>
      <c r="U15" s="309" t="s">
        <v>264</v>
      </c>
      <c r="V15" s="309" t="s">
        <v>265</v>
      </c>
      <c r="W15" s="309" t="s">
        <v>266</v>
      </c>
      <c r="X15" s="309" t="s">
        <v>267</v>
      </c>
      <c r="Y15" s="309" t="s">
        <v>268</v>
      </c>
      <c r="Z15" s="309" t="s">
        <v>269</v>
      </c>
      <c r="AA15" s="309" t="s">
        <v>270</v>
      </c>
      <c r="AB15" s="309" t="s">
        <v>271</v>
      </c>
      <c r="AC15" s="309" t="s">
        <v>272</v>
      </c>
      <c r="AD15" s="1683" t="s">
        <v>273</v>
      </c>
      <c r="AE15" s="1691"/>
      <c r="AF15" s="1691"/>
      <c r="AG15" s="1691"/>
      <c r="AH15" s="1691"/>
      <c r="AI15" s="1691"/>
      <c r="AJ15" s="1691"/>
      <c r="AK15" s="1691"/>
      <c r="AL15" s="1691"/>
      <c r="AM15" s="1691"/>
      <c r="AN15" s="1691"/>
      <c r="AO15" s="1691"/>
      <c r="AP15" s="1691"/>
      <c r="AQ15" s="1691"/>
      <c r="AR15" s="1691"/>
      <c r="AS15" s="1691"/>
      <c r="AT15" s="1691"/>
      <c r="AU15" s="1691"/>
      <c r="AV15" s="1691"/>
      <c r="AW15" s="1691"/>
      <c r="AX15" s="1691"/>
      <c r="AY15" s="1691"/>
      <c r="AZ15" s="242"/>
      <c r="BA15" s="217" t="s">
        <v>120</v>
      </c>
      <c r="BB15" s="216"/>
      <c r="BC15" s="483" t="s">
        <v>0</v>
      </c>
      <c r="BD15" s="183" t="s">
        <v>1</v>
      </c>
      <c r="BE15" s="183" t="s">
        <v>2</v>
      </c>
      <c r="BF15" s="183" t="s">
        <v>3</v>
      </c>
      <c r="BG15" s="484" t="s">
        <v>4</v>
      </c>
      <c r="BH15" s="485" t="s">
        <v>0</v>
      </c>
      <c r="BI15" s="183" t="s">
        <v>1</v>
      </c>
      <c r="BJ15" s="183" t="s">
        <v>2</v>
      </c>
      <c r="BK15" s="183" t="s">
        <v>3</v>
      </c>
      <c r="BL15" s="484" t="s">
        <v>4</v>
      </c>
      <c r="BM15" s="485" t="s">
        <v>0</v>
      </c>
      <c r="BN15" s="183" t="s">
        <v>1</v>
      </c>
      <c r="BO15" s="183" t="s">
        <v>2</v>
      </c>
      <c r="BP15" s="183" t="s">
        <v>3</v>
      </c>
      <c r="BQ15" s="484" t="s">
        <v>4</v>
      </c>
      <c r="BR15" s="485" t="s">
        <v>261</v>
      </c>
      <c r="BS15" s="183" t="s">
        <v>262</v>
      </c>
      <c r="BT15" s="183" t="s">
        <v>263</v>
      </c>
      <c r="BU15" s="183" t="s">
        <v>264</v>
      </c>
      <c r="BV15" s="183" t="s">
        <v>265</v>
      </c>
      <c r="BW15" s="183" t="s">
        <v>266</v>
      </c>
      <c r="BX15" s="183" t="s">
        <v>267</v>
      </c>
      <c r="BY15" s="184" t="s">
        <v>268</v>
      </c>
      <c r="BZ15" s="184" t="s">
        <v>269</v>
      </c>
      <c r="CA15" s="184" t="s">
        <v>270</v>
      </c>
      <c r="CB15" s="184" t="s">
        <v>271</v>
      </c>
      <c r="CC15" s="184" t="s">
        <v>272</v>
      </c>
      <c r="CD15" s="184" t="s">
        <v>273</v>
      </c>
      <c r="CE15" s="1526"/>
      <c r="CF15" s="1526"/>
      <c r="CG15" s="1526"/>
      <c r="CH15" s="1526"/>
      <c r="CI15" s="1526"/>
      <c r="CJ15" s="1526"/>
      <c r="CK15" s="1526"/>
      <c r="CL15" s="1526"/>
      <c r="CM15" s="1526"/>
      <c r="CN15" s="1526"/>
      <c r="CO15" s="1526"/>
      <c r="CP15" s="1526"/>
      <c r="CQ15" s="1526"/>
      <c r="CR15" s="1526"/>
      <c r="CS15" s="1526"/>
      <c r="CT15" s="1526"/>
      <c r="CU15" s="1526"/>
      <c r="CV15" s="1526"/>
      <c r="CW15" s="1526"/>
      <c r="CX15" s="1526"/>
      <c r="CY15" s="1526"/>
      <c r="CZ15" s="1526"/>
    </row>
    <row r="16" s="133" customFormat="true" ht="15" customHeight="true" x14ac:dyDescent="0.2">
      <c r="A16" s="2122" t="s">
        <v>13</v>
      </c>
      <c r="B16" s="289" t="s">
        <v>14</v>
      </c>
      <c r="C16" s="549">
        <v>65.366964442122509</v>
      </c>
      <c r="D16" s="564">
        <v>74.804852604193215</v>
      </c>
      <c r="E16" s="564">
        <v>82.390599872321346</v>
      </c>
      <c r="F16" s="564">
        <v>89.536556341622969</v>
      </c>
      <c r="G16" s="579">
        <v>96.438934271916892</v>
      </c>
      <c r="H16" s="594">
        <v>92.852041711641135</v>
      </c>
      <c r="I16" s="564">
        <v>97.447413840125634</v>
      </c>
      <c r="J16" s="564">
        <v>97.690792387282485</v>
      </c>
      <c r="K16" s="564">
        <v>98.382669056184554</v>
      </c>
      <c r="L16" s="609">
        <v>98.849929750867631</v>
      </c>
      <c r="M16" s="621">
        <v>64.862968307037988</v>
      </c>
      <c r="N16" s="564">
        <v>69.691200064507271</v>
      </c>
      <c r="O16" s="564">
        <v>77.102822351626116</v>
      </c>
      <c r="P16" s="564">
        <v>80.45854568808727</v>
      </c>
      <c r="Q16" s="609">
        <v>87.55533227021813</v>
      </c>
      <c r="R16" s="621">
        <v>82.199090193424325</v>
      </c>
      <c r="S16" s="564">
        <v>72.028834829926481</v>
      </c>
      <c r="T16" s="564">
        <v>70.901544255685792</v>
      </c>
      <c r="U16" s="564">
        <v>82.245296525630906</v>
      </c>
      <c r="V16" s="564">
        <v>82.910964483886417</v>
      </c>
      <c r="W16" s="564">
        <v>96.934071826275101</v>
      </c>
      <c r="X16" s="564">
        <v>68.642690661745021</v>
      </c>
      <c r="Y16" s="633">
        <v>79.846499038187673</v>
      </c>
      <c r="Z16" s="633">
        <v>90.495506726489666</v>
      </c>
      <c r="AA16" s="633">
        <v>83.527130792637081</v>
      </c>
      <c r="AB16" s="633">
        <v>71.727885626926707</v>
      </c>
      <c r="AC16" s="633">
        <v>75.440349475118779</v>
      </c>
      <c r="AD16" s="633">
        <v>82.736686974617555</v>
      </c>
      <c r="AE16" s="1692"/>
      <c r="AF16" s="1692"/>
      <c r="AG16" s="1692"/>
      <c r="AH16" s="1692"/>
      <c r="AI16" s="1692"/>
      <c r="AJ16" s="1692"/>
      <c r="AK16" s="1692"/>
      <c r="AL16" s="1692"/>
      <c r="AM16" s="1692"/>
      <c r="AN16" s="1692"/>
      <c r="AO16" s="1692"/>
      <c r="AP16" s="1692"/>
      <c r="AQ16" s="1692"/>
      <c r="AR16" s="1692"/>
      <c r="AS16" s="1692"/>
      <c r="AT16" s="1692"/>
      <c r="AU16" s="1692"/>
      <c r="AV16" s="1692"/>
      <c r="AW16" s="1692"/>
      <c r="AX16" s="1692"/>
      <c r="AY16" s="1692"/>
      <c r="AZ16" s="256"/>
      <c r="BA16" s="1938" t="s">
        <v>13</v>
      </c>
      <c r="BB16" s="164" t="s">
        <v>14</v>
      </c>
      <c r="BC16" s="648">
        <v>7988.6403370000144</v>
      </c>
      <c r="BD16" s="663">
        <v>9144.1006540000217</v>
      </c>
      <c r="BE16" s="663">
        <v>10069.511080000004</v>
      </c>
      <c r="BF16" s="663">
        <v>10942.450630999976</v>
      </c>
      <c r="BG16" s="678">
        <v>11787.642002000017</v>
      </c>
      <c r="BH16" s="693">
        <v>3102.8045519999955</v>
      </c>
      <c r="BI16" s="663">
        <v>3257.230872000001</v>
      </c>
      <c r="BJ16" s="663">
        <v>3266.5594110000002</v>
      </c>
      <c r="BK16" s="663">
        <v>3296.8428449999951</v>
      </c>
      <c r="BL16" s="678">
        <v>3296.0737699999977</v>
      </c>
      <c r="BM16" s="693">
        <v>5759.0788119999952</v>
      </c>
      <c r="BN16" s="663">
        <v>6192.0448750000032</v>
      </c>
      <c r="BO16" s="663">
        <v>6840.9734549999903</v>
      </c>
      <c r="BP16" s="663">
        <v>7143.6424689999822</v>
      </c>
      <c r="BQ16" s="678">
        <v>7777.0936429999992</v>
      </c>
      <c r="BR16" s="693">
        <v>1952.2881869999981</v>
      </c>
      <c r="BS16" s="663">
        <v>2234.2622540000016</v>
      </c>
      <c r="BT16" s="663">
        <v>5043.1818969999986</v>
      </c>
      <c r="BU16" s="663">
        <v>3965.860914000004</v>
      </c>
      <c r="BV16" s="663">
        <v>2973.4765440000065</v>
      </c>
      <c r="BW16" s="663">
        <v>12366.897339000008</v>
      </c>
      <c r="BX16" s="663">
        <v>4005.6128719999992</v>
      </c>
      <c r="BY16" s="708">
        <v>2705.9438609999997</v>
      </c>
      <c r="BZ16" s="708">
        <v>3627.3288360000042</v>
      </c>
      <c r="CA16" s="708">
        <v>2364.9162399999968</v>
      </c>
      <c r="CB16" s="708">
        <v>2311.2841359999979</v>
      </c>
      <c r="CC16" s="708">
        <v>3041.8925310000045</v>
      </c>
      <c r="CD16" s="708">
        <v>3339.3990929999927</v>
      </c>
      <c r="CE16" s="1721"/>
      <c r="CF16" s="1721"/>
      <c r="CG16" s="1721"/>
      <c r="CH16" s="1721"/>
      <c r="CI16" s="1721"/>
      <c r="CJ16" s="1721"/>
      <c r="CK16" s="1721"/>
      <c r="CL16" s="1721"/>
      <c r="CM16" s="1721"/>
      <c r="CN16" s="1721"/>
      <c r="CO16" s="1721"/>
      <c r="CP16" s="1721"/>
      <c r="CQ16" s="1721"/>
      <c r="CR16" s="1721"/>
      <c r="CS16" s="1721"/>
      <c r="CT16" s="1721"/>
      <c r="CU16" s="1721"/>
      <c r="CV16" s="1721"/>
      <c r="CW16" s="1721"/>
      <c r="CX16" s="1721"/>
      <c r="CY16" s="1721"/>
      <c r="CZ16" s="1527"/>
    </row>
    <row r="17" s="133" customFormat="true" ht="15" customHeight="true" x14ac:dyDescent="0.2">
      <c r="A17" s="2123"/>
      <c r="B17" s="290" t="s">
        <v>51</v>
      </c>
      <c r="C17" s="550">
        <v>34.633035557877548</v>
      </c>
      <c r="D17" s="565">
        <v>25.195147395806934</v>
      </c>
      <c r="E17" s="565">
        <v>17.609400127678516</v>
      </c>
      <c r="F17" s="565">
        <v>10.463443658376995</v>
      </c>
      <c r="G17" s="580">
        <v>3.5610657280830593</v>
      </c>
      <c r="H17" s="595">
        <v>7.1479582883588755</v>
      </c>
      <c r="I17" s="565">
        <v>2.5525861598743598</v>
      </c>
      <c r="J17" s="565">
        <v>2.3092076127175045</v>
      </c>
      <c r="K17" s="565">
        <v>1.6173309438154384</v>
      </c>
      <c r="L17" s="610">
        <v>1.1500702491323718</v>
      </c>
      <c r="M17" s="622">
        <v>35.137031692961848</v>
      </c>
      <c r="N17" s="565">
        <v>30.308799935492679</v>
      </c>
      <c r="O17" s="565">
        <v>22.897177648373727</v>
      </c>
      <c r="P17" s="565">
        <v>19.541454311912517</v>
      </c>
      <c r="Q17" s="610">
        <v>12.444667729781676</v>
      </c>
      <c r="R17" s="622">
        <v>17.800909806575589</v>
      </c>
      <c r="S17" s="565">
        <v>27.971165170073398</v>
      </c>
      <c r="T17" s="565">
        <v>29.098455744314105</v>
      </c>
      <c r="U17" s="565">
        <v>17.7547034743693</v>
      </c>
      <c r="V17" s="565">
        <v>17.089035516113416</v>
      </c>
      <c r="W17" s="565">
        <v>3.0659281737249118</v>
      </c>
      <c r="X17" s="565">
        <v>31.357309338254989</v>
      </c>
      <c r="Y17" s="634">
        <v>20.153500961812156</v>
      </c>
      <c r="Z17" s="634">
        <v>9.504493273510322</v>
      </c>
      <c r="AA17" s="634">
        <v>16.472869207363011</v>
      </c>
      <c r="AB17" s="634">
        <v>28.27211437307313</v>
      </c>
      <c r="AC17" s="634">
        <v>24.559650524881285</v>
      </c>
      <c r="AD17" s="634">
        <v>17.263313025382505</v>
      </c>
      <c r="AE17" s="1693"/>
      <c r="AF17" s="1693"/>
      <c r="AG17" s="1693"/>
      <c r="AH17" s="1693"/>
      <c r="AI17" s="1693"/>
      <c r="AJ17" s="1693"/>
      <c r="AK17" s="1693"/>
      <c r="AL17" s="1693"/>
      <c r="AM17" s="1693"/>
      <c r="AN17" s="1693"/>
      <c r="AO17" s="1693"/>
      <c r="AP17" s="1693"/>
      <c r="AQ17" s="1693"/>
      <c r="AR17" s="1693"/>
      <c r="AS17" s="1693"/>
      <c r="AT17" s="1693"/>
      <c r="AU17" s="1693"/>
      <c r="AV17" s="1693"/>
      <c r="AW17" s="1693"/>
      <c r="AX17" s="1693"/>
      <c r="AY17" s="1693"/>
      <c r="AZ17" s="253"/>
      <c r="BA17" s="1939"/>
      <c r="BB17" s="165" t="s">
        <v>51</v>
      </c>
      <c r="BC17" s="649">
        <v>4232.5793649999987</v>
      </c>
      <c r="BD17" s="664">
        <v>3079.839820000002</v>
      </c>
      <c r="BE17" s="664">
        <v>2152.1635960000003</v>
      </c>
      <c r="BF17" s="664">
        <v>1278.7594289999993</v>
      </c>
      <c r="BG17" s="679">
        <v>435.26578000000006</v>
      </c>
      <c r="BH17" s="694">
        <v>238.86084899999997</v>
      </c>
      <c r="BI17" s="664">
        <v>85.321529999999996</v>
      </c>
      <c r="BJ17" s="664">
        <v>77.214686</v>
      </c>
      <c r="BK17" s="664">
        <v>54.197411000000002</v>
      </c>
      <c r="BL17" s="679">
        <v>38.348194999999997</v>
      </c>
      <c r="BM17" s="694">
        <v>3119.7606279999995</v>
      </c>
      <c r="BN17" s="664">
        <v>2692.9289369999997</v>
      </c>
      <c r="BO17" s="664">
        <v>2031.5596719999994</v>
      </c>
      <c r="BP17" s="664">
        <v>1735.0197139999996</v>
      </c>
      <c r="BQ17" s="679">
        <v>1105.3963679999999</v>
      </c>
      <c r="BR17" s="694">
        <v>422.78455700000001</v>
      </c>
      <c r="BS17" s="664">
        <v>867.63750500000026</v>
      </c>
      <c r="BT17" s="664">
        <v>2069.7547109999982</v>
      </c>
      <c r="BU17" s="664">
        <v>856.13022899999987</v>
      </c>
      <c r="BV17" s="664">
        <v>612.87245399999972</v>
      </c>
      <c r="BW17" s="664">
        <v>391.15264899999994</v>
      </c>
      <c r="BX17" s="664">
        <v>1829.8414689999984</v>
      </c>
      <c r="BY17" s="709">
        <v>682.98851999999977</v>
      </c>
      <c r="BZ17" s="709">
        <v>380.96833500000002</v>
      </c>
      <c r="CA17" s="709">
        <v>466.39882800000021</v>
      </c>
      <c r="CB17" s="709">
        <v>911.01095299999929</v>
      </c>
      <c r="CC17" s="709">
        <v>990.28991800000006</v>
      </c>
      <c r="CD17" s="709">
        <v>696.77786200000025</v>
      </c>
      <c r="CE17" s="1722"/>
      <c r="CF17" s="1722"/>
      <c r="CG17" s="1722"/>
      <c r="CH17" s="1722"/>
      <c r="CI17" s="1722"/>
      <c r="CJ17" s="1722"/>
      <c r="CK17" s="1722"/>
      <c r="CL17" s="1722"/>
      <c r="CM17" s="1722"/>
      <c r="CN17" s="1722"/>
      <c r="CO17" s="1722"/>
      <c r="CP17" s="1722"/>
      <c r="CQ17" s="1722"/>
      <c r="CR17" s="1722"/>
      <c r="CS17" s="1722"/>
      <c r="CT17" s="1722"/>
      <c r="CU17" s="1722"/>
      <c r="CV17" s="1722"/>
      <c r="CW17" s="1722"/>
      <c r="CX17" s="1722"/>
      <c r="CY17" s="1722"/>
      <c r="CZ17" s="1528"/>
    </row>
    <row r="18" s="133" customFormat="true" ht="15" customHeight="true" x14ac:dyDescent="0.2">
      <c r="A18" s="2123" t="s">
        <v>60</v>
      </c>
      <c r="B18" s="290" t="s">
        <v>15</v>
      </c>
      <c r="C18" s="550">
        <v>60.754611123961702</v>
      </c>
      <c r="D18" s="565">
        <v>70.30785198752632</v>
      </c>
      <c r="E18" s="565">
        <v>78.410864092754025</v>
      </c>
      <c r="F18" s="565">
        <v>86.495594091515017</v>
      </c>
      <c r="G18" s="580">
        <v>95.684601972437392</v>
      </c>
      <c r="H18" s="595">
        <v>88.305541063522512</v>
      </c>
      <c r="I18" s="565">
        <v>95.184469214047112</v>
      </c>
      <c r="J18" s="565">
        <v>96.337722301759769</v>
      </c>
      <c r="K18" s="565">
        <v>97.726525096275239</v>
      </c>
      <c r="L18" s="610">
        <v>98.847753363995082</v>
      </c>
      <c r="M18" s="622">
        <v>59.951549381073953</v>
      </c>
      <c r="N18" s="565">
        <v>65.880200449884214</v>
      </c>
      <c r="O18" s="565">
        <v>71.879743979334506</v>
      </c>
      <c r="P18" s="565">
        <v>77.155714136694982</v>
      </c>
      <c r="Q18" s="610">
        <v>84.746950905456615</v>
      </c>
      <c r="R18" s="622">
        <v>79.284920965656084</v>
      </c>
      <c r="S18" s="565">
        <v>69.992505929229083</v>
      </c>
      <c r="T18" s="565">
        <v>66.339129474775248</v>
      </c>
      <c r="U18" s="565">
        <v>80.603996768029461</v>
      </c>
      <c r="V18" s="565">
        <v>76.148860038804898</v>
      </c>
      <c r="W18" s="565">
        <v>95.21261172691375</v>
      </c>
      <c r="X18" s="565">
        <v>65.350918569210535</v>
      </c>
      <c r="Y18" s="634">
        <v>76.042606040252807</v>
      </c>
      <c r="Z18" s="634">
        <v>88.182997520399852</v>
      </c>
      <c r="AA18" s="634">
        <v>77.940920083048411</v>
      </c>
      <c r="AB18" s="634">
        <v>68.801165206965536</v>
      </c>
      <c r="AC18" s="634">
        <v>68.196035824931727</v>
      </c>
      <c r="AD18" s="634">
        <v>80.19563345839174</v>
      </c>
      <c r="AE18" s="1693"/>
      <c r="AF18" s="1693"/>
      <c r="AG18" s="1693"/>
      <c r="AH18" s="1693"/>
      <c r="AI18" s="1693"/>
      <c r="AJ18" s="1693"/>
      <c r="AK18" s="1693"/>
      <c r="AL18" s="1693"/>
      <c r="AM18" s="1693"/>
      <c r="AN18" s="1693"/>
      <c r="AO18" s="1693"/>
      <c r="AP18" s="1693"/>
      <c r="AQ18" s="1693"/>
      <c r="AR18" s="1693"/>
      <c r="AS18" s="1693"/>
      <c r="AT18" s="1693"/>
      <c r="AU18" s="1693"/>
      <c r="AV18" s="1693"/>
      <c r="AW18" s="1693"/>
      <c r="AX18" s="1693"/>
      <c r="AY18" s="1693"/>
      <c r="AZ18" s="253"/>
      <c r="BA18" s="1939" t="s">
        <v>60</v>
      </c>
      <c r="BB18" s="165" t="s">
        <v>15</v>
      </c>
      <c r="BC18" s="649">
        <v>7267.1022980000052</v>
      </c>
      <c r="BD18" s="664">
        <v>8459.9349380000003</v>
      </c>
      <c r="BE18" s="664">
        <v>9420.0917150000096</v>
      </c>
      <c r="BF18" s="664">
        <v>10437.891812999995</v>
      </c>
      <c r="BG18" s="679">
        <v>11591.204633000016</v>
      </c>
      <c r="BH18" s="694">
        <v>2917.0880259999963</v>
      </c>
      <c r="BI18" s="664">
        <v>3139.2632680000002</v>
      </c>
      <c r="BJ18" s="664">
        <v>3206.1707780000006</v>
      </c>
      <c r="BK18" s="664">
        <v>3264.6169789999958</v>
      </c>
      <c r="BL18" s="679">
        <v>3289.7756459999973</v>
      </c>
      <c r="BM18" s="694">
        <v>5181.0830719999985</v>
      </c>
      <c r="BN18" s="664">
        <v>5778.5392770000026</v>
      </c>
      <c r="BO18" s="664">
        <v>6268.4122939999925</v>
      </c>
      <c r="BP18" s="664">
        <v>6739.0286089999827</v>
      </c>
      <c r="BQ18" s="679">
        <v>7392.247448000001</v>
      </c>
      <c r="BR18" s="694">
        <v>1833.5518249999982</v>
      </c>
      <c r="BS18" s="664">
        <v>2145.1407730000019</v>
      </c>
      <c r="BT18" s="664">
        <v>4628.0984239999998</v>
      </c>
      <c r="BU18" s="664">
        <v>3872.5214560000027</v>
      </c>
      <c r="BV18" s="664">
        <v>2685.0153690000052</v>
      </c>
      <c r="BW18" s="664">
        <v>12147.272599000011</v>
      </c>
      <c r="BX18" s="664">
        <v>3790.1576509999991</v>
      </c>
      <c r="BY18" s="709">
        <v>2516.7206030000002</v>
      </c>
      <c r="BZ18" s="709">
        <v>3527.5505020000037</v>
      </c>
      <c r="CA18" s="709">
        <v>2183.159954999996</v>
      </c>
      <c r="CB18" s="709">
        <v>2202.6529479999986</v>
      </c>
      <c r="CC18" s="709">
        <v>2719.6432220000033</v>
      </c>
      <c r="CD18" s="709">
        <v>2924.7400699999939</v>
      </c>
      <c r="CE18" s="1722"/>
      <c r="CF18" s="1722"/>
      <c r="CG18" s="1722"/>
      <c r="CH18" s="1722"/>
      <c r="CI18" s="1722"/>
      <c r="CJ18" s="1722"/>
      <c r="CK18" s="1722"/>
      <c r="CL18" s="1722"/>
      <c r="CM18" s="1722"/>
      <c r="CN18" s="1722"/>
      <c r="CO18" s="1722"/>
      <c r="CP18" s="1722"/>
      <c r="CQ18" s="1722"/>
      <c r="CR18" s="1722"/>
      <c r="CS18" s="1722"/>
      <c r="CT18" s="1722"/>
      <c r="CU18" s="1722"/>
      <c r="CV18" s="1722"/>
      <c r="CW18" s="1722"/>
      <c r="CX18" s="1722"/>
      <c r="CY18" s="1722"/>
      <c r="CZ18" s="1528"/>
    </row>
    <row r="19" s="133" customFormat="true" ht="15" customHeight="true" x14ac:dyDescent="0.2">
      <c r="A19" s="2123"/>
      <c r="B19" s="290" t="s">
        <v>16</v>
      </c>
      <c r="C19" s="550">
        <v>3.8600725797959208</v>
      </c>
      <c r="D19" s="565">
        <v>4.0965702926950609</v>
      </c>
      <c r="E19" s="565">
        <v>3.6749783452111364</v>
      </c>
      <c r="F19" s="565">
        <v>2.9077204385586315</v>
      </c>
      <c r="G19" s="580">
        <v>0.72230876460966009</v>
      </c>
      <c r="H19" s="595">
        <v>4.4637081597310706</v>
      </c>
      <c r="I19" s="565">
        <v>2.2285274503726673</v>
      </c>
      <c r="J19" s="565">
        <v>1.3421620548290654</v>
      </c>
      <c r="K19" s="565">
        <v>0.65107182234798033</v>
      </c>
      <c r="L19" s="610">
        <v>0</v>
      </c>
      <c r="M19" s="622">
        <v>3.9489554462933412</v>
      </c>
      <c r="N19" s="565">
        <v>3.4181482049407963</v>
      </c>
      <c r="O19" s="565">
        <v>4.8244065689827087</v>
      </c>
      <c r="P19" s="565">
        <v>2.9798969666417947</v>
      </c>
      <c r="Q19" s="610">
        <v>2.58045224372876</v>
      </c>
      <c r="R19" s="622">
        <v>2.4333813314468804</v>
      </c>
      <c r="S19" s="565">
        <v>1.6978726335701597</v>
      </c>
      <c r="T19" s="565">
        <v>3.9930214055891624</v>
      </c>
      <c r="U19" s="565">
        <v>1.5762134656907882</v>
      </c>
      <c r="V19" s="565">
        <v>6.4696607860249431</v>
      </c>
      <c r="W19" s="565">
        <v>1.7214600993613844</v>
      </c>
      <c r="X19" s="565">
        <v>3.0984622095460437</v>
      </c>
      <c r="Y19" s="634">
        <v>3.3209248600520005</v>
      </c>
      <c r="Z19" s="634">
        <v>2.293416716162116</v>
      </c>
      <c r="AA19" s="634">
        <v>5.4081910543554663</v>
      </c>
      <c r="AB19" s="634">
        <v>2.7428698442120258</v>
      </c>
      <c r="AC19" s="634">
        <v>6.9720868984110913</v>
      </c>
      <c r="AD19" s="634">
        <v>0.69889368402412588</v>
      </c>
      <c r="AE19" s="1693"/>
      <c r="AF19" s="1693"/>
      <c r="AG19" s="1693"/>
      <c r="AH19" s="1693"/>
      <c r="AI19" s="1693"/>
      <c r="AJ19" s="1693"/>
      <c r="AK19" s="1693"/>
      <c r="AL19" s="1693"/>
      <c r="AM19" s="1693"/>
      <c r="AN19" s="1693"/>
      <c r="AO19" s="1693"/>
      <c r="AP19" s="1693"/>
      <c r="AQ19" s="1693"/>
      <c r="AR19" s="1693"/>
      <c r="AS19" s="1693"/>
      <c r="AT19" s="1693"/>
      <c r="AU19" s="1693"/>
      <c r="AV19" s="1693"/>
      <c r="AW19" s="1693"/>
      <c r="AX19" s="1693"/>
      <c r="AY19" s="1693"/>
      <c r="AZ19" s="253"/>
      <c r="BA19" s="1939"/>
      <c r="BB19" s="165" t="s">
        <v>16</v>
      </c>
      <c r="BC19" s="649">
        <v>461.71873699999992</v>
      </c>
      <c r="BD19" s="664">
        <v>492.92813200000001</v>
      </c>
      <c r="BE19" s="664">
        <v>441.50301700000011</v>
      </c>
      <c r="BF19" s="664">
        <v>350.89037400000001</v>
      </c>
      <c r="BG19" s="679">
        <v>87.500272000000024</v>
      </c>
      <c r="BH19" s="694">
        <v>147.45427600000002</v>
      </c>
      <c r="BI19" s="664">
        <v>73.498695999999995</v>
      </c>
      <c r="BJ19" s="664">
        <v>44.667869000000003</v>
      </c>
      <c r="BK19" s="664">
        <v>21.749469999999999</v>
      </c>
      <c r="BL19" s="679">
        <v>0</v>
      </c>
      <c r="BM19" s="694">
        <v>341.27335199999993</v>
      </c>
      <c r="BN19" s="664">
        <v>299.81547599999999</v>
      </c>
      <c r="BO19" s="664">
        <v>420.72171900000023</v>
      </c>
      <c r="BP19" s="664">
        <v>260.27379999999999</v>
      </c>
      <c r="BQ19" s="679">
        <v>225.08587400000008</v>
      </c>
      <c r="BR19" s="694">
        <v>56.274645</v>
      </c>
      <c r="BS19" s="664">
        <v>52.036653999999992</v>
      </c>
      <c r="BT19" s="664">
        <v>278.57007200000004</v>
      </c>
      <c r="BU19" s="664">
        <v>75.727268000000009</v>
      </c>
      <c r="BV19" s="664">
        <v>228.12079700000001</v>
      </c>
      <c r="BW19" s="664">
        <v>219.62474</v>
      </c>
      <c r="BX19" s="664">
        <v>179.70153300000001</v>
      </c>
      <c r="BY19" s="709">
        <v>109.90996299999999</v>
      </c>
      <c r="BZ19" s="709">
        <v>91.742666</v>
      </c>
      <c r="CA19" s="709">
        <v>151.48584500000004</v>
      </c>
      <c r="CB19" s="709">
        <v>87.812326000000013</v>
      </c>
      <c r="CC19" s="709">
        <v>278.04532400000005</v>
      </c>
      <c r="CD19" s="709">
        <v>25.488698999999997</v>
      </c>
      <c r="CE19" s="1722"/>
      <c r="CF19" s="1722"/>
      <c r="CG19" s="1722"/>
      <c r="CH19" s="1722"/>
      <c r="CI19" s="1722"/>
      <c r="CJ19" s="1722"/>
      <c r="CK19" s="1722"/>
      <c r="CL19" s="1722"/>
      <c r="CM19" s="1722"/>
      <c r="CN19" s="1722"/>
      <c r="CO19" s="1722"/>
      <c r="CP19" s="1722"/>
      <c r="CQ19" s="1722"/>
      <c r="CR19" s="1722"/>
      <c r="CS19" s="1722"/>
      <c r="CT19" s="1722"/>
      <c r="CU19" s="1722"/>
      <c r="CV19" s="1722"/>
      <c r="CW19" s="1722"/>
      <c r="CX19" s="1722"/>
      <c r="CY19" s="1722"/>
      <c r="CZ19" s="1528"/>
    </row>
    <row r="20" s="133" customFormat="true" ht="15" customHeight="true" x14ac:dyDescent="0.2">
      <c r="A20" s="2123"/>
      <c r="B20" s="290" t="s">
        <v>22</v>
      </c>
      <c r="C20" s="550">
        <v>27.273889268015765</v>
      </c>
      <c r="D20" s="565">
        <v>20.905064497940089</v>
      </c>
      <c r="E20" s="565">
        <v>14.993731502004273</v>
      </c>
      <c r="F20" s="565">
        <v>9.5676942557146063</v>
      </c>
      <c r="G20" s="580">
        <v>3.2580591059932829</v>
      </c>
      <c r="H20" s="595">
        <v>5.6939085967470024</v>
      </c>
      <c r="I20" s="565">
        <v>2.3987688044867905</v>
      </c>
      <c r="J20" s="565">
        <v>2.0174378317271988</v>
      </c>
      <c r="K20" s="565">
        <v>1.6224030813768096</v>
      </c>
      <c r="L20" s="610">
        <v>1.1522466360049139</v>
      </c>
      <c r="M20" s="622">
        <v>27.570728175321136</v>
      </c>
      <c r="N20" s="565">
        <v>25.616819480615817</v>
      </c>
      <c r="O20" s="565">
        <v>18.210897164426655</v>
      </c>
      <c r="P20" s="565">
        <v>17.047238641212193</v>
      </c>
      <c r="Q20" s="610">
        <v>11.404353239794121</v>
      </c>
      <c r="R20" s="622">
        <v>14.176123488664832</v>
      </c>
      <c r="S20" s="565">
        <v>26.119323540283478</v>
      </c>
      <c r="T20" s="565">
        <v>28.397984514645518</v>
      </c>
      <c r="U20" s="565">
        <v>15.695454737789522</v>
      </c>
      <c r="V20" s="565">
        <v>10.363361987470086</v>
      </c>
      <c r="W20" s="565">
        <v>2.2364723235006649</v>
      </c>
      <c r="X20" s="565">
        <v>18.979591979986299</v>
      </c>
      <c r="Y20" s="634">
        <v>16.567662433404244</v>
      </c>
      <c r="Z20" s="634">
        <v>8.2944115466243229</v>
      </c>
      <c r="AA20" s="634">
        <v>13.443172459157296</v>
      </c>
      <c r="AB20" s="634">
        <v>26.542391688982509</v>
      </c>
      <c r="AC20" s="634">
        <v>21.172110396832856</v>
      </c>
      <c r="AD20" s="634">
        <v>15.424028495548999</v>
      </c>
      <c r="AE20" s="1693"/>
      <c r="AF20" s="1693"/>
      <c r="AG20" s="1693"/>
      <c r="AH20" s="1693"/>
      <c r="AI20" s="1693"/>
      <c r="AJ20" s="1693"/>
      <c r="AK20" s="1693"/>
      <c r="AL20" s="1693"/>
      <c r="AM20" s="1693"/>
      <c r="AN20" s="1693"/>
      <c r="AO20" s="1693"/>
      <c r="AP20" s="1693"/>
      <c r="AQ20" s="1693"/>
      <c r="AR20" s="1693"/>
      <c r="AS20" s="1693"/>
      <c r="AT20" s="1693"/>
      <c r="AU20" s="1693"/>
      <c r="AV20" s="1693"/>
      <c r="AW20" s="1693"/>
      <c r="AX20" s="1693"/>
      <c r="AY20" s="1693"/>
      <c r="AZ20" s="253"/>
      <c r="BA20" s="1939"/>
      <c r="BB20" s="165" t="s">
        <v>22</v>
      </c>
      <c r="BC20" s="649">
        <v>3262.3390999999974</v>
      </c>
      <c r="BD20" s="664">
        <v>2515.444300000001</v>
      </c>
      <c r="BE20" s="664">
        <v>1801.3106670000004</v>
      </c>
      <c r="BF20" s="664">
        <v>1154.5854859999997</v>
      </c>
      <c r="BG20" s="679">
        <v>394.68032499999998</v>
      </c>
      <c r="BH20" s="694">
        <v>188.09275600000001</v>
      </c>
      <c r="BI20" s="664">
        <v>79.113397999999989</v>
      </c>
      <c r="BJ20" s="664">
        <v>67.141406999999987</v>
      </c>
      <c r="BK20" s="664">
        <v>54.197411000000002</v>
      </c>
      <c r="BL20" s="679">
        <v>38.348194999999997</v>
      </c>
      <c r="BM20" s="694">
        <v>2382.6946009999992</v>
      </c>
      <c r="BN20" s="664">
        <v>2246.9239089999987</v>
      </c>
      <c r="BO20" s="664">
        <v>1588.1165589999994</v>
      </c>
      <c r="BP20" s="664">
        <v>1488.9607359999998</v>
      </c>
      <c r="BQ20" s="679">
        <v>994.77090600000031</v>
      </c>
      <c r="BR20" s="694">
        <v>327.83859500000011</v>
      </c>
      <c r="BS20" s="664">
        <v>800.50892800000042</v>
      </c>
      <c r="BT20" s="664">
        <v>1981.1635819999974</v>
      </c>
      <c r="BU20" s="664">
        <v>754.0691240000001</v>
      </c>
      <c r="BV20" s="664">
        <v>365.4130369999998</v>
      </c>
      <c r="BW20" s="664">
        <v>285.33025700000002</v>
      </c>
      <c r="BX20" s="664">
        <v>1100.7595200000003</v>
      </c>
      <c r="BY20" s="709">
        <v>548.32651799999996</v>
      </c>
      <c r="BZ20" s="709">
        <v>331.79815200000007</v>
      </c>
      <c r="CA20" s="709">
        <v>376.54926000000012</v>
      </c>
      <c r="CB20" s="709">
        <v>849.74835999999948</v>
      </c>
      <c r="CC20" s="709">
        <v>844.33920299999977</v>
      </c>
      <c r="CD20" s="709">
        <v>562.51534200000015</v>
      </c>
      <c r="CE20" s="1722"/>
      <c r="CF20" s="1722"/>
      <c r="CG20" s="1722"/>
      <c r="CH20" s="1722"/>
      <c r="CI20" s="1722"/>
      <c r="CJ20" s="1722"/>
      <c r="CK20" s="1722"/>
      <c r="CL20" s="1722"/>
      <c r="CM20" s="1722"/>
      <c r="CN20" s="1722"/>
      <c r="CO20" s="1722"/>
      <c r="CP20" s="1722"/>
      <c r="CQ20" s="1722"/>
      <c r="CR20" s="1722"/>
      <c r="CS20" s="1722"/>
      <c r="CT20" s="1722"/>
      <c r="CU20" s="1722"/>
      <c r="CV20" s="1722"/>
      <c r="CW20" s="1722"/>
      <c r="CX20" s="1722"/>
      <c r="CY20" s="1722"/>
      <c r="CZ20" s="1528"/>
    </row>
    <row r="21" s="133" customFormat="true" ht="15" customHeight="true" x14ac:dyDescent="0.2">
      <c r="A21" s="2123"/>
      <c r="B21" s="290" t="s">
        <v>17</v>
      </c>
      <c r="C21" s="550">
        <v>8.1114270282265561</v>
      </c>
      <c r="D21" s="565">
        <v>4.6905132218385548</v>
      </c>
      <c r="E21" s="565">
        <v>2.9204260600305254</v>
      </c>
      <c r="F21" s="565">
        <v>1.0289912142118627</v>
      </c>
      <c r="G21" s="580">
        <v>0.33503015695963717</v>
      </c>
      <c r="H21" s="595">
        <v>1.5368421799994856</v>
      </c>
      <c r="I21" s="565">
        <v>0.18823453109340835</v>
      </c>
      <c r="J21" s="565">
        <v>0.30267781168397512</v>
      </c>
      <c r="K21" s="565">
        <v>0</v>
      </c>
      <c r="L21" s="610">
        <v>0</v>
      </c>
      <c r="M21" s="622">
        <v>8.5287669973114273</v>
      </c>
      <c r="N21" s="565">
        <v>5.0848318645591499</v>
      </c>
      <c r="O21" s="565">
        <v>5.0849522872560327</v>
      </c>
      <c r="P21" s="565">
        <v>2.8171502554509136</v>
      </c>
      <c r="Q21" s="610">
        <v>1.2682436110203457</v>
      </c>
      <c r="R21" s="622">
        <v>4.1055742142320923</v>
      </c>
      <c r="S21" s="565">
        <v>2.1902978969171856</v>
      </c>
      <c r="T21" s="565">
        <v>1.2698646049899818</v>
      </c>
      <c r="U21" s="565">
        <v>2.124335028490417</v>
      </c>
      <c r="V21" s="565">
        <v>7.0181171876998762</v>
      </c>
      <c r="W21" s="565">
        <v>0.82945585022424795</v>
      </c>
      <c r="X21" s="565">
        <v>12.571027241257173</v>
      </c>
      <c r="Y21" s="634">
        <v>4.0688066662907714</v>
      </c>
      <c r="Z21" s="634">
        <v>1.2291742168136939</v>
      </c>
      <c r="AA21" s="634">
        <v>3.2077164034389023</v>
      </c>
      <c r="AB21" s="634">
        <v>1.9135732598397945</v>
      </c>
      <c r="AC21" s="634">
        <v>3.6597668798243519</v>
      </c>
      <c r="AD21" s="634">
        <v>3.6814443620352257</v>
      </c>
      <c r="AE21" s="1693"/>
      <c r="AF21" s="1693"/>
      <c r="AG21" s="1693"/>
      <c r="AH21" s="1693"/>
      <c r="AI21" s="1693"/>
      <c r="AJ21" s="1693"/>
      <c r="AK21" s="1693"/>
      <c r="AL21" s="1693"/>
      <c r="AM21" s="1693"/>
      <c r="AN21" s="1693"/>
      <c r="AO21" s="1693"/>
      <c r="AP21" s="1693"/>
      <c r="AQ21" s="1693"/>
      <c r="AR21" s="1693"/>
      <c r="AS21" s="1693"/>
      <c r="AT21" s="1693"/>
      <c r="AU21" s="1693"/>
      <c r="AV21" s="1693"/>
      <c r="AW21" s="1693"/>
      <c r="AX21" s="1693"/>
      <c r="AY21" s="1693"/>
      <c r="AZ21" s="253"/>
      <c r="BA21" s="1939"/>
      <c r="BB21" s="165" t="s">
        <v>17</v>
      </c>
      <c r="BC21" s="649">
        <v>970.24026500000014</v>
      </c>
      <c r="BD21" s="664">
        <v>564.39551999999981</v>
      </c>
      <c r="BE21" s="664">
        <v>350.85292900000002</v>
      </c>
      <c r="BF21" s="664">
        <v>124.17394300000002</v>
      </c>
      <c r="BG21" s="679">
        <v>40.585455000000003</v>
      </c>
      <c r="BH21" s="694">
        <v>50.768093000000007</v>
      </c>
      <c r="BI21" s="664">
        <v>6.208132</v>
      </c>
      <c r="BJ21" s="664">
        <v>10.073278999999999</v>
      </c>
      <c r="BK21" s="664">
        <v>0</v>
      </c>
      <c r="BL21" s="679">
        <v>0</v>
      </c>
      <c r="BM21" s="694">
        <v>737.06602700000019</v>
      </c>
      <c r="BN21" s="664">
        <v>446.00502799999981</v>
      </c>
      <c r="BO21" s="664">
        <v>443.44311299999993</v>
      </c>
      <c r="BP21" s="664">
        <v>246.05897799999997</v>
      </c>
      <c r="BQ21" s="679">
        <v>110.625462</v>
      </c>
      <c r="BR21" s="694">
        <v>94.945962000000009</v>
      </c>
      <c r="BS21" s="664">
        <v>67.128576999999993</v>
      </c>
      <c r="BT21" s="664">
        <v>88.591129000000009</v>
      </c>
      <c r="BU21" s="664">
        <v>102.06110500000003</v>
      </c>
      <c r="BV21" s="664">
        <v>247.45941700000006</v>
      </c>
      <c r="BW21" s="664">
        <v>105.82239200000001</v>
      </c>
      <c r="BX21" s="664">
        <v>729.08194899999978</v>
      </c>
      <c r="BY21" s="709">
        <v>134.66200199999994</v>
      </c>
      <c r="BZ21" s="709">
        <v>49.170183000000002</v>
      </c>
      <c r="CA21" s="709">
        <v>89.849567999999991</v>
      </c>
      <c r="CB21" s="709">
        <v>61.262593000000003</v>
      </c>
      <c r="CC21" s="709">
        <v>145.950715</v>
      </c>
      <c r="CD21" s="709">
        <v>134.26251999999999</v>
      </c>
      <c r="CE21" s="1722"/>
      <c r="CF21" s="1722"/>
      <c r="CG21" s="1722"/>
      <c r="CH21" s="1722"/>
      <c r="CI21" s="1722"/>
      <c r="CJ21" s="1722"/>
      <c r="CK21" s="1722"/>
      <c r="CL21" s="1722"/>
      <c r="CM21" s="1722"/>
      <c r="CN21" s="1722"/>
      <c r="CO21" s="1722"/>
      <c r="CP21" s="1722"/>
      <c r="CQ21" s="1722"/>
      <c r="CR21" s="1722"/>
      <c r="CS21" s="1722"/>
      <c r="CT21" s="1722"/>
      <c r="CU21" s="1722"/>
      <c r="CV21" s="1722"/>
      <c r="CW21" s="1722"/>
      <c r="CX21" s="1722"/>
      <c r="CY21" s="1722"/>
      <c r="CZ21" s="1528"/>
    </row>
    <row r="22" s="133" customFormat="true" ht="15" customHeight="true" x14ac:dyDescent="0.2">
      <c r="A22" s="2123" t="s">
        <v>54</v>
      </c>
      <c r="B22" s="290" t="s">
        <v>49</v>
      </c>
      <c r="C22" s="550">
        <v>5.9739866521569578</v>
      </c>
      <c r="D22" s="565">
        <v>5.5058156049738303</v>
      </c>
      <c r="E22" s="565">
        <v>4.4769941272009666</v>
      </c>
      <c r="F22" s="565">
        <v>3.2523631297590554</v>
      </c>
      <c r="G22" s="580">
        <v>0.74922923998651991</v>
      </c>
      <c r="H22" s="595">
        <v>4.8116247540054422</v>
      </c>
      <c r="I22" s="565">
        <v>2.2877105999005156</v>
      </c>
      <c r="J22" s="565">
        <v>1.3740414043994846</v>
      </c>
      <c r="K22" s="565">
        <v>0.66180903248382783</v>
      </c>
      <c r="L22" s="610">
        <v>0</v>
      </c>
      <c r="M22" s="622">
        <v>6.1798501544890554</v>
      </c>
      <c r="N22" s="565">
        <v>4.9325103285889069</v>
      </c>
      <c r="O22" s="565">
        <v>6.2896290937264689</v>
      </c>
      <c r="P22" s="565">
        <v>3.7185677199106224</v>
      </c>
      <c r="Q22" s="610">
        <v>2.9549169569607554</v>
      </c>
      <c r="R22" s="622">
        <v>2.9777678476479412</v>
      </c>
      <c r="S22" s="565">
        <v>2.3683410069914186</v>
      </c>
      <c r="T22" s="565">
        <v>5.6773770681083358</v>
      </c>
      <c r="U22" s="565">
        <v>1.9179963901382608</v>
      </c>
      <c r="V22" s="565">
        <v>7.8307632736999757</v>
      </c>
      <c r="W22" s="565">
        <v>1.7759081682306495</v>
      </c>
      <c r="X22" s="565">
        <v>4.5266475376321571</v>
      </c>
      <c r="Y22" s="634">
        <v>4.1844469649714711</v>
      </c>
      <c r="Z22" s="634">
        <v>2.5348227331000199</v>
      </c>
      <c r="AA22" s="634">
        <v>6.4886007547697506</v>
      </c>
      <c r="AB22" s="634">
        <v>3.8338204467360137</v>
      </c>
      <c r="AC22" s="634">
        <v>9.2753239615574028</v>
      </c>
      <c r="AD22" s="634">
        <v>0.86395669609850689</v>
      </c>
      <c r="AE22" s="1693"/>
      <c r="AF22" s="1693"/>
      <c r="AG22" s="1693"/>
      <c r="AH22" s="1693"/>
      <c r="AI22" s="1693"/>
      <c r="AJ22" s="1693"/>
      <c r="AK22" s="1693"/>
      <c r="AL22" s="1693"/>
      <c r="AM22" s="1693"/>
      <c r="AN22" s="1693"/>
      <c r="AO22" s="1693"/>
      <c r="AP22" s="1693"/>
      <c r="AQ22" s="1693"/>
      <c r="AR22" s="1693"/>
      <c r="AS22" s="1693"/>
      <c r="AT22" s="1693"/>
      <c r="AU22" s="1693"/>
      <c r="AV22" s="1693"/>
      <c r="AW22" s="1693"/>
      <c r="AX22" s="1693"/>
      <c r="AY22" s="1693"/>
      <c r="AZ22" s="253"/>
      <c r="BA22" s="1939" t="s">
        <v>54</v>
      </c>
      <c r="BB22" s="165" t="s">
        <v>49</v>
      </c>
      <c r="BC22" s="649">
        <v>461.71873699999992</v>
      </c>
      <c r="BD22" s="664">
        <v>492.92813200000001</v>
      </c>
      <c r="BE22" s="664">
        <v>441.50301700000011</v>
      </c>
      <c r="BF22" s="664">
        <v>350.89037400000001</v>
      </c>
      <c r="BG22" s="679">
        <v>87.500272000000024</v>
      </c>
      <c r="BH22" s="694">
        <v>147.45427600000002</v>
      </c>
      <c r="BI22" s="664">
        <v>73.498695999999995</v>
      </c>
      <c r="BJ22" s="664">
        <v>44.667869000000003</v>
      </c>
      <c r="BK22" s="664">
        <v>21.749469999999999</v>
      </c>
      <c r="BL22" s="679">
        <v>0</v>
      </c>
      <c r="BM22" s="694">
        <v>341.27335199999993</v>
      </c>
      <c r="BN22" s="664">
        <v>299.81547599999999</v>
      </c>
      <c r="BO22" s="664">
        <v>420.72171900000023</v>
      </c>
      <c r="BP22" s="664">
        <v>260.27379999999999</v>
      </c>
      <c r="BQ22" s="679">
        <v>225.08587400000008</v>
      </c>
      <c r="BR22" s="694">
        <v>56.274645</v>
      </c>
      <c r="BS22" s="664">
        <v>52.036653999999992</v>
      </c>
      <c r="BT22" s="664">
        <v>278.57007200000004</v>
      </c>
      <c r="BU22" s="664">
        <v>75.727268000000009</v>
      </c>
      <c r="BV22" s="664">
        <v>228.12079700000001</v>
      </c>
      <c r="BW22" s="664">
        <v>219.62474</v>
      </c>
      <c r="BX22" s="664">
        <v>179.70153300000001</v>
      </c>
      <c r="BY22" s="709">
        <v>109.90996299999999</v>
      </c>
      <c r="BZ22" s="709">
        <v>91.742666</v>
      </c>
      <c r="CA22" s="709">
        <v>151.48584500000004</v>
      </c>
      <c r="CB22" s="709">
        <v>87.812326000000013</v>
      </c>
      <c r="CC22" s="709">
        <v>278.04532400000005</v>
      </c>
      <c r="CD22" s="709">
        <v>25.488698999999997</v>
      </c>
      <c r="CE22" s="1722"/>
      <c r="CF22" s="1722"/>
      <c r="CG22" s="1722"/>
      <c r="CH22" s="1722"/>
      <c r="CI22" s="1722"/>
      <c r="CJ22" s="1722"/>
      <c r="CK22" s="1722"/>
      <c r="CL22" s="1722"/>
      <c r="CM22" s="1722"/>
      <c r="CN22" s="1722"/>
      <c r="CO22" s="1722"/>
      <c r="CP22" s="1722"/>
      <c r="CQ22" s="1722"/>
      <c r="CR22" s="1722"/>
      <c r="CS22" s="1722"/>
      <c r="CT22" s="1722"/>
      <c r="CU22" s="1722"/>
      <c r="CV22" s="1722"/>
      <c r="CW22" s="1722"/>
      <c r="CX22" s="1722"/>
      <c r="CY22" s="1722"/>
      <c r="CZ22" s="1528"/>
    </row>
    <row r="23" s="133" customFormat="true" ht="15" customHeight="true" x14ac:dyDescent="0.2">
      <c r="A23" s="2124"/>
      <c r="B23" s="291" t="s">
        <v>48</v>
      </c>
      <c r="C23" s="551">
        <v>94.026013347842948</v>
      </c>
      <c r="D23" s="566">
        <v>94.494184395025997</v>
      </c>
      <c r="E23" s="566">
        <v>95.523005872799089</v>
      </c>
      <c r="F23" s="566">
        <v>96.747636870241067</v>
      </c>
      <c r="G23" s="581">
        <v>99.250770760013509</v>
      </c>
      <c r="H23" s="596">
        <v>95.188375245994578</v>
      </c>
      <c r="I23" s="566">
        <v>97.712289400099479</v>
      </c>
      <c r="J23" s="566">
        <v>98.625958595600537</v>
      </c>
      <c r="K23" s="566">
        <v>99.338190967516184</v>
      </c>
      <c r="L23" s="611">
        <v>100</v>
      </c>
      <c r="M23" s="623">
        <v>93.820149845511025</v>
      </c>
      <c r="N23" s="566">
        <v>95.067489671411053</v>
      </c>
      <c r="O23" s="566">
        <v>93.710370906273582</v>
      </c>
      <c r="P23" s="566">
        <v>96.281432280089348</v>
      </c>
      <c r="Q23" s="611">
        <v>97.045083043039241</v>
      </c>
      <c r="R23" s="623">
        <v>97.022232152352089</v>
      </c>
      <c r="S23" s="566">
        <v>97.631658993008557</v>
      </c>
      <c r="T23" s="566">
        <v>94.322622931891715</v>
      </c>
      <c r="U23" s="566">
        <v>98.082003609861729</v>
      </c>
      <c r="V23" s="566">
        <v>92.169236726300014</v>
      </c>
      <c r="W23" s="566">
        <v>98.224091831769371</v>
      </c>
      <c r="X23" s="566">
        <v>95.473352462367842</v>
      </c>
      <c r="Y23" s="635">
        <v>95.815553035028529</v>
      </c>
      <c r="Z23" s="635">
        <v>97.465177266899971</v>
      </c>
      <c r="AA23" s="635">
        <v>93.511399245230237</v>
      </c>
      <c r="AB23" s="635">
        <v>96.166179553263973</v>
      </c>
      <c r="AC23" s="635">
        <v>90.724676038442581</v>
      </c>
      <c r="AD23" s="635">
        <v>99.136043303901488</v>
      </c>
      <c r="AE23" s="1694"/>
      <c r="AF23" s="1694"/>
      <c r="AG23" s="1694"/>
      <c r="AH23" s="1694"/>
      <c r="AI23" s="1694"/>
      <c r="AJ23" s="1694"/>
      <c r="AK23" s="1694"/>
      <c r="AL23" s="1694"/>
      <c r="AM23" s="1694"/>
      <c r="AN23" s="1694"/>
      <c r="AO23" s="1694"/>
      <c r="AP23" s="1694"/>
      <c r="AQ23" s="1694"/>
      <c r="AR23" s="1694"/>
      <c r="AS23" s="1694"/>
      <c r="AT23" s="1694"/>
      <c r="AU23" s="1694"/>
      <c r="AV23" s="1694"/>
      <c r="AW23" s="1694"/>
      <c r="AX23" s="1694"/>
      <c r="AY23" s="1694"/>
      <c r="AZ23" s="254"/>
      <c r="BA23" s="1940"/>
      <c r="BB23" s="166" t="s">
        <v>48</v>
      </c>
      <c r="BC23" s="650">
        <v>7267.1022980000052</v>
      </c>
      <c r="BD23" s="665">
        <v>8459.9349380000003</v>
      </c>
      <c r="BE23" s="665">
        <v>9420.0917150000096</v>
      </c>
      <c r="BF23" s="665">
        <v>10437.891812999995</v>
      </c>
      <c r="BG23" s="680">
        <v>11591.204633000016</v>
      </c>
      <c r="BH23" s="695">
        <v>2917.0880259999963</v>
      </c>
      <c r="BI23" s="665">
        <v>3139.2632680000002</v>
      </c>
      <c r="BJ23" s="665">
        <v>3206.1707780000006</v>
      </c>
      <c r="BK23" s="665">
        <v>3264.6169789999958</v>
      </c>
      <c r="BL23" s="680">
        <v>3289.7756459999973</v>
      </c>
      <c r="BM23" s="695">
        <v>5181.0830719999985</v>
      </c>
      <c r="BN23" s="665">
        <v>5778.5392770000026</v>
      </c>
      <c r="BO23" s="665">
        <v>6268.4122939999925</v>
      </c>
      <c r="BP23" s="665">
        <v>6739.0286089999827</v>
      </c>
      <c r="BQ23" s="680">
        <v>7392.247448000001</v>
      </c>
      <c r="BR23" s="695">
        <v>1833.5518249999982</v>
      </c>
      <c r="BS23" s="665">
        <v>2145.1407730000019</v>
      </c>
      <c r="BT23" s="665">
        <v>4628.0984239999998</v>
      </c>
      <c r="BU23" s="665">
        <v>3872.5214560000027</v>
      </c>
      <c r="BV23" s="665">
        <v>2685.0153690000052</v>
      </c>
      <c r="BW23" s="665">
        <v>12147.272599000011</v>
      </c>
      <c r="BX23" s="665">
        <v>3790.1576509999991</v>
      </c>
      <c r="BY23" s="710">
        <v>2516.7206030000002</v>
      </c>
      <c r="BZ23" s="710">
        <v>3527.5505020000037</v>
      </c>
      <c r="CA23" s="710">
        <v>2183.159954999996</v>
      </c>
      <c r="CB23" s="710">
        <v>2202.6529479999986</v>
      </c>
      <c r="CC23" s="710">
        <v>2719.6432220000033</v>
      </c>
      <c r="CD23" s="710">
        <v>2924.7400699999939</v>
      </c>
      <c r="CE23" s="1723"/>
      <c r="CF23" s="1723"/>
      <c r="CG23" s="1723"/>
      <c r="CH23" s="1723"/>
      <c r="CI23" s="1723"/>
      <c r="CJ23" s="1723"/>
      <c r="CK23" s="1723"/>
      <c r="CL23" s="1723"/>
      <c r="CM23" s="1723"/>
      <c r="CN23" s="1723"/>
      <c r="CO23" s="1723"/>
      <c r="CP23" s="1723"/>
      <c r="CQ23" s="1723"/>
      <c r="CR23" s="1723"/>
      <c r="CS23" s="1723"/>
      <c r="CT23" s="1723"/>
      <c r="CU23" s="1723"/>
      <c r="CV23" s="1723"/>
      <c r="CW23" s="1723"/>
      <c r="CX23" s="1723"/>
      <c r="CY23" s="1723"/>
      <c r="CZ23" s="1529"/>
    </row>
    <row r="24" s="134" customFormat="true" ht="15" hidden="true" customHeight="true" x14ac:dyDescent="0.2">
      <c r="A24" s="2091" t="s">
        <v>47</v>
      </c>
      <c r="B24" s="285" t="s">
        <v>59</v>
      </c>
      <c r="C24" s="338"/>
      <c r="D24" s="339"/>
      <c r="E24" s="339"/>
      <c r="F24" s="339"/>
      <c r="G24" s="340"/>
      <c r="H24" s="341"/>
      <c r="I24" s="339"/>
      <c r="J24" s="339"/>
      <c r="K24" s="339"/>
      <c r="L24" s="342"/>
      <c r="M24" s="338"/>
      <c r="N24" s="339"/>
      <c r="O24" s="339"/>
      <c r="P24" s="339"/>
      <c r="Q24" s="340"/>
      <c r="R24" s="341"/>
      <c r="S24" s="339"/>
      <c r="T24" s="339"/>
      <c r="U24" s="339"/>
      <c r="V24" s="339"/>
      <c r="W24" s="339"/>
      <c r="X24" s="339"/>
      <c r="Y24" s="339"/>
      <c r="Z24" s="339"/>
      <c r="AA24" s="339"/>
      <c r="AB24" s="339"/>
      <c r="AC24" s="339"/>
      <c r="AD24" s="342"/>
      <c r="AE24" s="1695"/>
      <c r="AF24" s="1695"/>
      <c r="AG24" s="1695"/>
      <c r="AH24" s="1695"/>
      <c r="AI24" s="1695"/>
      <c r="AJ24" s="1695"/>
      <c r="AK24" s="1695"/>
      <c r="AL24" s="1695"/>
      <c r="AM24" s="1695"/>
      <c r="AN24" s="1695"/>
      <c r="AO24" s="1695"/>
      <c r="AP24" s="1695"/>
      <c r="AQ24" s="1695"/>
      <c r="AR24" s="1695"/>
      <c r="AS24" s="1695"/>
      <c r="AT24" s="1695"/>
      <c r="AU24" s="1695"/>
      <c r="AV24" s="1695"/>
      <c r="AW24" s="1695"/>
      <c r="AX24" s="1695"/>
      <c r="AY24" s="1695"/>
      <c r="AZ24" s="243"/>
      <c r="BB24" s="136"/>
      <c r="BZ24" s="243"/>
      <c r="CA24" s="243"/>
      <c r="CB24" s="243"/>
      <c r="CC24" s="243"/>
      <c r="CD24" s="243"/>
      <c r="CE24" s="243"/>
      <c r="CF24" s="243"/>
      <c r="CG24" s="243"/>
      <c r="CH24" s="243"/>
      <c r="CI24" s="243"/>
      <c r="CJ24" s="243"/>
      <c r="CK24" s="243"/>
      <c r="CL24" s="243"/>
      <c r="CM24" s="243"/>
      <c r="CN24" s="243"/>
      <c r="CO24" s="243"/>
      <c r="CP24" s="243"/>
      <c r="CQ24" s="243"/>
      <c r="CR24" s="243"/>
      <c r="CS24" s="243"/>
      <c r="CT24" s="243"/>
      <c r="CU24" s="243"/>
      <c r="CV24" s="243"/>
      <c r="CW24" s="243"/>
      <c r="CX24" s="243"/>
      <c r="CY24" s="243"/>
      <c r="CZ24" s="243"/>
    </row>
    <row r="25" s="134" customFormat="true" ht="15" hidden="true" customHeight="true" x14ac:dyDescent="0.2">
      <c r="A25" s="2092"/>
      <c r="B25" s="276" t="s">
        <v>58</v>
      </c>
      <c r="C25" s="343"/>
      <c r="D25" s="344"/>
      <c r="E25" s="344"/>
      <c r="F25" s="344"/>
      <c r="G25" s="345"/>
      <c r="H25" s="346"/>
      <c r="I25" s="344"/>
      <c r="J25" s="344"/>
      <c r="K25" s="344"/>
      <c r="L25" s="347"/>
      <c r="M25" s="343"/>
      <c r="N25" s="344"/>
      <c r="O25" s="344"/>
      <c r="P25" s="344"/>
      <c r="Q25" s="345"/>
      <c r="R25" s="346"/>
      <c r="S25" s="344"/>
      <c r="T25" s="344"/>
      <c r="U25" s="344"/>
      <c r="V25" s="344"/>
      <c r="W25" s="344"/>
      <c r="X25" s="344"/>
      <c r="Y25" s="344"/>
      <c r="Z25" s="344"/>
      <c r="AA25" s="344"/>
      <c r="AB25" s="344"/>
      <c r="AC25" s="344"/>
      <c r="AD25" s="347"/>
      <c r="AE25" s="1695"/>
      <c r="AF25" s="1695"/>
      <c r="AG25" s="1695"/>
      <c r="AH25" s="1695"/>
      <c r="AI25" s="1695"/>
      <c r="AJ25" s="1695"/>
      <c r="AK25" s="1695"/>
      <c r="AL25" s="1695"/>
      <c r="AM25" s="1695"/>
      <c r="AN25" s="1695"/>
      <c r="AO25" s="1695"/>
      <c r="AP25" s="1695"/>
      <c r="AQ25" s="1695"/>
      <c r="AR25" s="1695"/>
      <c r="AS25" s="1695"/>
      <c r="AT25" s="1695"/>
      <c r="AU25" s="1695"/>
      <c r="AV25" s="1695"/>
      <c r="AW25" s="1695"/>
      <c r="AX25" s="1695"/>
      <c r="AY25" s="1695"/>
      <c r="AZ25" s="243"/>
      <c r="BB25" s="136"/>
      <c r="BZ25" s="243"/>
      <c r="CA25" s="243"/>
      <c r="CB25" s="243"/>
      <c r="CC25" s="243"/>
      <c r="CD25" s="243"/>
      <c r="CE25" s="243"/>
      <c r="CF25" s="243"/>
      <c r="CG25" s="243"/>
      <c r="CH25" s="243"/>
      <c r="CI25" s="243"/>
      <c r="CJ25" s="243"/>
      <c r="CK25" s="243"/>
      <c r="CL25" s="243"/>
      <c r="CM25" s="243"/>
      <c r="CN25" s="243"/>
      <c r="CO25" s="243"/>
      <c r="CP25" s="243"/>
      <c r="CQ25" s="243"/>
      <c r="CR25" s="243"/>
      <c r="CS25" s="243"/>
      <c r="CT25" s="243"/>
      <c r="CU25" s="243"/>
      <c r="CV25" s="243"/>
      <c r="CW25" s="243"/>
      <c r="CX25" s="243"/>
      <c r="CY25" s="243"/>
      <c r="CZ25" s="243"/>
    </row>
    <row r="26" s="134" customFormat="true" ht="15" hidden="true" customHeight="true" x14ac:dyDescent="0.2">
      <c r="A26" s="2093"/>
      <c r="B26" s="277" t="s">
        <v>46</v>
      </c>
      <c r="C26" s="348"/>
      <c r="D26" s="349"/>
      <c r="E26" s="349"/>
      <c r="F26" s="349"/>
      <c r="G26" s="350"/>
      <c r="H26" s="351"/>
      <c r="I26" s="349"/>
      <c r="J26" s="349"/>
      <c r="K26" s="349"/>
      <c r="L26" s="352"/>
      <c r="M26" s="348"/>
      <c r="N26" s="349"/>
      <c r="O26" s="349"/>
      <c r="P26" s="349"/>
      <c r="Q26" s="352"/>
      <c r="R26" s="482"/>
      <c r="S26" s="441"/>
      <c r="T26" s="441"/>
      <c r="U26" s="441"/>
      <c r="V26" s="441"/>
      <c r="W26" s="441"/>
      <c r="X26" s="441"/>
      <c r="Y26" s="441"/>
      <c r="Z26" s="441"/>
      <c r="AA26" s="441"/>
      <c r="AB26" s="441"/>
      <c r="AC26" s="441"/>
      <c r="AD26" s="1684"/>
      <c r="AE26" s="1695"/>
      <c r="AF26" s="1695"/>
      <c r="AG26" s="1695"/>
      <c r="AH26" s="1695"/>
      <c r="AI26" s="1695"/>
      <c r="AJ26" s="1695"/>
      <c r="AK26" s="1695"/>
      <c r="AL26" s="1695"/>
      <c r="AM26" s="1695"/>
      <c r="AN26" s="1695"/>
      <c r="AO26" s="1695"/>
      <c r="AP26" s="1695"/>
      <c r="AQ26" s="1695"/>
      <c r="AR26" s="1695"/>
      <c r="AS26" s="1695"/>
      <c r="AT26" s="1695"/>
      <c r="AU26" s="1695"/>
      <c r="AV26" s="1695"/>
      <c r="AW26" s="1695"/>
      <c r="AX26" s="1695"/>
      <c r="AY26" s="1695"/>
      <c r="AZ26" s="243"/>
      <c r="BB26" s="136"/>
      <c r="BZ26" s="243"/>
      <c r="CA26" s="243"/>
      <c r="CB26" s="243"/>
      <c r="CC26" s="243"/>
      <c r="CD26" s="243"/>
      <c r="CE26" s="243"/>
      <c r="CF26" s="243"/>
      <c r="CG26" s="243"/>
      <c r="CH26" s="243"/>
      <c r="CI26" s="243"/>
      <c r="CJ26" s="243"/>
      <c r="CK26" s="243"/>
      <c r="CL26" s="243"/>
      <c r="CM26" s="243"/>
      <c r="CN26" s="243"/>
      <c r="CO26" s="243"/>
      <c r="CP26" s="243"/>
      <c r="CQ26" s="243"/>
      <c r="CR26" s="243"/>
      <c r="CS26" s="243"/>
      <c r="CT26" s="243"/>
      <c r="CU26" s="243"/>
      <c r="CV26" s="243"/>
      <c r="CW26" s="243"/>
      <c r="CX26" s="243"/>
      <c r="CY26" s="243"/>
      <c r="CZ26" s="243"/>
    </row>
    <row r="27" s="133" customFormat="true" ht="15" customHeight="true" x14ac:dyDescent="0.2">
      <c r="B27" s="205"/>
      <c r="C27" s="1908" t="s">
        <v>115</v>
      </c>
      <c r="D27" s="1909"/>
      <c r="E27" s="1909"/>
      <c r="F27" s="1909"/>
      <c r="G27" s="1910"/>
      <c r="H27" s="2116" t="s">
        <v>38</v>
      </c>
      <c r="I27" s="2117"/>
      <c r="J27" s="2117"/>
      <c r="K27" s="2117"/>
      <c r="L27" s="2118"/>
      <c r="M27" s="2119" t="s">
        <v>37</v>
      </c>
      <c r="N27" s="2120"/>
      <c r="O27" s="2120"/>
      <c r="P27" s="2120"/>
      <c r="Q27" s="2121"/>
      <c r="R27" s="732" t="s">
        <v>142</v>
      </c>
      <c r="S27" s="478"/>
      <c r="T27" s="478"/>
      <c r="U27" s="478"/>
      <c r="V27" s="478"/>
      <c r="W27" s="478"/>
      <c r="X27" s="478"/>
      <c r="Y27" s="479"/>
      <c r="Z27" s="467"/>
      <c r="AA27" s="467"/>
      <c r="AB27" s="467"/>
      <c r="AC27" s="467"/>
      <c r="AD27" s="467"/>
      <c r="AE27" s="1690"/>
      <c r="AF27" s="1690"/>
      <c r="AG27" s="1690"/>
      <c r="AH27" s="1690"/>
      <c r="AI27" s="1690"/>
      <c r="AJ27" s="1690"/>
      <c r="AK27" s="1690"/>
      <c r="AL27" s="1690"/>
      <c r="AM27" s="1690"/>
      <c r="AN27" s="1690"/>
      <c r="AO27" s="1690"/>
      <c r="AP27" s="1690"/>
      <c r="AQ27" s="1690"/>
      <c r="AR27" s="1690"/>
      <c r="AS27" s="1690"/>
      <c r="AT27" s="1690"/>
      <c r="AU27" s="1690"/>
      <c r="AV27" s="1690"/>
      <c r="AW27" s="1690"/>
      <c r="AX27" s="1690"/>
      <c r="AY27" s="1690"/>
      <c r="AZ27" s="242"/>
      <c r="BA27" s="244" t="s">
        <v>131</v>
      </c>
      <c r="BB27" s="118" t="s">
        <v>96</v>
      </c>
      <c r="BC27" s="1941" t="s">
        <v>115</v>
      </c>
      <c r="BD27" s="1942"/>
      <c r="BE27" s="1942"/>
      <c r="BF27" s="1942"/>
      <c r="BG27" s="1943"/>
      <c r="BH27" s="1944" t="s">
        <v>38</v>
      </c>
      <c r="BI27" s="1942"/>
      <c r="BJ27" s="1942"/>
      <c r="BK27" s="1942"/>
      <c r="BL27" s="1943"/>
      <c r="BM27" s="1944" t="s">
        <v>37</v>
      </c>
      <c r="BN27" s="1942"/>
      <c r="BO27" s="1942"/>
      <c r="BP27" s="1942"/>
      <c r="BQ27" s="1943"/>
      <c r="BR27" s="744" t="s">
        <v>142</v>
      </c>
      <c r="BS27" s="504"/>
      <c r="BT27" s="504"/>
      <c r="BU27" s="504"/>
      <c r="BV27" s="504"/>
      <c r="BW27" s="504"/>
      <c r="BX27" s="504"/>
      <c r="BY27" s="505"/>
      <c r="BZ27" s="464"/>
      <c r="CA27" s="464"/>
      <c r="CB27" s="464"/>
      <c r="CC27" s="464"/>
      <c r="CD27" s="464"/>
      <c r="CE27" s="242"/>
      <c r="CF27" s="242"/>
      <c r="CG27" s="242"/>
      <c r="CH27" s="242"/>
      <c r="CI27" s="242"/>
      <c r="CJ27" s="242"/>
      <c r="CK27" s="242"/>
      <c r="CL27" s="242"/>
      <c r="CM27" s="242"/>
      <c r="CN27" s="242"/>
      <c r="CO27" s="242"/>
      <c r="CP27" s="242"/>
      <c r="CQ27" s="242"/>
      <c r="CR27" s="242"/>
      <c r="CS27" s="242"/>
      <c r="CT27" s="242"/>
      <c r="CU27" s="242"/>
      <c r="CV27" s="242"/>
      <c r="CW27" s="242"/>
      <c r="CX27" s="242"/>
      <c r="CY27" s="242"/>
      <c r="CZ27" s="242"/>
    </row>
    <row r="28" s="133" customFormat="true" ht="12.75" x14ac:dyDescent="0.2">
      <c r="A28" s="206" t="s">
        <v>69</v>
      </c>
      <c r="B28" s="280"/>
      <c r="C28" s="407" t="s">
        <v>0</v>
      </c>
      <c r="D28" s="408" t="s">
        <v>1</v>
      </c>
      <c r="E28" s="408" t="s">
        <v>2</v>
      </c>
      <c r="F28" s="408" t="s">
        <v>3</v>
      </c>
      <c r="G28" s="409" t="s">
        <v>4</v>
      </c>
      <c r="H28" s="315" t="s">
        <v>0</v>
      </c>
      <c r="I28" s="313" t="s">
        <v>1</v>
      </c>
      <c r="J28" s="313" t="s">
        <v>2</v>
      </c>
      <c r="K28" s="313" t="s">
        <v>3</v>
      </c>
      <c r="L28" s="316" t="s">
        <v>4</v>
      </c>
      <c r="M28" s="317" t="s">
        <v>0</v>
      </c>
      <c r="N28" s="313" t="s">
        <v>1</v>
      </c>
      <c r="O28" s="313" t="s">
        <v>2</v>
      </c>
      <c r="P28" s="313" t="s">
        <v>3</v>
      </c>
      <c r="Q28" s="314" t="s">
        <v>4</v>
      </c>
      <c r="R28" s="317" t="s">
        <v>261</v>
      </c>
      <c r="S28" s="313" t="s">
        <v>262</v>
      </c>
      <c r="T28" s="313" t="s">
        <v>263</v>
      </c>
      <c r="U28" s="313" t="s">
        <v>264</v>
      </c>
      <c r="V28" s="313" t="s">
        <v>265</v>
      </c>
      <c r="W28" s="313" t="s">
        <v>266</v>
      </c>
      <c r="X28" s="313" t="s">
        <v>267</v>
      </c>
      <c r="Y28" s="313" t="s">
        <v>268</v>
      </c>
      <c r="Z28" s="313" t="s">
        <v>269</v>
      </c>
      <c r="AA28" s="313" t="s">
        <v>270</v>
      </c>
      <c r="AB28" s="313" t="s">
        <v>271</v>
      </c>
      <c r="AC28" s="313" t="s">
        <v>272</v>
      </c>
      <c r="AD28" s="1685" t="s">
        <v>273</v>
      </c>
      <c r="AE28" s="1696"/>
      <c r="AF28" s="1696"/>
      <c r="AG28" s="1696"/>
      <c r="AH28" s="1696"/>
      <c r="AI28" s="1696"/>
      <c r="AJ28" s="1696"/>
      <c r="AK28" s="1696"/>
      <c r="AL28" s="1696"/>
      <c r="AM28" s="1696"/>
      <c r="AN28" s="1696"/>
      <c r="AO28" s="1696"/>
      <c r="AP28" s="1696"/>
      <c r="AQ28" s="1696"/>
      <c r="AR28" s="1696"/>
      <c r="AS28" s="1696"/>
      <c r="AT28" s="1696"/>
      <c r="AU28" s="1696"/>
      <c r="AV28" s="1696"/>
      <c r="AW28" s="1696"/>
      <c r="AX28" s="1696"/>
      <c r="AY28" s="1696"/>
      <c r="AZ28" s="242"/>
      <c r="BA28" s="219" t="s">
        <v>120</v>
      </c>
      <c r="BB28" s="218"/>
      <c r="BC28" s="488" t="s">
        <v>0</v>
      </c>
      <c r="BD28" s="185" t="s">
        <v>1</v>
      </c>
      <c r="BE28" s="185" t="s">
        <v>2</v>
      </c>
      <c r="BF28" s="185" t="s">
        <v>3</v>
      </c>
      <c r="BG28" s="489" t="s">
        <v>4</v>
      </c>
      <c r="BH28" s="499" t="s">
        <v>0</v>
      </c>
      <c r="BI28" s="185" t="s">
        <v>1</v>
      </c>
      <c r="BJ28" s="185" t="s">
        <v>2</v>
      </c>
      <c r="BK28" s="185" t="s">
        <v>3</v>
      </c>
      <c r="BL28" s="489" t="s">
        <v>4</v>
      </c>
      <c r="BM28" s="499" t="s">
        <v>0</v>
      </c>
      <c r="BN28" s="185" t="s">
        <v>1</v>
      </c>
      <c r="BO28" s="185" t="s">
        <v>2</v>
      </c>
      <c r="BP28" s="185" t="s">
        <v>3</v>
      </c>
      <c r="BQ28" s="489" t="s">
        <v>4</v>
      </c>
      <c r="BR28" s="499" t="s">
        <v>261</v>
      </c>
      <c r="BS28" s="185" t="s">
        <v>262</v>
      </c>
      <c r="BT28" s="185" t="s">
        <v>263</v>
      </c>
      <c r="BU28" s="185" t="s">
        <v>264</v>
      </c>
      <c r="BV28" s="185" t="s">
        <v>265</v>
      </c>
      <c r="BW28" s="185" t="s">
        <v>266</v>
      </c>
      <c r="BX28" s="185" t="s">
        <v>267</v>
      </c>
      <c r="BY28" s="186" t="s">
        <v>268</v>
      </c>
      <c r="BZ28" s="186" t="s">
        <v>269</v>
      </c>
      <c r="CA28" s="186" t="s">
        <v>270</v>
      </c>
      <c r="CB28" s="186" t="s">
        <v>271</v>
      </c>
      <c r="CC28" s="186" t="s">
        <v>272</v>
      </c>
      <c r="CD28" s="186" t="s">
        <v>273</v>
      </c>
      <c r="CE28" s="1530"/>
      <c r="CF28" s="1530"/>
      <c r="CG28" s="1530"/>
      <c r="CH28" s="1530"/>
      <c r="CI28" s="1530"/>
      <c r="CJ28" s="1530"/>
      <c r="CK28" s="1530"/>
      <c r="CL28" s="1530"/>
      <c r="CM28" s="1530"/>
      <c r="CN28" s="1530"/>
      <c r="CO28" s="1530"/>
      <c r="CP28" s="1530"/>
      <c r="CQ28" s="1530"/>
      <c r="CR28" s="1530"/>
      <c r="CS28" s="1530"/>
      <c r="CT28" s="1530"/>
      <c r="CU28" s="1530"/>
      <c r="CV28" s="1530"/>
      <c r="CW28" s="1530"/>
      <c r="CX28" s="1530"/>
      <c r="CY28" s="1530"/>
      <c r="CZ28" s="1530"/>
    </row>
    <row r="29" s="133" customFormat="true" ht="15" customHeight="true" x14ac:dyDescent="0.2">
      <c r="A29" s="2115" t="s">
        <v>57</v>
      </c>
      <c r="B29" s="292" t="s">
        <v>49</v>
      </c>
      <c r="C29" s="552">
        <v>51.706691992173795</v>
      </c>
      <c r="D29" s="567">
        <v>60.208197738316272</v>
      </c>
      <c r="E29" s="567">
        <v>67.476849618607773</v>
      </c>
      <c r="F29" s="567">
        <v>69.51382531919279</v>
      </c>
      <c r="G29" s="582">
        <v>71.855576714192381</v>
      </c>
      <c r="H29" s="597">
        <v>71.693831742791019</v>
      </c>
      <c r="I29" s="567">
        <v>75.572697723109627</v>
      </c>
      <c r="J29" s="567">
        <v>69.739500317685454</v>
      </c>
      <c r="K29" s="567">
        <v>74.621533463309177</v>
      </c>
      <c r="L29" s="612">
        <v>70.636737603184542</v>
      </c>
      <c r="M29" s="624">
        <v>50.700840480566193</v>
      </c>
      <c r="N29" s="567">
        <v>56.790681782146748</v>
      </c>
      <c r="O29" s="567">
        <v>61.561675654704942</v>
      </c>
      <c r="P29" s="567">
        <v>66.753814525662818</v>
      </c>
      <c r="Q29" s="582">
        <v>69.327240102426131</v>
      </c>
      <c r="R29" s="624">
        <v>67.392212093020333</v>
      </c>
      <c r="S29" s="567">
        <v>58.791156152251332</v>
      </c>
      <c r="T29" s="567">
        <v>55.937668185106439</v>
      </c>
      <c r="U29" s="567">
        <v>66.281996300216065</v>
      </c>
      <c r="V29" s="567">
        <v>64.747024907362231</v>
      </c>
      <c r="W29" s="567">
        <v>73.954727335874836</v>
      </c>
      <c r="X29" s="567">
        <v>55.778642103850551</v>
      </c>
      <c r="Y29" s="636">
        <v>52.906613187452535</v>
      </c>
      <c r="Z29" s="636">
        <v>81.185929714591012</v>
      </c>
      <c r="AA29" s="636">
        <v>68.743578275620038</v>
      </c>
      <c r="AB29" s="636">
        <v>54.261339533078257</v>
      </c>
      <c r="AC29" s="636">
        <v>54.568843271109593</v>
      </c>
      <c r="AD29" s="636">
        <v>65.667518286497</v>
      </c>
      <c r="AE29" s="1697"/>
      <c r="AF29" s="1697"/>
      <c r="AG29" s="1697"/>
      <c r="AH29" s="1697"/>
      <c r="AI29" s="1697"/>
      <c r="AJ29" s="1697"/>
      <c r="AK29" s="1697"/>
      <c r="AL29" s="1697"/>
      <c r="AM29" s="1697"/>
      <c r="AN29" s="1697"/>
      <c r="AO29" s="1697"/>
      <c r="AP29" s="1697"/>
      <c r="AQ29" s="1697"/>
      <c r="AR29" s="1697"/>
      <c r="AS29" s="1697"/>
      <c r="AT29" s="1697"/>
      <c r="AU29" s="1697"/>
      <c r="AV29" s="1697"/>
      <c r="AW29" s="1697"/>
      <c r="AX29" s="1697"/>
      <c r="AY29" s="1697"/>
      <c r="AZ29" s="242"/>
      <c r="BA29" s="1906" t="s">
        <v>57</v>
      </c>
      <c r="BB29" s="167" t="s">
        <v>49</v>
      </c>
      <c r="BC29" s="651">
        <v>6319.1884290000035</v>
      </c>
      <c r="BD29" s="666">
        <v>7359.8142519999974</v>
      </c>
      <c r="BE29" s="666">
        <v>8246.8010420000028</v>
      </c>
      <c r="BF29" s="666">
        <v>8495.4306130000023</v>
      </c>
      <c r="BG29" s="681">
        <v>8782.8408780000173</v>
      </c>
      <c r="BH29" s="696">
        <v>2395.7679699999994</v>
      </c>
      <c r="BI29" s="666">
        <v>2526.0570230000012</v>
      </c>
      <c r="BJ29" s="666">
        <v>2331.9313469999993</v>
      </c>
      <c r="BK29" s="666">
        <v>2500.5976259999979</v>
      </c>
      <c r="BL29" s="681">
        <v>2355.326893999998</v>
      </c>
      <c r="BM29" s="696">
        <v>4501.6462210000009</v>
      </c>
      <c r="BN29" s="666">
        <v>5045.8372039999977</v>
      </c>
      <c r="BO29" s="666">
        <v>5462.0800659999923</v>
      </c>
      <c r="BP29" s="666">
        <v>5926.8456859999851</v>
      </c>
      <c r="BQ29" s="681">
        <v>6157.9851769999987</v>
      </c>
      <c r="BR29" s="696">
        <v>1600.6140609999979</v>
      </c>
      <c r="BS29" s="666">
        <v>1823.642731000001</v>
      </c>
      <c r="BT29" s="666">
        <v>3978.8108780000075</v>
      </c>
      <c r="BU29" s="666">
        <v>3196.111991000002</v>
      </c>
      <c r="BV29" s="666">
        <v>2322.0542790000036</v>
      </c>
      <c r="BW29" s="666">
        <v>9435.1810820000173</v>
      </c>
      <c r="BX29" s="666">
        <v>3254.937191999999</v>
      </c>
      <c r="BY29" s="711">
        <v>1792.969345999998</v>
      </c>
      <c r="BZ29" s="711">
        <v>3254.1733240000035</v>
      </c>
      <c r="CA29" s="711">
        <v>1946.3472900000006</v>
      </c>
      <c r="CB29" s="711">
        <v>1748.4604789999976</v>
      </c>
      <c r="CC29" s="711">
        <v>2200.3153209999996</v>
      </c>
      <c r="CD29" s="711">
        <v>2650.4572399999961</v>
      </c>
      <c r="CE29" s="1724"/>
      <c r="CF29" s="1724"/>
      <c r="CG29" s="1724"/>
      <c r="CH29" s="1724"/>
      <c r="CI29" s="1724"/>
      <c r="CJ29" s="1724"/>
      <c r="CK29" s="1724"/>
      <c r="CL29" s="1724"/>
      <c r="CM29" s="1724"/>
      <c r="CN29" s="1724"/>
      <c r="CO29" s="1724"/>
      <c r="CP29" s="1724"/>
      <c r="CQ29" s="1724"/>
      <c r="CR29" s="1724"/>
      <c r="CS29" s="1724"/>
      <c r="CT29" s="1724"/>
      <c r="CU29" s="1724"/>
      <c r="CV29" s="1724"/>
      <c r="CW29" s="1724"/>
      <c r="CX29" s="1724"/>
      <c r="CY29" s="1724"/>
      <c r="CZ29" s="1531"/>
    </row>
    <row r="30" s="133" customFormat="true" ht="15" customHeight="true" x14ac:dyDescent="0.2">
      <c r="A30" s="1893"/>
      <c r="B30" s="293" t="s">
        <v>48</v>
      </c>
      <c r="C30" s="553">
        <v>48.293308007826106</v>
      </c>
      <c r="D30" s="568">
        <v>39.791802261683671</v>
      </c>
      <c r="E30" s="568">
        <v>32.523150381392064</v>
      </c>
      <c r="F30" s="568">
        <v>30.486174680807405</v>
      </c>
      <c r="G30" s="583">
        <v>28.144423285807569</v>
      </c>
      <c r="H30" s="598">
        <v>28.306168257209123</v>
      </c>
      <c r="I30" s="568">
        <v>24.42730227689038</v>
      </c>
      <c r="J30" s="568">
        <v>30.260499682314514</v>
      </c>
      <c r="K30" s="568">
        <v>25.378466536690901</v>
      </c>
      <c r="L30" s="613">
        <v>29.363262396815482</v>
      </c>
      <c r="M30" s="625">
        <v>49.299159519433715</v>
      </c>
      <c r="N30" s="568">
        <v>43.209318217853131</v>
      </c>
      <c r="O30" s="568">
        <v>38.438324345294916</v>
      </c>
      <c r="P30" s="568">
        <v>33.246185474337025</v>
      </c>
      <c r="Q30" s="583">
        <v>30.672759897573641</v>
      </c>
      <c r="R30" s="625">
        <v>32.607787906979581</v>
      </c>
      <c r="S30" s="568">
        <v>41.208843847748518</v>
      </c>
      <c r="T30" s="568">
        <v>44.062331814893568</v>
      </c>
      <c r="U30" s="568">
        <v>33.71800369978412</v>
      </c>
      <c r="V30" s="568">
        <v>35.252975092637548</v>
      </c>
      <c r="W30" s="568">
        <v>26.045272664125264</v>
      </c>
      <c r="X30" s="568">
        <v>44.221357896149485</v>
      </c>
      <c r="Y30" s="637">
        <v>47.093386812547244</v>
      </c>
      <c r="Z30" s="637">
        <v>18.81407028540896</v>
      </c>
      <c r="AA30" s="637">
        <v>31.256421724380189</v>
      </c>
      <c r="AB30" s="637">
        <v>45.738660466921509</v>
      </c>
      <c r="AC30" s="637">
        <v>45.431156728890357</v>
      </c>
      <c r="AD30" s="637">
        <v>34.332481713503142</v>
      </c>
      <c r="AE30" s="1698"/>
      <c r="AF30" s="1698"/>
      <c r="AG30" s="1698"/>
      <c r="AH30" s="1698"/>
      <c r="AI30" s="1698"/>
      <c r="AJ30" s="1698"/>
      <c r="AK30" s="1698"/>
      <c r="AL30" s="1698"/>
      <c r="AM30" s="1698"/>
      <c r="AN30" s="1698"/>
      <c r="AO30" s="1698"/>
      <c r="AP30" s="1698"/>
      <c r="AQ30" s="1698"/>
      <c r="AR30" s="1698"/>
      <c r="AS30" s="1698"/>
      <c r="AT30" s="1698"/>
      <c r="AU30" s="1698"/>
      <c r="AV30" s="1698"/>
      <c r="AW30" s="1698"/>
      <c r="AX30" s="1698"/>
      <c r="AY30" s="1698"/>
      <c r="AZ30" s="242"/>
      <c r="BA30" s="1907"/>
      <c r="BB30" s="168" t="s">
        <v>48</v>
      </c>
      <c r="BC30" s="652">
        <v>5902.0312729999905</v>
      </c>
      <c r="BD30" s="667">
        <v>4864.1262219999999</v>
      </c>
      <c r="BE30" s="667">
        <v>3974.8736339999978</v>
      </c>
      <c r="BF30" s="667">
        <v>3725.7794470000008</v>
      </c>
      <c r="BG30" s="682">
        <v>3440.0669039999998</v>
      </c>
      <c r="BH30" s="697">
        <v>945.89743100000044</v>
      </c>
      <c r="BI30" s="667">
        <v>816.49537900000041</v>
      </c>
      <c r="BJ30" s="667">
        <v>1011.8427500000001</v>
      </c>
      <c r="BK30" s="667">
        <v>850.44262999999989</v>
      </c>
      <c r="BL30" s="682">
        <v>979.09507100000008</v>
      </c>
      <c r="BM30" s="697">
        <v>4377.1932189999998</v>
      </c>
      <c r="BN30" s="667">
        <v>3839.1366079999989</v>
      </c>
      <c r="BO30" s="667">
        <v>3410.4530609999988</v>
      </c>
      <c r="BP30" s="667">
        <v>2951.8164970000007</v>
      </c>
      <c r="BQ30" s="682">
        <v>2724.5048339999976</v>
      </c>
      <c r="BR30" s="697">
        <v>774.45868300000006</v>
      </c>
      <c r="BS30" s="667">
        <v>1278.257028</v>
      </c>
      <c r="BT30" s="667">
        <v>3134.1257299999975</v>
      </c>
      <c r="BU30" s="667">
        <v>1625.8791520000007</v>
      </c>
      <c r="BV30" s="667">
        <v>1264.2947190000004</v>
      </c>
      <c r="BW30" s="667">
        <v>3322.868906000002</v>
      </c>
      <c r="BX30" s="667">
        <v>2580.5171489999998</v>
      </c>
      <c r="BY30" s="712">
        <v>1595.963035</v>
      </c>
      <c r="BZ30" s="712">
        <v>754.12384699999984</v>
      </c>
      <c r="CA30" s="712">
        <v>884.96777799999995</v>
      </c>
      <c r="CB30" s="712">
        <v>1473.8346099999974</v>
      </c>
      <c r="CC30" s="712">
        <v>1831.8671280000003</v>
      </c>
      <c r="CD30" s="712">
        <v>1385.7197149999997</v>
      </c>
      <c r="CE30" s="1725"/>
      <c r="CF30" s="1725"/>
      <c r="CG30" s="1725"/>
      <c r="CH30" s="1725"/>
      <c r="CI30" s="1725"/>
      <c r="CJ30" s="1725"/>
      <c r="CK30" s="1725"/>
      <c r="CL30" s="1725"/>
      <c r="CM30" s="1725"/>
      <c r="CN30" s="1725"/>
      <c r="CO30" s="1725"/>
      <c r="CP30" s="1725"/>
      <c r="CQ30" s="1725"/>
      <c r="CR30" s="1725"/>
      <c r="CS30" s="1725"/>
      <c r="CT30" s="1725"/>
      <c r="CU30" s="1725"/>
      <c r="CV30" s="1725"/>
      <c r="CW30" s="1725"/>
      <c r="CX30" s="1725"/>
      <c r="CY30" s="1725"/>
      <c r="CZ30" s="1532"/>
    </row>
    <row r="31" s="133" customFormat="true" ht="15" customHeight="true" x14ac:dyDescent="0.2">
      <c r="A31" s="1893" t="s">
        <v>104</v>
      </c>
      <c r="B31" s="293" t="s">
        <v>49</v>
      </c>
      <c r="C31" s="553">
        <v>19.234317509367006</v>
      </c>
      <c r="D31" s="568">
        <v>27.539554288245149</v>
      </c>
      <c r="E31" s="568">
        <v>36.032389977191592</v>
      </c>
      <c r="F31" s="568">
        <v>46.908611813845326</v>
      </c>
      <c r="G31" s="583">
        <v>61.504490323250252</v>
      </c>
      <c r="H31" s="598">
        <v>41.745813886170168</v>
      </c>
      <c r="I31" s="568">
        <v>58.95843298734318</v>
      </c>
      <c r="J31" s="568">
        <v>57.391842042252627</v>
      </c>
      <c r="K31" s="568">
        <v>68.834524111428706</v>
      </c>
      <c r="L31" s="613">
        <v>66.415424929579984</v>
      </c>
      <c r="M31" s="625">
        <v>17.153692498802503</v>
      </c>
      <c r="N31" s="568">
        <v>25.326282424837803</v>
      </c>
      <c r="O31" s="568">
        <v>29.24282930096296</v>
      </c>
      <c r="P31" s="568">
        <v>36.17655567693533</v>
      </c>
      <c r="Q31" s="583">
        <v>44.868169219042151</v>
      </c>
      <c r="R31" s="625">
        <v>39.324081393272913</v>
      </c>
      <c r="S31" s="568">
        <v>25.961296352774859</v>
      </c>
      <c r="T31" s="568">
        <v>37.279367779232757</v>
      </c>
      <c r="U31" s="568">
        <v>37.129357995587732</v>
      </c>
      <c r="V31" s="568">
        <v>28.910779223611833</v>
      </c>
      <c r="W31" s="568">
        <v>62.265166302623264</v>
      </c>
      <c r="X31" s="568">
        <v>21.448581838882401</v>
      </c>
      <c r="Y31" s="637">
        <v>31.890810423343087</v>
      </c>
      <c r="Z31" s="637">
        <v>59.296103821739209</v>
      </c>
      <c r="AA31" s="637">
        <v>19.056667592319005</v>
      </c>
      <c r="AB31" s="637">
        <v>29.34449555001633</v>
      </c>
      <c r="AC31" s="637">
        <v>11.483243574824654</v>
      </c>
      <c r="AD31" s="637">
        <v>38.453017652691216</v>
      </c>
      <c r="AE31" s="1698"/>
      <c r="AF31" s="1698"/>
      <c r="AG31" s="1698"/>
      <c r="AH31" s="1698"/>
      <c r="AI31" s="1698"/>
      <c r="AJ31" s="1698"/>
      <c r="AK31" s="1698"/>
      <c r="AL31" s="1698"/>
      <c r="AM31" s="1698"/>
      <c r="AN31" s="1698"/>
      <c r="AO31" s="1698"/>
      <c r="AP31" s="1698"/>
      <c r="AQ31" s="1698"/>
      <c r="AR31" s="1698"/>
      <c r="AS31" s="1698"/>
      <c r="AT31" s="1698"/>
      <c r="AU31" s="1698"/>
      <c r="AV31" s="1698"/>
      <c r="AW31" s="1698"/>
      <c r="AX31" s="1698"/>
      <c r="AY31" s="1698"/>
      <c r="AZ31" s="242"/>
      <c r="BA31" s="1907" t="s">
        <v>104</v>
      </c>
      <c r="BB31" s="168" t="s">
        <v>49</v>
      </c>
      <c r="BC31" s="652">
        <v>2350.6682009999972</v>
      </c>
      <c r="BD31" s="667">
        <v>3366.418723000003</v>
      </c>
      <c r="BE31" s="667">
        <v>4403.7614809999941</v>
      </c>
      <c r="BF31" s="667">
        <v>5732.7999860000036</v>
      </c>
      <c r="BG31" s="682">
        <v>7517.637134000006</v>
      </c>
      <c r="BH31" s="697">
        <v>1395.0054189999998</v>
      </c>
      <c r="BI31" s="667">
        <v>1970.7165180000006</v>
      </c>
      <c r="BJ31" s="667">
        <v>1919.0535479999994</v>
      </c>
      <c r="BK31" s="667">
        <v>2306.6726129999988</v>
      </c>
      <c r="BL31" s="682">
        <v>2214.5705169999987</v>
      </c>
      <c r="BM31" s="697">
        <v>1523.0488149999996</v>
      </c>
      <c r="BN31" s="667">
        <v>2250.2335609999996</v>
      </c>
      <c r="BO31" s="667">
        <v>2594.5797170000023</v>
      </c>
      <c r="BP31" s="667">
        <v>3211.994167999997</v>
      </c>
      <c r="BQ31" s="682">
        <v>3985.4106490000031</v>
      </c>
      <c r="BR31" s="697">
        <v>933.97553900000048</v>
      </c>
      <c r="BS31" s="667">
        <v>805.29338900000073</v>
      </c>
      <c r="BT31" s="667">
        <v>2651.6577980000052</v>
      </c>
      <c r="BU31" s="667">
        <v>1790.3743540000005</v>
      </c>
      <c r="BV31" s="667">
        <v>1036.8414409999987</v>
      </c>
      <c r="BW31" s="667">
        <v>7943.8210420000114</v>
      </c>
      <c r="BX31" s="667">
        <v>1251.6222</v>
      </c>
      <c r="BY31" s="712">
        <v>1080.7580009999988</v>
      </c>
      <c r="BZ31" s="712">
        <v>2376.7640519999986</v>
      </c>
      <c r="CA31" s="712">
        <v>539.55430099999978</v>
      </c>
      <c r="CB31" s="712">
        <v>945.56623900000056</v>
      </c>
      <c r="CC31" s="712">
        <v>463.02533200000011</v>
      </c>
      <c r="CD31" s="712">
        <v>1552.0318370000011</v>
      </c>
      <c r="CE31" s="1725"/>
      <c r="CF31" s="1725"/>
      <c r="CG31" s="1725"/>
      <c r="CH31" s="1725"/>
      <c r="CI31" s="1725"/>
      <c r="CJ31" s="1725"/>
      <c r="CK31" s="1725"/>
      <c r="CL31" s="1725"/>
      <c r="CM31" s="1725"/>
      <c r="CN31" s="1725"/>
      <c r="CO31" s="1725"/>
      <c r="CP31" s="1725"/>
      <c r="CQ31" s="1725"/>
      <c r="CR31" s="1725"/>
      <c r="CS31" s="1725"/>
      <c r="CT31" s="1725"/>
      <c r="CU31" s="1725"/>
      <c r="CV31" s="1725"/>
      <c r="CW31" s="1725"/>
      <c r="CX31" s="1725"/>
      <c r="CY31" s="1725"/>
      <c r="CZ31" s="1532"/>
    </row>
    <row r="32" s="133" customFormat="true" ht="15" customHeight="true" x14ac:dyDescent="0.2">
      <c r="A32" s="1893"/>
      <c r="B32" s="293" t="s">
        <v>48</v>
      </c>
      <c r="C32" s="553">
        <v>80.765682490633026</v>
      </c>
      <c r="D32" s="568">
        <v>72.460445711754971</v>
      </c>
      <c r="E32" s="568">
        <v>63.967610022808138</v>
      </c>
      <c r="F32" s="568">
        <v>53.091388186154852</v>
      </c>
      <c r="G32" s="583">
        <v>38.495509676749563</v>
      </c>
      <c r="H32" s="598">
        <v>58.254186113830031</v>
      </c>
      <c r="I32" s="568">
        <v>41.041567012656834</v>
      </c>
      <c r="J32" s="568">
        <v>42.608157957747359</v>
      </c>
      <c r="K32" s="568">
        <v>31.165475888571407</v>
      </c>
      <c r="L32" s="613">
        <v>33.584575070420065</v>
      </c>
      <c r="M32" s="625">
        <v>82.84630750119743</v>
      </c>
      <c r="N32" s="568">
        <v>74.673717575162186</v>
      </c>
      <c r="O32" s="568">
        <v>70.757170699036891</v>
      </c>
      <c r="P32" s="568">
        <v>63.823444323064507</v>
      </c>
      <c r="Q32" s="583">
        <v>55.131830780957657</v>
      </c>
      <c r="R32" s="625">
        <v>60.675918606727095</v>
      </c>
      <c r="S32" s="568">
        <v>74.038703647224963</v>
      </c>
      <c r="T32" s="568">
        <v>62.720632220767314</v>
      </c>
      <c r="U32" s="568">
        <v>62.870642004412439</v>
      </c>
      <c r="V32" s="568">
        <v>71.089220776387791</v>
      </c>
      <c r="W32" s="568">
        <v>37.734833697376807</v>
      </c>
      <c r="X32" s="568">
        <v>78.551418161117567</v>
      </c>
      <c r="Y32" s="637">
        <v>68.109189576656775</v>
      </c>
      <c r="Z32" s="637">
        <v>40.703896178260592</v>
      </c>
      <c r="AA32" s="637">
        <v>80.943332407681083</v>
      </c>
      <c r="AB32" s="637">
        <v>70.655504449983624</v>
      </c>
      <c r="AC32" s="637">
        <v>88.516756425175416</v>
      </c>
      <c r="AD32" s="637">
        <v>61.546982347309054</v>
      </c>
      <c r="AE32" s="1698"/>
      <c r="AF32" s="1698"/>
      <c r="AG32" s="1698"/>
      <c r="AH32" s="1698"/>
      <c r="AI32" s="1698"/>
      <c r="AJ32" s="1698"/>
      <c r="AK32" s="1698"/>
      <c r="AL32" s="1698"/>
      <c r="AM32" s="1698"/>
      <c r="AN32" s="1698"/>
      <c r="AO32" s="1698"/>
      <c r="AP32" s="1698"/>
      <c r="AQ32" s="1698"/>
      <c r="AR32" s="1698"/>
      <c r="AS32" s="1698"/>
      <c r="AT32" s="1698"/>
      <c r="AU32" s="1698"/>
      <c r="AV32" s="1698"/>
      <c r="AW32" s="1698"/>
      <c r="AX32" s="1698"/>
      <c r="AY32" s="1698"/>
      <c r="AZ32" s="242"/>
      <c r="BA32" s="1907"/>
      <c r="BB32" s="168" t="s">
        <v>48</v>
      </c>
      <c r="BC32" s="652">
        <v>9870.5515010000126</v>
      </c>
      <c r="BD32" s="667">
        <v>8857.5217510000166</v>
      </c>
      <c r="BE32" s="667">
        <v>7817.9131949999937</v>
      </c>
      <c r="BF32" s="667">
        <v>6488.4100739999976</v>
      </c>
      <c r="BG32" s="682">
        <v>4705.2706479999943</v>
      </c>
      <c r="BH32" s="697">
        <v>1946.6599820000017</v>
      </c>
      <c r="BI32" s="667">
        <v>1371.8358840000012</v>
      </c>
      <c r="BJ32" s="667">
        <v>1424.7205490000006</v>
      </c>
      <c r="BK32" s="667">
        <v>1044.367643</v>
      </c>
      <c r="BL32" s="682">
        <v>1119.8514479999999</v>
      </c>
      <c r="BM32" s="697">
        <v>7355.7906250000033</v>
      </c>
      <c r="BN32" s="667">
        <v>6634.7402510000074</v>
      </c>
      <c r="BO32" s="667">
        <v>6277.9534099999892</v>
      </c>
      <c r="BP32" s="667">
        <v>5666.6680149999884</v>
      </c>
      <c r="BQ32" s="682">
        <v>4897.0793619999959</v>
      </c>
      <c r="BR32" s="697">
        <v>1441.0972049999998</v>
      </c>
      <c r="BS32" s="667">
        <v>2296.6063699999995</v>
      </c>
      <c r="BT32" s="667">
        <v>4461.2788100000043</v>
      </c>
      <c r="BU32" s="667">
        <v>3031.6167890000015</v>
      </c>
      <c r="BV32" s="667">
        <v>2549.5075570000004</v>
      </c>
      <c r="BW32" s="667">
        <v>4814.2289460000038</v>
      </c>
      <c r="BX32" s="667">
        <v>4583.8321409999953</v>
      </c>
      <c r="BY32" s="712">
        <v>2308.1743800000022</v>
      </c>
      <c r="BZ32" s="712">
        <v>1631.5331189999984</v>
      </c>
      <c r="CA32" s="712">
        <v>2291.7607669999975</v>
      </c>
      <c r="CB32" s="712">
        <v>2276.7288500000009</v>
      </c>
      <c r="CC32" s="712">
        <v>3569.1571170000047</v>
      </c>
      <c r="CD32" s="712">
        <v>2484.1451180000004</v>
      </c>
      <c r="CE32" s="1725"/>
      <c r="CF32" s="1725"/>
      <c r="CG32" s="1725"/>
      <c r="CH32" s="1725"/>
      <c r="CI32" s="1725"/>
      <c r="CJ32" s="1725"/>
      <c r="CK32" s="1725"/>
      <c r="CL32" s="1725"/>
      <c r="CM32" s="1725"/>
      <c r="CN32" s="1725"/>
      <c r="CO32" s="1725"/>
      <c r="CP32" s="1725"/>
      <c r="CQ32" s="1725"/>
      <c r="CR32" s="1725"/>
      <c r="CS32" s="1725"/>
      <c r="CT32" s="1725"/>
      <c r="CU32" s="1725"/>
      <c r="CV32" s="1725"/>
      <c r="CW32" s="1725"/>
      <c r="CX32" s="1725"/>
      <c r="CY32" s="1725"/>
      <c r="CZ32" s="1532"/>
    </row>
    <row r="33" s="133" customFormat="true" ht="15" customHeight="true" x14ac:dyDescent="0.2">
      <c r="A33" s="1893" t="s">
        <v>105</v>
      </c>
      <c r="B33" s="293" t="s">
        <v>49</v>
      </c>
      <c r="C33" s="553">
        <v>9.6118770355446799</v>
      </c>
      <c r="D33" s="568">
        <v>16.159776581058626</v>
      </c>
      <c r="E33" s="568">
        <v>24.489057141059121</v>
      </c>
      <c r="F33" s="568">
        <v>36.946290946904867</v>
      </c>
      <c r="G33" s="583">
        <v>54.95152466004258</v>
      </c>
      <c r="H33" s="598">
        <v>35.110052180834778</v>
      </c>
      <c r="I33" s="568">
        <v>49.682328690085868</v>
      </c>
      <c r="J33" s="568">
        <v>50.637792712107355</v>
      </c>
      <c r="K33" s="568">
        <v>64.90700587990797</v>
      </c>
      <c r="L33" s="613">
        <v>63.365037154198369</v>
      </c>
      <c r="M33" s="625">
        <v>8.4648726568255093</v>
      </c>
      <c r="N33" s="568">
        <v>13.623698579338031</v>
      </c>
      <c r="O33" s="568">
        <v>17.276216307780473</v>
      </c>
      <c r="P33" s="568">
        <v>23.906689118819461</v>
      </c>
      <c r="Q33" s="583">
        <v>33.12646511683193</v>
      </c>
      <c r="R33" s="625">
        <v>17.868265133019435</v>
      </c>
      <c r="S33" s="568">
        <v>14.181097719992412</v>
      </c>
      <c r="T33" s="568">
        <v>28.575151193024634</v>
      </c>
      <c r="U33" s="568">
        <v>22.481163172057723</v>
      </c>
      <c r="V33" s="568">
        <v>13.336827181814567</v>
      </c>
      <c r="W33" s="568">
        <v>58.219061925500334</v>
      </c>
      <c r="X33" s="568">
        <v>16.259160976271282</v>
      </c>
      <c r="Y33" s="637">
        <v>24.348639902827198</v>
      </c>
      <c r="Z33" s="637">
        <v>34.449296773460155</v>
      </c>
      <c r="AA33" s="637">
        <v>16.655292176052548</v>
      </c>
      <c r="AB33" s="637">
        <v>20.714274129596948</v>
      </c>
      <c r="AC33" s="637">
        <v>6.6265172119447397</v>
      </c>
      <c r="AD33" s="637">
        <v>22.972279023876535</v>
      </c>
      <c r="AE33" s="1698"/>
      <c r="AF33" s="1698"/>
      <c r="AG33" s="1698"/>
      <c r="AH33" s="1698"/>
      <c r="AI33" s="1698"/>
      <c r="AJ33" s="1698"/>
      <c r="AK33" s="1698"/>
      <c r="AL33" s="1698"/>
      <c r="AM33" s="1698"/>
      <c r="AN33" s="1698"/>
      <c r="AO33" s="1698"/>
      <c r="AP33" s="1698"/>
      <c r="AQ33" s="1698"/>
      <c r="AR33" s="1698"/>
      <c r="AS33" s="1698"/>
      <c r="AT33" s="1698"/>
      <c r="AU33" s="1698"/>
      <c r="AV33" s="1698"/>
      <c r="AW33" s="1698"/>
      <c r="AX33" s="1698"/>
      <c r="AY33" s="1698"/>
      <c r="AZ33" s="242"/>
      <c r="BA33" s="1907" t="s">
        <v>105</v>
      </c>
      <c r="BB33" s="168" t="s">
        <v>49</v>
      </c>
      <c r="BC33" s="652">
        <v>1174.6886100000006</v>
      </c>
      <c r="BD33" s="667">
        <v>1975.3614699999996</v>
      </c>
      <c r="BE33" s="667">
        <v>2992.9728949999972</v>
      </c>
      <c r="BF33" s="667">
        <v>4515.2838259999999</v>
      </c>
      <c r="BG33" s="682">
        <v>6716.6741840000068</v>
      </c>
      <c r="BH33" s="697">
        <v>1173.260466</v>
      </c>
      <c r="BI33" s="667">
        <v>1660.657871000001</v>
      </c>
      <c r="BJ33" s="667">
        <v>1693.2133959999996</v>
      </c>
      <c r="BK33" s="667">
        <v>2175.0598959999998</v>
      </c>
      <c r="BL33" s="682">
        <v>2112.8577169999994</v>
      </c>
      <c r="BM33" s="697">
        <v>751.58245199999988</v>
      </c>
      <c r="BN33" s="667">
        <v>1210.4620510000011</v>
      </c>
      <c r="BO33" s="667">
        <v>1532.8380149999996</v>
      </c>
      <c r="BP33" s="667">
        <v>2122.5941659999994</v>
      </c>
      <c r="BQ33" s="682">
        <v>2942.4549550000011</v>
      </c>
      <c r="BR33" s="697">
        <v>424.38429499999995</v>
      </c>
      <c r="BS33" s="667">
        <v>439.8834359999999</v>
      </c>
      <c r="BT33" s="667">
        <v>2032.5323899999994</v>
      </c>
      <c r="BU33" s="667">
        <v>1084.0396969999999</v>
      </c>
      <c r="BV33" s="667">
        <v>478.30516800000004</v>
      </c>
      <c r="BW33" s="667">
        <v>7427.6170230000125</v>
      </c>
      <c r="BX33" s="667">
        <v>948.79591500000004</v>
      </c>
      <c r="BY33" s="712">
        <v>825.15894199999923</v>
      </c>
      <c r="BZ33" s="712">
        <v>1380.8301879999992</v>
      </c>
      <c r="CA33" s="712">
        <v>471.56379699999991</v>
      </c>
      <c r="CB33" s="712">
        <v>667.47503800000038</v>
      </c>
      <c r="CC33" s="712">
        <v>267.19326400000006</v>
      </c>
      <c r="CD33" s="712">
        <v>927.20183200000145</v>
      </c>
      <c r="CE33" s="1725"/>
      <c r="CF33" s="1725"/>
      <c r="CG33" s="1725"/>
      <c r="CH33" s="1725"/>
      <c r="CI33" s="1725"/>
      <c r="CJ33" s="1725"/>
      <c r="CK33" s="1725"/>
      <c r="CL33" s="1725"/>
      <c r="CM33" s="1725"/>
      <c r="CN33" s="1725"/>
      <c r="CO33" s="1725"/>
      <c r="CP33" s="1725"/>
      <c r="CQ33" s="1725"/>
      <c r="CR33" s="1725"/>
      <c r="CS33" s="1725"/>
      <c r="CT33" s="1725"/>
      <c r="CU33" s="1725"/>
      <c r="CV33" s="1725"/>
      <c r="CW33" s="1725"/>
      <c r="CX33" s="1725"/>
      <c r="CY33" s="1725"/>
      <c r="CZ33" s="1532"/>
    </row>
    <row r="34" s="133" customFormat="true" ht="15" customHeight="true" x14ac:dyDescent="0.2">
      <c r="A34" s="1893"/>
      <c r="B34" s="293" t="s">
        <v>48</v>
      </c>
      <c r="C34" s="553">
        <v>90.388122964455277</v>
      </c>
      <c r="D34" s="568">
        <v>83.840223418941278</v>
      </c>
      <c r="E34" s="568">
        <v>75.51094285894078</v>
      </c>
      <c r="F34" s="568">
        <v>63.053709053095353</v>
      </c>
      <c r="G34" s="583">
        <v>45.048475339957292</v>
      </c>
      <c r="H34" s="598">
        <v>64.889947819165414</v>
      </c>
      <c r="I34" s="568">
        <v>50.317671309914161</v>
      </c>
      <c r="J34" s="568">
        <v>49.362207287892645</v>
      </c>
      <c r="K34" s="568">
        <v>35.092994120092214</v>
      </c>
      <c r="L34" s="613">
        <v>36.634962845801702</v>
      </c>
      <c r="M34" s="625">
        <v>91.535127343174409</v>
      </c>
      <c r="N34" s="568">
        <v>86.376301420662017</v>
      </c>
      <c r="O34" s="568">
        <v>82.723783692219314</v>
      </c>
      <c r="P34" s="568">
        <v>76.093310881180372</v>
      </c>
      <c r="Q34" s="583">
        <v>66.873534883167963</v>
      </c>
      <c r="R34" s="625">
        <v>82.131734866980494</v>
      </c>
      <c r="S34" s="568">
        <v>85.818902280007478</v>
      </c>
      <c r="T34" s="568">
        <v>71.424848806975334</v>
      </c>
      <c r="U34" s="568">
        <v>77.518836827942479</v>
      </c>
      <c r="V34" s="568">
        <v>86.663172818185302</v>
      </c>
      <c r="W34" s="568">
        <v>41.780938074499723</v>
      </c>
      <c r="X34" s="568">
        <v>83.740839023728711</v>
      </c>
      <c r="Y34" s="637">
        <v>75.651360097172685</v>
      </c>
      <c r="Z34" s="637">
        <v>65.550703226539724</v>
      </c>
      <c r="AA34" s="637">
        <v>83.344707823947545</v>
      </c>
      <c r="AB34" s="637">
        <v>79.285725870403041</v>
      </c>
      <c r="AC34" s="637">
        <v>93.373482788055284</v>
      </c>
      <c r="AD34" s="637">
        <v>77.027720976123703</v>
      </c>
      <c r="AE34" s="1698"/>
      <c r="AF34" s="1698"/>
      <c r="AG34" s="1698"/>
      <c r="AH34" s="1698"/>
      <c r="AI34" s="1698"/>
      <c r="AJ34" s="1698"/>
      <c r="AK34" s="1698"/>
      <c r="AL34" s="1698"/>
      <c r="AM34" s="1698"/>
      <c r="AN34" s="1698"/>
      <c r="AO34" s="1698"/>
      <c r="AP34" s="1698"/>
      <c r="AQ34" s="1698"/>
      <c r="AR34" s="1698"/>
      <c r="AS34" s="1698"/>
      <c r="AT34" s="1698"/>
      <c r="AU34" s="1698"/>
      <c r="AV34" s="1698"/>
      <c r="AW34" s="1698"/>
      <c r="AX34" s="1698"/>
      <c r="AY34" s="1698"/>
      <c r="AZ34" s="242"/>
      <c r="BA34" s="1907"/>
      <c r="BB34" s="168" t="s">
        <v>48</v>
      </c>
      <c r="BC34" s="652">
        <v>11046.531091999999</v>
      </c>
      <c r="BD34" s="667">
        <v>10248.579003999994</v>
      </c>
      <c r="BE34" s="667">
        <v>9228.7017810000107</v>
      </c>
      <c r="BF34" s="667">
        <v>7705.9262340000068</v>
      </c>
      <c r="BG34" s="682">
        <v>5506.2335980000016</v>
      </c>
      <c r="BH34" s="697">
        <v>2168.4049350000014</v>
      </c>
      <c r="BI34" s="667">
        <v>1681.8945310000011</v>
      </c>
      <c r="BJ34" s="667">
        <v>1650.5607010000008</v>
      </c>
      <c r="BK34" s="667">
        <v>1175.9803600000014</v>
      </c>
      <c r="BL34" s="682">
        <v>1221.5642480000001</v>
      </c>
      <c r="BM34" s="697">
        <v>8127.256988000001</v>
      </c>
      <c r="BN34" s="667">
        <v>7674.5117610000107</v>
      </c>
      <c r="BO34" s="667">
        <v>7339.6951119999858</v>
      </c>
      <c r="BP34" s="667">
        <v>6756.068016999985</v>
      </c>
      <c r="BQ34" s="682">
        <v>5940.0350560000061</v>
      </c>
      <c r="BR34" s="697">
        <v>1950.6884489999984</v>
      </c>
      <c r="BS34" s="667">
        <v>2662.0163230000026</v>
      </c>
      <c r="BT34" s="667">
        <v>5080.4042180000033</v>
      </c>
      <c r="BU34" s="667">
        <v>3737.9514460000037</v>
      </c>
      <c r="BV34" s="667">
        <v>3108.0438300000073</v>
      </c>
      <c r="BW34" s="667">
        <v>5330.4329650000018</v>
      </c>
      <c r="BX34" s="667">
        <v>4886.6584259999963</v>
      </c>
      <c r="BY34" s="712">
        <v>2563.7734390000023</v>
      </c>
      <c r="BZ34" s="712">
        <v>2627.4669830000007</v>
      </c>
      <c r="CA34" s="712">
        <v>2359.7512709999969</v>
      </c>
      <c r="CB34" s="712">
        <v>2554.820051000002</v>
      </c>
      <c r="CC34" s="712">
        <v>3764.9891850000031</v>
      </c>
      <c r="CD34" s="712">
        <v>3108.9751229999983</v>
      </c>
      <c r="CE34" s="1725"/>
      <c r="CF34" s="1725"/>
      <c r="CG34" s="1725"/>
      <c r="CH34" s="1725"/>
      <c r="CI34" s="1725"/>
      <c r="CJ34" s="1725"/>
      <c r="CK34" s="1725"/>
      <c r="CL34" s="1725"/>
      <c r="CM34" s="1725"/>
      <c r="CN34" s="1725"/>
      <c r="CO34" s="1725"/>
      <c r="CP34" s="1725"/>
      <c r="CQ34" s="1725"/>
      <c r="CR34" s="1725"/>
      <c r="CS34" s="1725"/>
      <c r="CT34" s="1725"/>
      <c r="CU34" s="1725"/>
      <c r="CV34" s="1725"/>
      <c r="CW34" s="1725"/>
      <c r="CX34" s="1725"/>
      <c r="CY34" s="1725"/>
      <c r="CZ34" s="1532"/>
    </row>
    <row r="35" s="133" customFormat="true" ht="15" customHeight="true" x14ac:dyDescent="0.2">
      <c r="A35" s="1893" t="s">
        <v>55</v>
      </c>
      <c r="B35" s="293" t="s">
        <v>49</v>
      </c>
      <c r="C35" s="553">
        <v>45.30261401072714</v>
      </c>
      <c r="D35" s="568">
        <v>58.393316256588946</v>
      </c>
      <c r="E35" s="568">
        <v>66.600159444466556</v>
      </c>
      <c r="F35" s="568">
        <v>79.3318174010669</v>
      </c>
      <c r="G35" s="583">
        <v>93.711912396722312</v>
      </c>
      <c r="H35" s="598">
        <v>74.414518169768229</v>
      </c>
      <c r="I35" s="568">
        <v>89.832602151677492</v>
      </c>
      <c r="J35" s="568">
        <v>91.451899150231384</v>
      </c>
      <c r="K35" s="568">
        <v>95.759668934278551</v>
      </c>
      <c r="L35" s="613">
        <v>98.967344134562765</v>
      </c>
      <c r="M35" s="625">
        <v>43.542664805750704</v>
      </c>
      <c r="N35" s="568">
        <v>53.190809258403192</v>
      </c>
      <c r="O35" s="568">
        <v>59.461794117683318</v>
      </c>
      <c r="P35" s="568">
        <v>68.199487413699515</v>
      </c>
      <c r="Q35" s="583">
        <v>78.631922088856612</v>
      </c>
      <c r="R35" s="625">
        <v>66.518189516135422</v>
      </c>
      <c r="S35" s="568">
        <v>57.892242900167645</v>
      </c>
      <c r="T35" s="568">
        <v>58.15989577844983</v>
      </c>
      <c r="U35" s="568">
        <v>72.428902986892297</v>
      </c>
      <c r="V35" s="568">
        <v>56.016642973685158</v>
      </c>
      <c r="W35" s="568">
        <v>90.342116058810404</v>
      </c>
      <c r="X35" s="568">
        <v>57.073500868644715</v>
      </c>
      <c r="Y35" s="637">
        <v>58.872384594798902</v>
      </c>
      <c r="Z35" s="637">
        <v>85.366469526168771</v>
      </c>
      <c r="AA35" s="637">
        <v>59.535197938628137</v>
      </c>
      <c r="AB35" s="637">
        <v>66.635290707231576</v>
      </c>
      <c r="AC35" s="637">
        <v>43.217534227206748</v>
      </c>
      <c r="AD35" s="637">
        <v>76.833073390361349</v>
      </c>
      <c r="AE35" s="1698"/>
      <c r="AF35" s="1698"/>
      <c r="AG35" s="1698"/>
      <c r="AH35" s="1698"/>
      <c r="AI35" s="1698"/>
      <c r="AJ35" s="1698"/>
      <c r="AK35" s="1698"/>
      <c r="AL35" s="1698"/>
      <c r="AM35" s="1698"/>
      <c r="AN35" s="1698"/>
      <c r="AO35" s="1698"/>
      <c r="AP35" s="1698"/>
      <c r="AQ35" s="1698"/>
      <c r="AR35" s="1698"/>
      <c r="AS35" s="1698"/>
      <c r="AT35" s="1698"/>
      <c r="AU35" s="1698"/>
      <c r="AV35" s="1698"/>
      <c r="AW35" s="1698"/>
      <c r="AX35" s="1698"/>
      <c r="AY35" s="1698"/>
      <c r="AZ35" s="242"/>
      <c r="BA35" s="1907" t="s">
        <v>55</v>
      </c>
      <c r="BB35" s="168" t="s">
        <v>49</v>
      </c>
      <c r="BC35" s="652">
        <v>5536.5319890000001</v>
      </c>
      <c r="BD35" s="667">
        <v>7137.9642200000008</v>
      </c>
      <c r="BE35" s="667">
        <v>8139.6548210000055</v>
      </c>
      <c r="BF35" s="667">
        <v>9695.3080490000011</v>
      </c>
      <c r="BG35" s="682">
        <v>11454.320633000016</v>
      </c>
      <c r="BH35" s="697">
        <v>2486.6842069999993</v>
      </c>
      <c r="BI35" s="667">
        <v>3002.7018010000006</v>
      </c>
      <c r="BJ35" s="667">
        <v>3057.9449150000005</v>
      </c>
      <c r="BK35" s="667">
        <v>3208.945054999996</v>
      </c>
      <c r="BL35" s="682">
        <v>3299.9888609999971</v>
      </c>
      <c r="BM35" s="697">
        <v>3866.0832959999966</v>
      </c>
      <c r="BN35" s="667">
        <v>4725.9894729999987</v>
      </c>
      <c r="BO35" s="667">
        <v>5275.7673809999924</v>
      </c>
      <c r="BP35" s="667">
        <v>6055.2020979999834</v>
      </c>
      <c r="BQ35" s="682">
        <v>6984.472625000004</v>
      </c>
      <c r="BR35" s="697">
        <v>1579.8553889999978</v>
      </c>
      <c r="BS35" s="667">
        <v>1795.7593429999981</v>
      </c>
      <c r="BT35" s="667">
        <v>4136.8765180000073</v>
      </c>
      <c r="BU35" s="667">
        <v>3492.5152870000043</v>
      </c>
      <c r="BV35" s="667">
        <v>2008.9523140000019</v>
      </c>
      <c r="BW35" s="667">
        <v>11525.892327000012</v>
      </c>
      <c r="BX35" s="667">
        <v>3330.4980839999989</v>
      </c>
      <c r="BY35" s="712">
        <v>1995.1453049999986</v>
      </c>
      <c r="BZ35" s="712">
        <v>3421.7417830000036</v>
      </c>
      <c r="CA35" s="712">
        <v>1685.6290300000005</v>
      </c>
      <c r="CB35" s="712">
        <v>2147.1856999999982</v>
      </c>
      <c r="CC35" s="712">
        <v>1742.6098299999992</v>
      </c>
      <c r="CD35" s="712">
        <v>3101.1188019999945</v>
      </c>
      <c r="CE35" s="1725"/>
      <c r="CF35" s="1725"/>
      <c r="CG35" s="1725"/>
      <c r="CH35" s="1725"/>
      <c r="CI35" s="1725"/>
      <c r="CJ35" s="1725"/>
      <c r="CK35" s="1725"/>
      <c r="CL35" s="1725"/>
      <c r="CM35" s="1725"/>
      <c r="CN35" s="1725"/>
      <c r="CO35" s="1725"/>
      <c r="CP35" s="1725"/>
      <c r="CQ35" s="1725"/>
      <c r="CR35" s="1725"/>
      <c r="CS35" s="1725"/>
      <c r="CT35" s="1725"/>
      <c r="CU35" s="1725"/>
      <c r="CV35" s="1725"/>
      <c r="CW35" s="1725"/>
      <c r="CX35" s="1725"/>
      <c r="CY35" s="1725"/>
      <c r="CZ35" s="1532"/>
    </row>
    <row r="36" s="133" customFormat="true" ht="15" customHeight="true" x14ac:dyDescent="0.2">
      <c r="A36" s="1893"/>
      <c r="B36" s="293" t="s">
        <v>48</v>
      </c>
      <c r="C36" s="553">
        <v>54.697385989272853</v>
      </c>
      <c r="D36" s="568">
        <v>41.606683743411018</v>
      </c>
      <c r="E36" s="568">
        <v>33.399840555533324</v>
      </c>
      <c r="F36" s="568">
        <v>20.668182598933289</v>
      </c>
      <c r="G36" s="583">
        <v>6.2880876032776287</v>
      </c>
      <c r="H36" s="598">
        <v>25.585481830231906</v>
      </c>
      <c r="I36" s="568">
        <v>10.167397848322492</v>
      </c>
      <c r="J36" s="568">
        <v>8.5481008497686215</v>
      </c>
      <c r="K36" s="568">
        <v>4.2403310657214677</v>
      </c>
      <c r="L36" s="613">
        <v>1.0326558654372355</v>
      </c>
      <c r="M36" s="625">
        <v>56.457335194249104</v>
      </c>
      <c r="N36" s="568">
        <v>46.809190741596709</v>
      </c>
      <c r="O36" s="568">
        <v>40.538205882316547</v>
      </c>
      <c r="P36" s="568">
        <v>31.800512586300307</v>
      </c>
      <c r="Q36" s="583">
        <v>21.368077911143249</v>
      </c>
      <c r="R36" s="625">
        <v>33.481810483864486</v>
      </c>
      <c r="S36" s="568">
        <v>42.107757099832099</v>
      </c>
      <c r="T36" s="568">
        <v>41.84010422155017</v>
      </c>
      <c r="U36" s="568">
        <v>27.57109701310798</v>
      </c>
      <c r="V36" s="568">
        <v>43.983357026314515</v>
      </c>
      <c r="W36" s="568">
        <v>9.6578839411896524</v>
      </c>
      <c r="X36" s="568">
        <v>42.926499131355264</v>
      </c>
      <c r="Y36" s="637">
        <v>41.127615405200871</v>
      </c>
      <c r="Z36" s="637">
        <v>14.633530473831222</v>
      </c>
      <c r="AA36" s="637">
        <v>40.464802061372062</v>
      </c>
      <c r="AB36" s="637">
        <v>33.364709292768282</v>
      </c>
      <c r="AC36" s="637">
        <v>56.78246577279323</v>
      </c>
      <c r="AD36" s="637">
        <v>23.166926609638768</v>
      </c>
      <c r="AE36" s="1698"/>
      <c r="AF36" s="1698"/>
      <c r="AG36" s="1698"/>
      <c r="AH36" s="1698"/>
      <c r="AI36" s="1698"/>
      <c r="AJ36" s="1698"/>
      <c r="AK36" s="1698"/>
      <c r="AL36" s="1698"/>
      <c r="AM36" s="1698"/>
      <c r="AN36" s="1698"/>
      <c r="AO36" s="1698"/>
      <c r="AP36" s="1698"/>
      <c r="AQ36" s="1698"/>
      <c r="AR36" s="1698"/>
      <c r="AS36" s="1698"/>
      <c r="AT36" s="1698"/>
      <c r="AU36" s="1698"/>
      <c r="AV36" s="1698"/>
      <c r="AW36" s="1698"/>
      <c r="AX36" s="1698"/>
      <c r="AY36" s="1698"/>
      <c r="AZ36" s="242"/>
      <c r="BA36" s="1907"/>
      <c r="BB36" s="168" t="s">
        <v>48</v>
      </c>
      <c r="BC36" s="652">
        <v>6684.6877130000039</v>
      </c>
      <c r="BD36" s="667">
        <v>5085.9762539999992</v>
      </c>
      <c r="BE36" s="667">
        <v>4082.0198550000005</v>
      </c>
      <c r="BF36" s="667">
        <v>2525.9020110000001</v>
      </c>
      <c r="BG36" s="682">
        <v>768.58714899999995</v>
      </c>
      <c r="BH36" s="697">
        <v>854.98119399999985</v>
      </c>
      <c r="BI36" s="667">
        <v>339.85060099999987</v>
      </c>
      <c r="BJ36" s="667">
        <v>285.82918200000006</v>
      </c>
      <c r="BK36" s="667">
        <v>142.095201</v>
      </c>
      <c r="BL36" s="682">
        <v>34.433104</v>
      </c>
      <c r="BM36" s="697">
        <v>5012.7561439999945</v>
      </c>
      <c r="BN36" s="667">
        <v>4158.9843389999996</v>
      </c>
      <c r="BO36" s="667">
        <v>3596.765746</v>
      </c>
      <c r="BP36" s="667">
        <v>2823.4600850000006</v>
      </c>
      <c r="BQ36" s="682">
        <v>1898.017386</v>
      </c>
      <c r="BR36" s="697">
        <v>795.21735499999988</v>
      </c>
      <c r="BS36" s="667">
        <v>1306.1404159999997</v>
      </c>
      <c r="BT36" s="667">
        <v>2976.0600899999972</v>
      </c>
      <c r="BU36" s="667">
        <v>1329.4758560000028</v>
      </c>
      <c r="BV36" s="667">
        <v>1577.3966839999987</v>
      </c>
      <c r="BW36" s="667">
        <v>1232.1576610000009</v>
      </c>
      <c r="BX36" s="667">
        <v>2504.9562569999966</v>
      </c>
      <c r="BY36" s="712">
        <v>1393.7870759999989</v>
      </c>
      <c r="BZ36" s="712">
        <v>586.55538800000045</v>
      </c>
      <c r="CA36" s="712">
        <v>1145.6860379999996</v>
      </c>
      <c r="CB36" s="712">
        <v>1075.109389</v>
      </c>
      <c r="CC36" s="712">
        <v>2289.5726190000023</v>
      </c>
      <c r="CD36" s="712">
        <v>935.05815300000052</v>
      </c>
      <c r="CE36" s="1725"/>
      <c r="CF36" s="1725"/>
      <c r="CG36" s="1725"/>
      <c r="CH36" s="1725"/>
      <c r="CI36" s="1725"/>
      <c r="CJ36" s="1725"/>
      <c r="CK36" s="1725"/>
      <c r="CL36" s="1725"/>
      <c r="CM36" s="1725"/>
      <c r="CN36" s="1725"/>
      <c r="CO36" s="1725"/>
      <c r="CP36" s="1725"/>
      <c r="CQ36" s="1725"/>
      <c r="CR36" s="1725"/>
      <c r="CS36" s="1725"/>
      <c r="CT36" s="1725"/>
      <c r="CU36" s="1725"/>
      <c r="CV36" s="1725"/>
      <c r="CW36" s="1725"/>
      <c r="CX36" s="1725"/>
      <c r="CY36" s="1725"/>
      <c r="CZ36" s="1532"/>
    </row>
    <row r="37" s="133" customFormat="true" ht="15" customHeight="true" x14ac:dyDescent="0.2">
      <c r="A37" s="1893" t="s">
        <v>126</v>
      </c>
      <c r="B37" s="293" t="s">
        <v>49</v>
      </c>
      <c r="C37" s="553">
        <v>59.303925588657926</v>
      </c>
      <c r="D37" s="568">
        <v>69.544765074498542</v>
      </c>
      <c r="E37" s="568">
        <v>72.931379693163834</v>
      </c>
      <c r="F37" s="568">
        <v>83.804244892096733</v>
      </c>
      <c r="G37" s="583">
        <v>94.652058555111878</v>
      </c>
      <c r="H37" s="598">
        <v>76.948749526006338</v>
      </c>
      <c r="I37" s="568">
        <v>90.975383429928371</v>
      </c>
      <c r="J37" s="568">
        <v>91.985407915178442</v>
      </c>
      <c r="K37" s="568">
        <v>95.894285673783784</v>
      </c>
      <c r="L37" s="613">
        <v>99.00429121766895</v>
      </c>
      <c r="M37" s="625">
        <v>56.657444975420511</v>
      </c>
      <c r="N37" s="568">
        <v>67.815873766580197</v>
      </c>
      <c r="O37" s="568">
        <v>69.214462212819711</v>
      </c>
      <c r="P37" s="568">
        <v>74.638903376506576</v>
      </c>
      <c r="Q37" s="583">
        <v>83.048740949820143</v>
      </c>
      <c r="R37" s="625">
        <v>77.348504747163076</v>
      </c>
      <c r="S37" s="568">
        <v>67.340249216777849</v>
      </c>
      <c r="T37" s="568">
        <v>75.548317249204501</v>
      </c>
      <c r="U37" s="568">
        <v>77.620987138834437</v>
      </c>
      <c r="V37" s="568">
        <v>64.444384599793111</v>
      </c>
      <c r="W37" s="568">
        <v>92.016477391734995</v>
      </c>
      <c r="X37" s="568">
        <v>69.658518338214449</v>
      </c>
      <c r="Y37" s="637">
        <v>68.358691828751091</v>
      </c>
      <c r="Z37" s="637">
        <v>90.074196350032793</v>
      </c>
      <c r="AA37" s="637">
        <v>66.707782936109567</v>
      </c>
      <c r="AB37" s="637">
        <v>78.265439450928667</v>
      </c>
      <c r="AC37" s="637">
        <v>51.42623567591108</v>
      </c>
      <c r="AD37" s="637">
        <v>81.187559872167782</v>
      </c>
      <c r="AE37" s="1698"/>
      <c r="AF37" s="1698"/>
      <c r="AG37" s="1698"/>
      <c r="AH37" s="1698"/>
      <c r="AI37" s="1698"/>
      <c r="AJ37" s="1698"/>
      <c r="AK37" s="1698"/>
      <c r="AL37" s="1698"/>
      <c r="AM37" s="1698"/>
      <c r="AN37" s="1698"/>
      <c r="AO37" s="1698"/>
      <c r="AP37" s="1698"/>
      <c r="AQ37" s="1698"/>
      <c r="AR37" s="1698"/>
      <c r="AS37" s="1698"/>
      <c r="AT37" s="1698"/>
      <c r="AU37" s="1698"/>
      <c r="AV37" s="1698"/>
      <c r="AW37" s="1698"/>
      <c r="AX37" s="1698"/>
      <c r="AY37" s="1698"/>
      <c r="AZ37" s="242"/>
      <c r="BA37" s="1907" t="s">
        <v>126</v>
      </c>
      <c r="BB37" s="168" t="s">
        <v>49</v>
      </c>
      <c r="BC37" s="652">
        <v>4737.5773209999998</v>
      </c>
      <c r="BD37" s="667">
        <v>6359.2433180000007</v>
      </c>
      <c r="BE37" s="667">
        <v>7343.8333590000047</v>
      </c>
      <c r="BF37" s="667">
        <v>9170.238124000005</v>
      </c>
      <c r="BG37" s="682">
        <v>11157.245810000019</v>
      </c>
      <c r="BH37" s="697">
        <v>2387.5693029999998</v>
      </c>
      <c r="BI37" s="667">
        <v>2963.2782750000001</v>
      </c>
      <c r="BJ37" s="667">
        <v>3004.7579990000004</v>
      </c>
      <c r="BK37" s="667">
        <v>3161.4838959999961</v>
      </c>
      <c r="BL37" s="682">
        <v>3263.2544739999976</v>
      </c>
      <c r="BM37" s="697">
        <v>3262.9469089999984</v>
      </c>
      <c r="BN37" s="667">
        <v>4199.1893360000004</v>
      </c>
      <c r="BO37" s="667">
        <v>4734.9429869999958</v>
      </c>
      <c r="BP37" s="667">
        <v>5331.936399999986</v>
      </c>
      <c r="BQ37" s="682">
        <v>6458.7783529999997</v>
      </c>
      <c r="BR37" s="697">
        <v>1510.0657209999977</v>
      </c>
      <c r="BS37" s="667">
        <v>1504.5577699999992</v>
      </c>
      <c r="BT37" s="667">
        <v>3810.0390590000084</v>
      </c>
      <c r="BU37" s="667">
        <v>3078.3403900000048</v>
      </c>
      <c r="BV37" s="667">
        <v>1916.2386600000007</v>
      </c>
      <c r="BW37" s="667">
        <v>11379.58329400002</v>
      </c>
      <c r="BX37" s="667">
        <v>2790.250576999998</v>
      </c>
      <c r="BY37" s="712">
        <v>1849.7478249999988</v>
      </c>
      <c r="BZ37" s="712">
        <v>3267.2872980000025</v>
      </c>
      <c r="CA37" s="712">
        <v>1577.5831920000019</v>
      </c>
      <c r="CB37" s="712">
        <v>1808.9366859999982</v>
      </c>
      <c r="CC37" s="712">
        <v>1564.3308219999988</v>
      </c>
      <c r="CD37" s="712">
        <v>2711.1766379999967</v>
      </c>
      <c r="CE37" s="1725"/>
      <c r="CF37" s="1725"/>
      <c r="CG37" s="1725"/>
      <c r="CH37" s="1725"/>
      <c r="CI37" s="1725"/>
      <c r="CJ37" s="1725"/>
      <c r="CK37" s="1725"/>
      <c r="CL37" s="1725"/>
      <c r="CM37" s="1725"/>
      <c r="CN37" s="1725"/>
      <c r="CO37" s="1725"/>
      <c r="CP37" s="1725"/>
      <c r="CQ37" s="1725"/>
      <c r="CR37" s="1725"/>
      <c r="CS37" s="1725"/>
      <c r="CT37" s="1725"/>
      <c r="CU37" s="1725"/>
      <c r="CV37" s="1725"/>
      <c r="CW37" s="1725"/>
      <c r="CX37" s="1725"/>
      <c r="CY37" s="1725"/>
      <c r="CZ37" s="1532"/>
    </row>
    <row r="38" s="133" customFormat="true" ht="15" customHeight="true" x14ac:dyDescent="0.2">
      <c r="A38" s="1893"/>
      <c r="B38" s="293" t="s">
        <v>48</v>
      </c>
      <c r="C38" s="553">
        <v>40.696074411341939</v>
      </c>
      <c r="D38" s="568">
        <v>30.455234925501234</v>
      </c>
      <c r="E38" s="568">
        <v>27.068620306836166</v>
      </c>
      <c r="F38" s="568">
        <v>16.19575510790353</v>
      </c>
      <c r="G38" s="583">
        <v>5.3479414448881331</v>
      </c>
      <c r="H38" s="598">
        <v>23.051250473993786</v>
      </c>
      <c r="I38" s="568">
        <v>9.0246165700716023</v>
      </c>
      <c r="J38" s="568">
        <v>8.014592084821567</v>
      </c>
      <c r="K38" s="568">
        <v>4.105714326216245</v>
      </c>
      <c r="L38" s="613">
        <v>0.99570878233104665</v>
      </c>
      <c r="M38" s="625">
        <v>43.342555024579603</v>
      </c>
      <c r="N38" s="568">
        <v>32.184126233419732</v>
      </c>
      <c r="O38" s="568">
        <v>30.785537787180374</v>
      </c>
      <c r="P38" s="568">
        <v>25.361096623493452</v>
      </c>
      <c r="Q38" s="583">
        <v>16.951259050179868</v>
      </c>
      <c r="R38" s="625">
        <v>22.651495252836888</v>
      </c>
      <c r="S38" s="568">
        <v>32.659750783222023</v>
      </c>
      <c r="T38" s="568">
        <v>24.451682750795694</v>
      </c>
      <c r="U38" s="568">
        <v>22.379012861165585</v>
      </c>
      <c r="V38" s="568">
        <v>35.555615400206676</v>
      </c>
      <c r="W38" s="568">
        <v>7.9835226082650941</v>
      </c>
      <c r="X38" s="568">
        <v>30.341481661785519</v>
      </c>
      <c r="Y38" s="637">
        <v>31.641308171248827</v>
      </c>
      <c r="Z38" s="637">
        <v>9.9258036499671665</v>
      </c>
      <c r="AA38" s="637">
        <v>33.292217063890661</v>
      </c>
      <c r="AB38" s="637">
        <v>21.73456054907134</v>
      </c>
      <c r="AC38" s="637">
        <v>48.573764324088678</v>
      </c>
      <c r="AD38" s="637">
        <v>18.812440127832343</v>
      </c>
      <c r="AE38" s="1698"/>
      <c r="AF38" s="1698"/>
      <c r="AG38" s="1698"/>
      <c r="AH38" s="1698"/>
      <c r="AI38" s="1698"/>
      <c r="AJ38" s="1698"/>
      <c r="AK38" s="1698"/>
      <c r="AL38" s="1698"/>
      <c r="AM38" s="1698"/>
      <c r="AN38" s="1698"/>
      <c r="AO38" s="1698"/>
      <c r="AP38" s="1698"/>
      <c r="AQ38" s="1698"/>
      <c r="AR38" s="1698"/>
      <c r="AS38" s="1698"/>
      <c r="AT38" s="1698"/>
      <c r="AU38" s="1698"/>
      <c r="AV38" s="1698"/>
      <c r="AW38" s="1698"/>
      <c r="AX38" s="1698"/>
      <c r="AY38" s="1698"/>
      <c r="AZ38" s="242"/>
      <c r="BA38" s="1907"/>
      <c r="BB38" s="168" t="s">
        <v>48</v>
      </c>
      <c r="BC38" s="652">
        <v>3251.0630160000032</v>
      </c>
      <c r="BD38" s="667">
        <v>2784.8573360000014</v>
      </c>
      <c r="BE38" s="667">
        <v>2725.6777209999987</v>
      </c>
      <c r="BF38" s="667">
        <v>1772.2125070000006</v>
      </c>
      <c r="BG38" s="682">
        <v>630.39619200000016</v>
      </c>
      <c r="BH38" s="697">
        <v>715.23524899999973</v>
      </c>
      <c r="BI38" s="667">
        <v>293.95259699999986</v>
      </c>
      <c r="BJ38" s="667">
        <v>261.80141200000003</v>
      </c>
      <c r="BK38" s="667">
        <v>135.35894900000002</v>
      </c>
      <c r="BL38" s="682">
        <v>32.819296000000001</v>
      </c>
      <c r="BM38" s="697">
        <v>2496.1319030000031</v>
      </c>
      <c r="BN38" s="667">
        <v>1992.8555389999981</v>
      </c>
      <c r="BO38" s="667">
        <v>2106.0304680000008</v>
      </c>
      <c r="BP38" s="667">
        <v>1811.7060689999987</v>
      </c>
      <c r="BQ38" s="682">
        <v>1318.3152900000005</v>
      </c>
      <c r="BR38" s="697">
        <v>442.22246599999994</v>
      </c>
      <c r="BS38" s="667">
        <v>729.70448399999952</v>
      </c>
      <c r="BT38" s="667">
        <v>1233.1428379999998</v>
      </c>
      <c r="BU38" s="667">
        <v>887.52052399999991</v>
      </c>
      <c r="BV38" s="667">
        <v>1057.2378839999994</v>
      </c>
      <c r="BW38" s="667">
        <v>987.31404499999996</v>
      </c>
      <c r="BX38" s="667">
        <v>1215.3622949999999</v>
      </c>
      <c r="BY38" s="712">
        <v>856.19603599999891</v>
      </c>
      <c r="BZ38" s="712">
        <v>360.041538</v>
      </c>
      <c r="CA38" s="712">
        <v>787.33304800000042</v>
      </c>
      <c r="CB38" s="712">
        <v>502.34744999999987</v>
      </c>
      <c r="CC38" s="712">
        <v>1477.5617089999982</v>
      </c>
      <c r="CD38" s="712">
        <v>628.22245499999985</v>
      </c>
      <c r="CE38" s="1725"/>
      <c r="CF38" s="1725"/>
      <c r="CG38" s="1725"/>
      <c r="CH38" s="1725"/>
      <c r="CI38" s="1725"/>
      <c r="CJ38" s="1725"/>
      <c r="CK38" s="1725"/>
      <c r="CL38" s="1725"/>
      <c r="CM38" s="1725"/>
      <c r="CN38" s="1725"/>
      <c r="CO38" s="1725"/>
      <c r="CP38" s="1725"/>
      <c r="CQ38" s="1725"/>
      <c r="CR38" s="1725"/>
      <c r="CS38" s="1725"/>
      <c r="CT38" s="1725"/>
      <c r="CU38" s="1725"/>
      <c r="CV38" s="1725"/>
      <c r="CW38" s="1725"/>
      <c r="CX38" s="1725"/>
      <c r="CY38" s="1725"/>
      <c r="CZ38" s="1532"/>
    </row>
    <row r="39" s="133" customFormat="true" ht="15" customHeight="true" x14ac:dyDescent="0.2">
      <c r="A39" s="1893" t="s">
        <v>123</v>
      </c>
      <c r="B39" s="293" t="s">
        <v>49</v>
      </c>
      <c r="C39" s="1631" t="s">
        <v>35</v>
      </c>
      <c r="D39" s="1638" t="s">
        <v>35</v>
      </c>
      <c r="E39" s="1638" t="s">
        <v>35</v>
      </c>
      <c r="F39" s="1638" t="s">
        <v>35</v>
      </c>
      <c r="G39" s="1646" t="s">
        <v>35</v>
      </c>
      <c r="H39" s="1653" t="s">
        <v>35</v>
      </c>
      <c r="I39" s="1638" t="s">
        <v>35</v>
      </c>
      <c r="J39" s="1638" t="s">
        <v>35</v>
      </c>
      <c r="K39" s="1638" t="s">
        <v>35</v>
      </c>
      <c r="L39" s="1661" t="s">
        <v>35</v>
      </c>
      <c r="M39" s="1666" t="s">
        <v>35</v>
      </c>
      <c r="N39" s="1638" t="s">
        <v>35</v>
      </c>
      <c r="O39" s="1638" t="s">
        <v>35</v>
      </c>
      <c r="P39" s="1638" t="s">
        <v>35</v>
      </c>
      <c r="Q39" s="1646" t="s">
        <v>35</v>
      </c>
      <c r="R39" s="1666" t="s">
        <v>35</v>
      </c>
      <c r="S39" s="1638" t="s">
        <v>35</v>
      </c>
      <c r="T39" s="1638" t="s">
        <v>35</v>
      </c>
      <c r="U39" s="1638" t="s">
        <v>35</v>
      </c>
      <c r="V39" s="1638" t="s">
        <v>35</v>
      </c>
      <c r="W39" s="1638" t="s">
        <v>35</v>
      </c>
      <c r="X39" s="1638" t="s">
        <v>35</v>
      </c>
      <c r="Y39" s="1675" t="s">
        <v>35</v>
      </c>
      <c r="Z39" s="1675" t="s">
        <v>35</v>
      </c>
      <c r="AA39" s="1675" t="s">
        <v>35</v>
      </c>
      <c r="AB39" s="1675" t="s">
        <v>35</v>
      </c>
      <c r="AC39" s="1675" t="s">
        <v>35</v>
      </c>
      <c r="AD39" s="1675" t="s">
        <v>35</v>
      </c>
      <c r="AE39" s="1521"/>
      <c r="AF39" s="1521"/>
      <c r="AG39" s="1521"/>
      <c r="AH39" s="1521"/>
      <c r="AI39" s="1521"/>
      <c r="AJ39" s="1521"/>
      <c r="AK39" s="1521"/>
      <c r="AL39" s="1521"/>
      <c r="AM39" s="1521"/>
      <c r="AN39" s="1521"/>
      <c r="AO39" s="1521"/>
      <c r="AP39" s="1521"/>
      <c r="AQ39" s="1521"/>
      <c r="AR39" s="1521"/>
      <c r="AS39" s="1521"/>
      <c r="AT39" s="1521"/>
      <c r="AU39" s="1521"/>
      <c r="AV39" s="1521"/>
      <c r="AW39" s="1521"/>
      <c r="AX39" s="1521"/>
      <c r="AY39" s="1521"/>
      <c r="AZ39" s="242"/>
      <c r="BA39" s="1907" t="s">
        <v>123</v>
      </c>
      <c r="BB39" s="168" t="s">
        <v>49</v>
      </c>
      <c r="BC39" s="1353" t="s">
        <v>35</v>
      </c>
      <c r="BD39" s="1372" t="s">
        <v>35</v>
      </c>
      <c r="BE39" s="1372" t="s">
        <v>35</v>
      </c>
      <c r="BF39" s="1372" t="s">
        <v>35</v>
      </c>
      <c r="BG39" s="1392" t="s">
        <v>35</v>
      </c>
      <c r="BH39" s="1412" t="s">
        <v>35</v>
      </c>
      <c r="BI39" s="1372" t="s">
        <v>35</v>
      </c>
      <c r="BJ39" s="1372" t="s">
        <v>35</v>
      </c>
      <c r="BK39" s="1372" t="s">
        <v>35</v>
      </c>
      <c r="BL39" s="1392" t="s">
        <v>35</v>
      </c>
      <c r="BM39" s="1412" t="s">
        <v>35</v>
      </c>
      <c r="BN39" s="1372" t="s">
        <v>35</v>
      </c>
      <c r="BO39" s="1372" t="s">
        <v>35</v>
      </c>
      <c r="BP39" s="1372" t="s">
        <v>35</v>
      </c>
      <c r="BQ39" s="1392" t="s">
        <v>35</v>
      </c>
      <c r="BR39" s="1412" t="s">
        <v>35</v>
      </c>
      <c r="BS39" s="1372" t="s">
        <v>35</v>
      </c>
      <c r="BT39" s="1372" t="s">
        <v>35</v>
      </c>
      <c r="BU39" s="1372" t="s">
        <v>35</v>
      </c>
      <c r="BV39" s="1372" t="s">
        <v>35</v>
      </c>
      <c r="BW39" s="1372" t="s">
        <v>35</v>
      </c>
      <c r="BX39" s="1372" t="s">
        <v>35</v>
      </c>
      <c r="BY39" s="1431" t="s">
        <v>35</v>
      </c>
      <c r="BZ39" s="1431" t="s">
        <v>35</v>
      </c>
      <c r="CA39" s="1431" t="s">
        <v>35</v>
      </c>
      <c r="CB39" s="1431" t="s">
        <v>35</v>
      </c>
      <c r="CC39" s="1431" t="s">
        <v>35</v>
      </c>
      <c r="CD39" s="1431" t="s">
        <v>35</v>
      </c>
      <c r="CE39" s="1532"/>
      <c r="CF39" s="1532"/>
      <c r="CG39" s="1532"/>
      <c r="CH39" s="1532"/>
      <c r="CI39" s="1532"/>
      <c r="CJ39" s="1532"/>
      <c r="CK39" s="1532"/>
      <c r="CL39" s="1532"/>
      <c r="CM39" s="1532"/>
      <c r="CN39" s="1532"/>
      <c r="CO39" s="1532"/>
      <c r="CP39" s="1532"/>
      <c r="CQ39" s="1532"/>
      <c r="CR39" s="1532"/>
      <c r="CS39" s="1532"/>
      <c r="CT39" s="1532"/>
      <c r="CU39" s="1532"/>
      <c r="CV39" s="1532"/>
      <c r="CW39" s="1532"/>
      <c r="CX39" s="1532"/>
      <c r="CY39" s="1532"/>
      <c r="CZ39" s="1532"/>
    </row>
    <row r="40" s="133" customFormat="true" ht="15" customHeight="true" x14ac:dyDescent="0.2">
      <c r="A40" s="1893"/>
      <c r="B40" s="293" t="s">
        <v>48</v>
      </c>
      <c r="C40" s="1631" t="s">
        <v>35</v>
      </c>
      <c r="D40" s="1638" t="s">
        <v>35</v>
      </c>
      <c r="E40" s="1638" t="s">
        <v>35</v>
      </c>
      <c r="F40" s="1638" t="s">
        <v>35</v>
      </c>
      <c r="G40" s="1646" t="s">
        <v>35</v>
      </c>
      <c r="H40" s="1653" t="s">
        <v>35</v>
      </c>
      <c r="I40" s="1638" t="s">
        <v>35</v>
      </c>
      <c r="J40" s="1638" t="s">
        <v>35</v>
      </c>
      <c r="K40" s="1638" t="s">
        <v>35</v>
      </c>
      <c r="L40" s="1661" t="s">
        <v>35</v>
      </c>
      <c r="M40" s="1666" t="s">
        <v>35</v>
      </c>
      <c r="N40" s="1638" t="s">
        <v>35</v>
      </c>
      <c r="O40" s="1638" t="s">
        <v>35</v>
      </c>
      <c r="P40" s="1638" t="s">
        <v>35</v>
      </c>
      <c r="Q40" s="1646" t="s">
        <v>35</v>
      </c>
      <c r="R40" s="1666" t="s">
        <v>35</v>
      </c>
      <c r="S40" s="1638" t="s">
        <v>35</v>
      </c>
      <c r="T40" s="1638" t="s">
        <v>35</v>
      </c>
      <c r="U40" s="1638" t="s">
        <v>35</v>
      </c>
      <c r="V40" s="1638" t="s">
        <v>35</v>
      </c>
      <c r="W40" s="1638" t="s">
        <v>35</v>
      </c>
      <c r="X40" s="1638" t="s">
        <v>35</v>
      </c>
      <c r="Y40" s="1675" t="s">
        <v>35</v>
      </c>
      <c r="Z40" s="1675" t="s">
        <v>35</v>
      </c>
      <c r="AA40" s="1675" t="s">
        <v>35</v>
      </c>
      <c r="AB40" s="1675" t="s">
        <v>35</v>
      </c>
      <c r="AC40" s="1675" t="s">
        <v>35</v>
      </c>
      <c r="AD40" s="1675" t="s">
        <v>35</v>
      </c>
      <c r="AE40" s="1521"/>
      <c r="AF40" s="1521"/>
      <c r="AG40" s="1521"/>
      <c r="AH40" s="1521"/>
      <c r="AI40" s="1521"/>
      <c r="AJ40" s="1521"/>
      <c r="AK40" s="1521"/>
      <c r="AL40" s="1521"/>
      <c r="AM40" s="1521"/>
      <c r="AN40" s="1521"/>
      <c r="AO40" s="1521"/>
      <c r="AP40" s="1521"/>
      <c r="AQ40" s="1521"/>
      <c r="AR40" s="1521"/>
      <c r="AS40" s="1521"/>
      <c r="AT40" s="1521"/>
      <c r="AU40" s="1521"/>
      <c r="AV40" s="1521"/>
      <c r="AW40" s="1521"/>
      <c r="AX40" s="1521"/>
      <c r="AY40" s="1521"/>
      <c r="AZ40" s="242"/>
      <c r="BA40" s="1907"/>
      <c r="BB40" s="168" t="s">
        <v>48</v>
      </c>
      <c r="BC40" s="1353" t="s">
        <v>35</v>
      </c>
      <c r="BD40" s="1372" t="s">
        <v>35</v>
      </c>
      <c r="BE40" s="1372" t="s">
        <v>35</v>
      </c>
      <c r="BF40" s="1372" t="s">
        <v>35</v>
      </c>
      <c r="BG40" s="1392" t="s">
        <v>35</v>
      </c>
      <c r="BH40" s="1412" t="s">
        <v>35</v>
      </c>
      <c r="BI40" s="1372" t="s">
        <v>35</v>
      </c>
      <c r="BJ40" s="1372" t="s">
        <v>35</v>
      </c>
      <c r="BK40" s="1372" t="s">
        <v>35</v>
      </c>
      <c r="BL40" s="1392" t="s">
        <v>35</v>
      </c>
      <c r="BM40" s="1412" t="s">
        <v>35</v>
      </c>
      <c r="BN40" s="1372" t="s">
        <v>35</v>
      </c>
      <c r="BO40" s="1372" t="s">
        <v>35</v>
      </c>
      <c r="BP40" s="1372" t="s">
        <v>35</v>
      </c>
      <c r="BQ40" s="1392" t="s">
        <v>35</v>
      </c>
      <c r="BR40" s="1412" t="s">
        <v>35</v>
      </c>
      <c r="BS40" s="1372" t="s">
        <v>35</v>
      </c>
      <c r="BT40" s="1372" t="s">
        <v>35</v>
      </c>
      <c r="BU40" s="1372" t="s">
        <v>35</v>
      </c>
      <c r="BV40" s="1372" t="s">
        <v>35</v>
      </c>
      <c r="BW40" s="1372" t="s">
        <v>35</v>
      </c>
      <c r="BX40" s="1372" t="s">
        <v>35</v>
      </c>
      <c r="BY40" s="1431" t="s">
        <v>35</v>
      </c>
      <c r="BZ40" s="1431" t="s">
        <v>35</v>
      </c>
      <c r="CA40" s="1431" t="s">
        <v>35</v>
      </c>
      <c r="CB40" s="1431" t="s">
        <v>35</v>
      </c>
      <c r="CC40" s="1431" t="s">
        <v>35</v>
      </c>
      <c r="CD40" s="1431" t="s">
        <v>35</v>
      </c>
      <c r="CE40" s="1532"/>
      <c r="CF40" s="1532"/>
      <c r="CG40" s="1532"/>
      <c r="CH40" s="1532"/>
      <c r="CI40" s="1532"/>
      <c r="CJ40" s="1532"/>
      <c r="CK40" s="1532"/>
      <c r="CL40" s="1532"/>
      <c r="CM40" s="1532"/>
      <c r="CN40" s="1532"/>
      <c r="CO40" s="1532"/>
      <c r="CP40" s="1532"/>
      <c r="CQ40" s="1532"/>
      <c r="CR40" s="1532"/>
      <c r="CS40" s="1532"/>
      <c r="CT40" s="1532"/>
      <c r="CU40" s="1532"/>
      <c r="CV40" s="1532"/>
      <c r="CW40" s="1532"/>
      <c r="CX40" s="1532"/>
      <c r="CY40" s="1532"/>
      <c r="CZ40" s="1532"/>
    </row>
    <row r="41" s="133" customFormat="true" ht="15" customHeight="true" x14ac:dyDescent="0.2">
      <c r="A41" s="1893" t="s">
        <v>56</v>
      </c>
      <c r="B41" s="293" t="s">
        <v>49</v>
      </c>
      <c r="C41" s="553">
        <v>14.070523842884811</v>
      </c>
      <c r="D41" s="568">
        <v>9.6003908650368679</v>
      </c>
      <c r="E41" s="568">
        <v>7.5090278596260687</v>
      </c>
      <c r="F41" s="568">
        <v>4.9449256525404035</v>
      </c>
      <c r="G41" s="583">
        <v>1.1401041077994625</v>
      </c>
      <c r="H41" s="598">
        <v>6.0449966012953933</v>
      </c>
      <c r="I41" s="568">
        <v>2.6717355634942934</v>
      </c>
      <c r="J41" s="568">
        <v>1.5134147146944954</v>
      </c>
      <c r="K41" s="568">
        <v>0.74925105607770182</v>
      </c>
      <c r="L41" s="613">
        <v>4.8490022520168631E-2</v>
      </c>
      <c r="M41" s="625">
        <v>14.564381190341743</v>
      </c>
      <c r="N41" s="568">
        <v>11.335707303532368</v>
      </c>
      <c r="O41" s="568">
        <v>9.5631797362737618</v>
      </c>
      <c r="P41" s="568">
        <v>7.263512865825918</v>
      </c>
      <c r="Q41" s="583">
        <v>4.4819888061926694</v>
      </c>
      <c r="R41" s="625">
        <v>9.0966781215217072</v>
      </c>
      <c r="S41" s="568">
        <v>6.1432686573370354</v>
      </c>
      <c r="T41" s="568">
        <v>10.75476896109547</v>
      </c>
      <c r="U41" s="568">
        <v>2.671927333771996</v>
      </c>
      <c r="V41" s="568">
        <v>12.842773434304371</v>
      </c>
      <c r="W41" s="568">
        <v>2.1020215491571395</v>
      </c>
      <c r="X41" s="568">
        <v>12.104294077109273</v>
      </c>
      <c r="Y41" s="637">
        <v>7.8256337916233241</v>
      </c>
      <c r="Z41" s="637">
        <v>4.2589158510243745</v>
      </c>
      <c r="AA41" s="637">
        <v>9.1095753151991747</v>
      </c>
      <c r="AB41" s="637">
        <v>10.965014134316805</v>
      </c>
      <c r="AC41" s="637">
        <v>15.976141049200763</v>
      </c>
      <c r="AD41" s="637">
        <v>2.8383655145606888</v>
      </c>
      <c r="AE41" s="1698"/>
      <c r="AF41" s="1698"/>
      <c r="AG41" s="1698"/>
      <c r="AH41" s="1698"/>
      <c r="AI41" s="1698"/>
      <c r="AJ41" s="1698"/>
      <c r="AK41" s="1698"/>
      <c r="AL41" s="1698"/>
      <c r="AM41" s="1698"/>
      <c r="AN41" s="1698"/>
      <c r="AO41" s="1698"/>
      <c r="AP41" s="1698"/>
      <c r="AQ41" s="1698"/>
      <c r="AR41" s="1698"/>
      <c r="AS41" s="1698"/>
      <c r="AT41" s="1698"/>
      <c r="AU41" s="1698"/>
      <c r="AV41" s="1698"/>
      <c r="AW41" s="1698"/>
      <c r="AX41" s="1698"/>
      <c r="AY41" s="1698"/>
      <c r="AZ41" s="242"/>
      <c r="BA41" s="1907" t="s">
        <v>56</v>
      </c>
      <c r="BB41" s="168" t="s">
        <v>49</v>
      </c>
      <c r="BC41" s="652">
        <v>1667.5132149999993</v>
      </c>
      <c r="BD41" s="667">
        <v>1135.8239499999995</v>
      </c>
      <c r="BE41" s="667">
        <v>897.18000599999971</v>
      </c>
      <c r="BF41" s="667">
        <v>591.59193499999981</v>
      </c>
      <c r="BG41" s="682">
        <v>138.03209900000004</v>
      </c>
      <c r="BH41" s="697">
        <v>199.61552300000005</v>
      </c>
      <c r="BI41" s="667">
        <v>87.947748999999988</v>
      </c>
      <c r="BJ41" s="667">
        <v>50.333058999999999</v>
      </c>
      <c r="BK41" s="667">
        <v>25.029209999999999</v>
      </c>
      <c r="BL41" s="682">
        <v>1.6138079999999999</v>
      </c>
      <c r="BM41" s="697">
        <v>1246.3683969999993</v>
      </c>
      <c r="BN41" s="667">
        <v>980.63420300000041</v>
      </c>
      <c r="BO41" s="667">
        <v>821.43668699999967</v>
      </c>
      <c r="BP41" s="667">
        <v>629.69972299999984</v>
      </c>
      <c r="BQ41" s="682">
        <v>387.4628459999999</v>
      </c>
      <c r="BR41" s="697">
        <v>204.25552800000008</v>
      </c>
      <c r="BS41" s="667">
        <v>187.95202799999996</v>
      </c>
      <c r="BT41" s="667">
        <v>736.11119399999995</v>
      </c>
      <c r="BU41" s="667">
        <v>126.43347800000001</v>
      </c>
      <c r="BV41" s="667">
        <v>444.70861400000001</v>
      </c>
      <c r="BW41" s="667">
        <v>268.17696000000001</v>
      </c>
      <c r="BX41" s="667">
        <v>694.20369700000003</v>
      </c>
      <c r="BY41" s="712">
        <v>258.00057899999996</v>
      </c>
      <c r="BZ41" s="712">
        <v>169.61165000000003</v>
      </c>
      <c r="CA41" s="712">
        <v>255.16326999999998</v>
      </c>
      <c r="CB41" s="712">
        <v>346.85191400000019</v>
      </c>
      <c r="CC41" s="712">
        <v>635.2553989999999</v>
      </c>
      <c r="CD41" s="712">
        <v>103.41689400000001</v>
      </c>
      <c r="CE41" s="1725"/>
      <c r="CF41" s="1725"/>
      <c r="CG41" s="1725"/>
      <c r="CH41" s="1725"/>
      <c r="CI41" s="1725"/>
      <c r="CJ41" s="1725"/>
      <c r="CK41" s="1725"/>
      <c r="CL41" s="1725"/>
      <c r="CM41" s="1725"/>
      <c r="CN41" s="1725"/>
      <c r="CO41" s="1725"/>
      <c r="CP41" s="1725"/>
      <c r="CQ41" s="1725"/>
      <c r="CR41" s="1725"/>
      <c r="CS41" s="1725"/>
      <c r="CT41" s="1725"/>
      <c r="CU41" s="1725"/>
      <c r="CV41" s="1725"/>
      <c r="CW41" s="1725"/>
      <c r="CX41" s="1725"/>
      <c r="CY41" s="1725"/>
      <c r="CZ41" s="1532"/>
    </row>
    <row r="42" s="133" customFormat="true" ht="15" customHeight="true" x14ac:dyDescent="0.2">
      <c r="A42" s="1893"/>
      <c r="B42" s="293" t="s">
        <v>48</v>
      </c>
      <c r="C42" s="553">
        <v>85.929476157115118</v>
      </c>
      <c r="D42" s="568">
        <v>90.399609134963185</v>
      </c>
      <c r="E42" s="568">
        <v>92.490972140373913</v>
      </c>
      <c r="F42" s="568">
        <v>95.055074347459581</v>
      </c>
      <c r="G42" s="583">
        <v>98.859895892200512</v>
      </c>
      <c r="H42" s="598">
        <v>93.955003398704648</v>
      </c>
      <c r="I42" s="568">
        <v>97.328264436505705</v>
      </c>
      <c r="J42" s="568">
        <v>98.486585285305509</v>
      </c>
      <c r="K42" s="568">
        <v>99.250748943922318</v>
      </c>
      <c r="L42" s="613">
        <v>99.95150997747983</v>
      </c>
      <c r="M42" s="625">
        <v>85.435618809658095</v>
      </c>
      <c r="N42" s="568">
        <v>88.664292696467669</v>
      </c>
      <c r="O42" s="568">
        <v>90.436820263726119</v>
      </c>
      <c r="P42" s="568">
        <v>92.736487134174041</v>
      </c>
      <c r="Q42" s="583">
        <v>95.518011193807311</v>
      </c>
      <c r="R42" s="625">
        <v>90.903321878478224</v>
      </c>
      <c r="S42" s="568">
        <v>93.856731342662954</v>
      </c>
      <c r="T42" s="568">
        <v>89.245231038904564</v>
      </c>
      <c r="U42" s="568">
        <v>97.328072666227982</v>
      </c>
      <c r="V42" s="568">
        <v>87.157226565695538</v>
      </c>
      <c r="W42" s="568">
        <v>97.897978450842871</v>
      </c>
      <c r="X42" s="568">
        <v>87.89570592289067</v>
      </c>
      <c r="Y42" s="637">
        <v>92.17436620837664</v>
      </c>
      <c r="Z42" s="637">
        <v>95.741084148975645</v>
      </c>
      <c r="AA42" s="637">
        <v>90.890424684800877</v>
      </c>
      <c r="AB42" s="637">
        <v>89.034985865683183</v>
      </c>
      <c r="AC42" s="637">
        <v>84.023858950799351</v>
      </c>
      <c r="AD42" s="637">
        <v>97.161634485439336</v>
      </c>
      <c r="AE42" s="1698"/>
      <c r="AF42" s="1698"/>
      <c r="AG42" s="1698"/>
      <c r="AH42" s="1698"/>
      <c r="AI42" s="1698"/>
      <c r="AJ42" s="1698"/>
      <c r="AK42" s="1698"/>
      <c r="AL42" s="1698"/>
      <c r="AM42" s="1698"/>
      <c r="AN42" s="1698"/>
      <c r="AO42" s="1698"/>
      <c r="AP42" s="1698"/>
      <c r="AQ42" s="1698"/>
      <c r="AR42" s="1698"/>
      <c r="AS42" s="1698"/>
      <c r="AT42" s="1698"/>
      <c r="AU42" s="1698"/>
      <c r="AV42" s="1698"/>
      <c r="AW42" s="1698"/>
      <c r="AX42" s="1698"/>
      <c r="AY42" s="1698"/>
      <c r="AZ42" s="242"/>
      <c r="BA42" s="1907"/>
      <c r="BB42" s="168" t="s">
        <v>48</v>
      </c>
      <c r="BC42" s="652">
        <v>10183.596478000001</v>
      </c>
      <c r="BD42" s="667">
        <v>10695.193828000005</v>
      </c>
      <c r="BE42" s="667">
        <v>11050.838070000013</v>
      </c>
      <c r="BF42" s="667">
        <v>11372.024437999977</v>
      </c>
      <c r="BG42" s="682">
        <v>11968.941120000016</v>
      </c>
      <c r="BH42" s="697">
        <v>3102.5455229999957</v>
      </c>
      <c r="BI42" s="667">
        <v>3203.8356970000009</v>
      </c>
      <c r="BJ42" s="667">
        <v>3275.4611540000005</v>
      </c>
      <c r="BK42" s="667">
        <v>3315.5346499999955</v>
      </c>
      <c r="BL42" s="682">
        <v>3326.5100329999973</v>
      </c>
      <c r="BM42" s="697">
        <v>7311.2790629999963</v>
      </c>
      <c r="BN42" s="667">
        <v>7670.20845500001</v>
      </c>
      <c r="BO42" s="667">
        <v>7768.1403119999868</v>
      </c>
      <c r="BP42" s="667">
        <v>8039.6553759999915</v>
      </c>
      <c r="BQ42" s="682">
        <v>8257.4236710000096</v>
      </c>
      <c r="BR42" s="697">
        <v>2041.1303729999986</v>
      </c>
      <c r="BS42" s="667">
        <v>2871.5271920000055</v>
      </c>
      <c r="BT42" s="667">
        <v>6108.3984060000039</v>
      </c>
      <c r="BU42" s="667">
        <v>4605.4870499999943</v>
      </c>
      <c r="BV42" s="667">
        <v>3018.0061670000068</v>
      </c>
      <c r="BW42" s="667">
        <v>12489.873028000007</v>
      </c>
      <c r="BX42" s="667">
        <v>5040.9816229999933</v>
      </c>
      <c r="BY42" s="712">
        <v>3038.8643890000048</v>
      </c>
      <c r="BZ42" s="712">
        <v>3812.8960100000036</v>
      </c>
      <c r="CA42" s="712">
        <v>2545.8813579999955</v>
      </c>
      <c r="CB42" s="712">
        <v>2816.4081580000015</v>
      </c>
      <c r="CC42" s="712">
        <v>3341.0202050000071</v>
      </c>
      <c r="CD42" s="712">
        <v>3540.1199749999919</v>
      </c>
      <c r="CE42" s="1725"/>
      <c r="CF42" s="1725"/>
      <c r="CG42" s="1725"/>
      <c r="CH42" s="1725"/>
      <c r="CI42" s="1725"/>
      <c r="CJ42" s="1725"/>
      <c r="CK42" s="1725"/>
      <c r="CL42" s="1725"/>
      <c r="CM42" s="1725"/>
      <c r="CN42" s="1725"/>
      <c r="CO42" s="1725"/>
      <c r="CP42" s="1725"/>
      <c r="CQ42" s="1725"/>
      <c r="CR42" s="1725"/>
      <c r="CS42" s="1725"/>
      <c r="CT42" s="1725"/>
      <c r="CU42" s="1725"/>
      <c r="CV42" s="1725"/>
      <c r="CW42" s="1725"/>
      <c r="CX42" s="1725"/>
      <c r="CY42" s="1725"/>
      <c r="CZ42" s="1532"/>
    </row>
    <row r="43" s="133" customFormat="true" ht="15" customHeight="true" x14ac:dyDescent="0.2">
      <c r="A43" s="1893" t="s">
        <v>53</v>
      </c>
      <c r="B43" s="293" t="s">
        <v>49</v>
      </c>
      <c r="C43" s="553">
        <v>60.659152506842418</v>
      </c>
      <c r="D43" s="568">
        <v>58.807021787447269</v>
      </c>
      <c r="E43" s="568">
        <v>63.94779383490058</v>
      </c>
      <c r="F43" s="568">
        <v>57.3747006007601</v>
      </c>
      <c r="G43" s="583">
        <v>60.357241078916836</v>
      </c>
      <c r="H43" s="598">
        <v>48.007348418599101</v>
      </c>
      <c r="I43" s="568">
        <v>52.230700396564821</v>
      </c>
      <c r="J43" s="568">
        <v>51.147409458174842</v>
      </c>
      <c r="K43" s="568">
        <v>63.060879952482253</v>
      </c>
      <c r="L43" s="613">
        <v>67.855473783071218</v>
      </c>
      <c r="M43" s="625">
        <v>62.338334282607654</v>
      </c>
      <c r="N43" s="568">
        <v>60.091067217206117</v>
      </c>
      <c r="O43" s="568">
        <v>61.317757271506949</v>
      </c>
      <c r="P43" s="568">
        <v>66.578738317253411</v>
      </c>
      <c r="Q43" s="583">
        <v>59.579037504261166</v>
      </c>
      <c r="R43" s="625">
        <v>50.171563450325962</v>
      </c>
      <c r="S43" s="568">
        <v>71.217639815478407</v>
      </c>
      <c r="T43" s="568">
        <v>66.671896046381235</v>
      </c>
      <c r="U43" s="568">
        <v>60.133322068479004</v>
      </c>
      <c r="V43" s="568">
        <v>66.888240450299904</v>
      </c>
      <c r="W43" s="568">
        <v>59.243698145817326</v>
      </c>
      <c r="X43" s="568">
        <v>70.021958066132768</v>
      </c>
      <c r="Y43" s="637">
        <v>67.85101889940205</v>
      </c>
      <c r="Z43" s="637">
        <v>41.809658947561687</v>
      </c>
      <c r="AA43" s="637">
        <v>60.881112537346191</v>
      </c>
      <c r="AB43" s="637">
        <v>66.199535716521581</v>
      </c>
      <c r="AC43" s="637">
        <v>49.921211657891334</v>
      </c>
      <c r="AD43" s="637">
        <v>57.248387260675081</v>
      </c>
      <c r="AE43" s="1698"/>
      <c r="AF43" s="1698"/>
      <c r="AG43" s="1698"/>
      <c r="AH43" s="1698"/>
      <c r="AI43" s="1698"/>
      <c r="AJ43" s="1698"/>
      <c r="AK43" s="1698"/>
      <c r="AL43" s="1698"/>
      <c r="AM43" s="1698"/>
      <c r="AN43" s="1698"/>
      <c r="AO43" s="1698"/>
      <c r="AP43" s="1698"/>
      <c r="AQ43" s="1698"/>
      <c r="AR43" s="1698"/>
      <c r="AS43" s="1698"/>
      <c r="AT43" s="1698"/>
      <c r="AU43" s="1698"/>
      <c r="AV43" s="1698"/>
      <c r="AW43" s="1698"/>
      <c r="AX43" s="1698"/>
      <c r="AY43" s="1698"/>
      <c r="AZ43" s="242"/>
      <c r="BA43" s="1907" t="s">
        <v>53</v>
      </c>
      <c r="BB43" s="168" t="s">
        <v>49</v>
      </c>
      <c r="BC43" s="652">
        <v>3934.3173310000011</v>
      </c>
      <c r="BD43" s="667">
        <v>4469.4839859999975</v>
      </c>
      <c r="BE43" s="667">
        <v>5468.4743149999949</v>
      </c>
      <c r="BF43" s="667">
        <v>5194.5756200000087</v>
      </c>
      <c r="BG43" s="682">
        <v>5687.5822660000003</v>
      </c>
      <c r="BH43" s="697">
        <v>1265.5994369999989</v>
      </c>
      <c r="BI43" s="667">
        <v>1440.3379430000002</v>
      </c>
      <c r="BJ43" s="667">
        <v>1320.591779000001</v>
      </c>
      <c r="BK43" s="667">
        <v>1708.952465000003</v>
      </c>
      <c r="BL43" s="682">
        <v>1741.7648119999994</v>
      </c>
      <c r="BM43" s="697">
        <v>2884.6396340000038</v>
      </c>
      <c r="BN43" s="667">
        <v>3120.1382299999968</v>
      </c>
      <c r="BO43" s="667">
        <v>3467.5690790000003</v>
      </c>
      <c r="BP43" s="667">
        <v>4039.8818069999998</v>
      </c>
      <c r="BQ43" s="682">
        <v>3764.9583320000006</v>
      </c>
      <c r="BR43" s="697">
        <v>834.10842400000035</v>
      </c>
      <c r="BS43" s="667">
        <v>1315.336063</v>
      </c>
      <c r="BT43" s="667">
        <v>2652.9849990000062</v>
      </c>
      <c r="BU43" s="667">
        <v>1979.9074430000021</v>
      </c>
      <c r="BV43" s="667">
        <v>1631.1722669999999</v>
      </c>
      <c r="BW43" s="667">
        <v>6280.6990960000167</v>
      </c>
      <c r="BX43" s="667">
        <v>2296.9451399999998</v>
      </c>
      <c r="BY43" s="712">
        <v>1240.1893959999993</v>
      </c>
      <c r="BZ43" s="712">
        <v>1369.2344260000004</v>
      </c>
      <c r="CA43" s="712">
        <v>1190.1419850000004</v>
      </c>
      <c r="CB43" s="712">
        <v>1175.6395089999992</v>
      </c>
      <c r="CC43" s="712">
        <v>1206.8987239999992</v>
      </c>
      <c r="CD43" s="712">
        <v>1581.1760459999987</v>
      </c>
      <c r="CE43" s="1725"/>
      <c r="CF43" s="1725"/>
      <c r="CG43" s="1725"/>
      <c r="CH43" s="1725"/>
      <c r="CI43" s="1725"/>
      <c r="CJ43" s="1725"/>
      <c r="CK43" s="1725"/>
      <c r="CL43" s="1725"/>
      <c r="CM43" s="1725"/>
      <c r="CN43" s="1725"/>
      <c r="CO43" s="1725"/>
      <c r="CP43" s="1725"/>
      <c r="CQ43" s="1725"/>
      <c r="CR43" s="1725"/>
      <c r="CS43" s="1725"/>
      <c r="CT43" s="1725"/>
      <c r="CU43" s="1725"/>
      <c r="CV43" s="1725"/>
      <c r="CW43" s="1725"/>
      <c r="CX43" s="1725"/>
      <c r="CY43" s="1725"/>
      <c r="CZ43" s="1532"/>
    </row>
    <row r="44" s="133" customFormat="true" ht="15" customHeight="true" x14ac:dyDescent="0.2">
      <c r="A44" s="1893"/>
      <c r="B44" s="293" t="s">
        <v>48</v>
      </c>
      <c r="C44" s="553">
        <v>39.340847493157476</v>
      </c>
      <c r="D44" s="568">
        <v>41.192978212552752</v>
      </c>
      <c r="E44" s="568">
        <v>36.052206165099328</v>
      </c>
      <c r="F44" s="568">
        <v>42.625299399240077</v>
      </c>
      <c r="G44" s="583">
        <v>39.642758921082923</v>
      </c>
      <c r="H44" s="598">
        <v>51.992651581401091</v>
      </c>
      <c r="I44" s="568">
        <v>47.769299603435215</v>
      </c>
      <c r="J44" s="568">
        <v>48.852590541825215</v>
      </c>
      <c r="K44" s="568">
        <v>36.939120047517967</v>
      </c>
      <c r="L44" s="613">
        <v>32.144526216928888</v>
      </c>
      <c r="M44" s="625">
        <v>37.661665717392353</v>
      </c>
      <c r="N44" s="568">
        <v>39.908932782793819</v>
      </c>
      <c r="O44" s="568">
        <v>38.682242728493236</v>
      </c>
      <c r="P44" s="568">
        <v>33.421261682746831</v>
      </c>
      <c r="Q44" s="583">
        <v>40.420962495738848</v>
      </c>
      <c r="R44" s="625">
        <v>49.828436549674258</v>
      </c>
      <c r="S44" s="568">
        <v>28.782360184521565</v>
      </c>
      <c r="T44" s="568">
        <v>33.328103953618772</v>
      </c>
      <c r="U44" s="568">
        <v>39.866677931520989</v>
      </c>
      <c r="V44" s="568">
        <v>33.111759549699798</v>
      </c>
      <c r="W44" s="568">
        <v>40.75630185418273</v>
      </c>
      <c r="X44" s="568">
        <v>29.978041933867246</v>
      </c>
      <c r="Y44" s="637">
        <v>32.148981100597993</v>
      </c>
      <c r="Z44" s="637">
        <v>58.190341052438143</v>
      </c>
      <c r="AA44" s="637">
        <v>39.118887462653788</v>
      </c>
      <c r="AB44" s="637">
        <v>33.800464283478505</v>
      </c>
      <c r="AC44" s="637">
        <v>50.078788342108403</v>
      </c>
      <c r="AD44" s="637">
        <v>42.751612739325076</v>
      </c>
      <c r="AE44" s="1698"/>
      <c r="AF44" s="1698"/>
      <c r="AG44" s="1698"/>
      <c r="AH44" s="1698"/>
      <c r="AI44" s="1698"/>
      <c r="AJ44" s="1698"/>
      <c r="AK44" s="1698"/>
      <c r="AL44" s="1698"/>
      <c r="AM44" s="1698"/>
      <c r="AN44" s="1698"/>
      <c r="AO44" s="1698"/>
      <c r="AP44" s="1698"/>
      <c r="AQ44" s="1698"/>
      <c r="AR44" s="1698"/>
      <c r="AS44" s="1698"/>
      <c r="AT44" s="1698"/>
      <c r="AU44" s="1698"/>
      <c r="AV44" s="1698"/>
      <c r="AW44" s="1698"/>
      <c r="AX44" s="1698"/>
      <c r="AY44" s="1698"/>
      <c r="AZ44" s="242"/>
      <c r="BA44" s="1907"/>
      <c r="BB44" s="168" t="s">
        <v>48</v>
      </c>
      <c r="BC44" s="652">
        <v>2551.6244739999975</v>
      </c>
      <c r="BD44" s="667">
        <v>3130.7716470000028</v>
      </c>
      <c r="BE44" s="667">
        <v>3082.9924160000014</v>
      </c>
      <c r="BF44" s="667">
        <v>3859.1981960000003</v>
      </c>
      <c r="BG44" s="682">
        <v>3735.6156209999986</v>
      </c>
      <c r="BH44" s="697">
        <v>1370.6624660000018</v>
      </c>
      <c r="BI44" s="667">
        <v>1317.3082920000015</v>
      </c>
      <c r="BJ44" s="667">
        <v>1261.3410949999995</v>
      </c>
      <c r="BK44" s="667">
        <v>1001.0516870000001</v>
      </c>
      <c r="BL44" s="682">
        <v>825.10962700000027</v>
      </c>
      <c r="BM44" s="697">
        <v>1742.7532329999988</v>
      </c>
      <c r="BN44" s="667">
        <v>2072.2112729999985</v>
      </c>
      <c r="BO44" s="667">
        <v>2187.5123090000006</v>
      </c>
      <c r="BP44" s="667">
        <v>2027.943911999999</v>
      </c>
      <c r="BQ44" s="682">
        <v>2554.3084599999988</v>
      </c>
      <c r="BR44" s="697">
        <v>828.40389700000048</v>
      </c>
      <c r="BS44" s="667">
        <v>531.58847200000025</v>
      </c>
      <c r="BT44" s="667">
        <v>1326.1803710000015</v>
      </c>
      <c r="BU44" s="667">
        <v>1312.622181</v>
      </c>
      <c r="BV44" s="667">
        <v>807.48100899999895</v>
      </c>
      <c r="BW44" s="667">
        <v>4320.7645070000008</v>
      </c>
      <c r="BX44" s="667">
        <v>983.37606699999981</v>
      </c>
      <c r="BY44" s="712">
        <v>587.62309099999948</v>
      </c>
      <c r="BZ44" s="712">
        <v>1905.6892649999975</v>
      </c>
      <c r="CA44" s="712">
        <v>764.72042699999963</v>
      </c>
      <c r="CB44" s="712">
        <v>600.26344299999948</v>
      </c>
      <c r="CC44" s="712">
        <v>1210.7083089999992</v>
      </c>
      <c r="CD44" s="712">
        <v>1180.7813150000004</v>
      </c>
      <c r="CE44" s="1725"/>
      <c r="CF44" s="1725"/>
      <c r="CG44" s="1725"/>
      <c r="CH44" s="1725"/>
      <c r="CI44" s="1725"/>
      <c r="CJ44" s="1725"/>
      <c r="CK44" s="1725"/>
      <c r="CL44" s="1725"/>
      <c r="CM44" s="1725"/>
      <c r="CN44" s="1725"/>
      <c r="CO44" s="1725"/>
      <c r="CP44" s="1725"/>
      <c r="CQ44" s="1725"/>
      <c r="CR44" s="1725"/>
      <c r="CS44" s="1725"/>
      <c r="CT44" s="1725"/>
      <c r="CU44" s="1725"/>
      <c r="CV44" s="1725"/>
      <c r="CW44" s="1725"/>
      <c r="CX44" s="1725"/>
      <c r="CY44" s="1725"/>
      <c r="CZ44" s="1532"/>
    </row>
    <row r="45" s="133" customFormat="true" ht="15" customHeight="true" x14ac:dyDescent="0.2">
      <c r="A45" s="1893" t="s">
        <v>52</v>
      </c>
      <c r="B45" s="293" t="s">
        <v>49</v>
      </c>
      <c r="C45" s="553">
        <v>60.659152506842418</v>
      </c>
      <c r="D45" s="568">
        <v>58.807021787447269</v>
      </c>
      <c r="E45" s="568">
        <v>63.94779383490058</v>
      </c>
      <c r="F45" s="568">
        <v>57.3747006007601</v>
      </c>
      <c r="G45" s="583">
        <v>60.357241078916836</v>
      </c>
      <c r="H45" s="598">
        <v>48.007348418599101</v>
      </c>
      <c r="I45" s="568">
        <v>52.230700396564821</v>
      </c>
      <c r="J45" s="568">
        <v>51.147409458174842</v>
      </c>
      <c r="K45" s="568">
        <v>63.060879952482253</v>
      </c>
      <c r="L45" s="613">
        <v>67.855473783071218</v>
      </c>
      <c r="M45" s="625">
        <v>62.338334282607654</v>
      </c>
      <c r="N45" s="568">
        <v>60.091067217206117</v>
      </c>
      <c r="O45" s="568">
        <v>61.317757271506949</v>
      </c>
      <c r="P45" s="568">
        <v>66.578738317253411</v>
      </c>
      <c r="Q45" s="583">
        <v>59.579037504261166</v>
      </c>
      <c r="R45" s="625">
        <v>50.171563450325962</v>
      </c>
      <c r="S45" s="568">
        <v>71.217639815478407</v>
      </c>
      <c r="T45" s="568">
        <v>66.671896046381235</v>
      </c>
      <c r="U45" s="568">
        <v>60.133322068479004</v>
      </c>
      <c r="V45" s="568">
        <v>66.888240450299904</v>
      </c>
      <c r="W45" s="568">
        <v>59.243698145817326</v>
      </c>
      <c r="X45" s="568">
        <v>70.021958066132768</v>
      </c>
      <c r="Y45" s="637">
        <v>67.85101889940205</v>
      </c>
      <c r="Z45" s="637">
        <v>41.809658947561687</v>
      </c>
      <c r="AA45" s="637">
        <v>60.881112537346191</v>
      </c>
      <c r="AB45" s="637">
        <v>66.199535716521581</v>
      </c>
      <c r="AC45" s="637">
        <v>49.921211657891334</v>
      </c>
      <c r="AD45" s="637">
        <v>57.248387260675081</v>
      </c>
      <c r="AE45" s="1698"/>
      <c r="AF45" s="1698"/>
      <c r="AG45" s="1698"/>
      <c r="AH45" s="1698"/>
      <c r="AI45" s="1698"/>
      <c r="AJ45" s="1698"/>
      <c r="AK45" s="1698"/>
      <c r="AL45" s="1698"/>
      <c r="AM45" s="1698"/>
      <c r="AN45" s="1698"/>
      <c r="AO45" s="1698"/>
      <c r="AP45" s="1698"/>
      <c r="AQ45" s="1698"/>
      <c r="AR45" s="1698"/>
      <c r="AS45" s="1698"/>
      <c r="AT45" s="1698"/>
      <c r="AU45" s="1698"/>
      <c r="AV45" s="1698"/>
      <c r="AW45" s="1698"/>
      <c r="AX45" s="1698"/>
      <c r="AY45" s="1698"/>
      <c r="AZ45" s="242"/>
      <c r="BA45" s="1907" t="s">
        <v>52</v>
      </c>
      <c r="BB45" s="168" t="s">
        <v>49</v>
      </c>
      <c r="BC45" s="652">
        <v>3934.3173310000011</v>
      </c>
      <c r="BD45" s="667">
        <v>4469.4839859999975</v>
      </c>
      <c r="BE45" s="667">
        <v>5468.4743149999949</v>
      </c>
      <c r="BF45" s="667">
        <v>5194.5756200000087</v>
      </c>
      <c r="BG45" s="682">
        <v>5687.5822660000003</v>
      </c>
      <c r="BH45" s="697">
        <v>1265.5994369999989</v>
      </c>
      <c r="BI45" s="667">
        <v>1440.3379430000002</v>
      </c>
      <c r="BJ45" s="667">
        <v>1320.591779000001</v>
      </c>
      <c r="BK45" s="667">
        <v>1708.952465000003</v>
      </c>
      <c r="BL45" s="682">
        <v>1741.7648119999994</v>
      </c>
      <c r="BM45" s="697">
        <v>2884.6396340000038</v>
      </c>
      <c r="BN45" s="667">
        <v>3120.1382299999968</v>
      </c>
      <c r="BO45" s="667">
        <v>3467.5690790000003</v>
      </c>
      <c r="BP45" s="667">
        <v>4039.8818069999998</v>
      </c>
      <c r="BQ45" s="682">
        <v>3764.9583320000006</v>
      </c>
      <c r="BR45" s="697">
        <v>834.10842400000035</v>
      </c>
      <c r="BS45" s="667">
        <v>1315.336063</v>
      </c>
      <c r="BT45" s="667">
        <v>2652.9849990000062</v>
      </c>
      <c r="BU45" s="667">
        <v>1979.9074430000021</v>
      </c>
      <c r="BV45" s="667">
        <v>1631.1722669999999</v>
      </c>
      <c r="BW45" s="667">
        <v>6280.6990960000167</v>
      </c>
      <c r="BX45" s="667">
        <v>2296.9451399999998</v>
      </c>
      <c r="BY45" s="712">
        <v>1240.1893959999993</v>
      </c>
      <c r="BZ45" s="712">
        <v>1369.2344260000004</v>
      </c>
      <c r="CA45" s="712">
        <v>1190.1419850000004</v>
      </c>
      <c r="CB45" s="712">
        <v>1175.6395089999992</v>
      </c>
      <c r="CC45" s="712">
        <v>1206.8987239999992</v>
      </c>
      <c r="CD45" s="712">
        <v>1581.1760459999987</v>
      </c>
      <c r="CE45" s="1725"/>
      <c r="CF45" s="1725"/>
      <c r="CG45" s="1725"/>
      <c r="CH45" s="1725"/>
      <c r="CI45" s="1725"/>
      <c r="CJ45" s="1725"/>
      <c r="CK45" s="1725"/>
      <c r="CL45" s="1725"/>
      <c r="CM45" s="1725"/>
      <c r="CN45" s="1725"/>
      <c r="CO45" s="1725"/>
      <c r="CP45" s="1725"/>
      <c r="CQ45" s="1725"/>
      <c r="CR45" s="1725"/>
      <c r="CS45" s="1725"/>
      <c r="CT45" s="1725"/>
      <c r="CU45" s="1725"/>
      <c r="CV45" s="1725"/>
      <c r="CW45" s="1725"/>
      <c r="CX45" s="1725"/>
      <c r="CY45" s="1725"/>
      <c r="CZ45" s="1532"/>
    </row>
    <row r="46" s="133" customFormat="true" ht="15" customHeight="true" x14ac:dyDescent="0.2">
      <c r="A46" s="1893"/>
      <c r="B46" s="293" t="s">
        <v>48</v>
      </c>
      <c r="C46" s="553">
        <v>39.340847493157476</v>
      </c>
      <c r="D46" s="568">
        <v>41.192978212552752</v>
      </c>
      <c r="E46" s="568">
        <v>36.052206165099328</v>
      </c>
      <c r="F46" s="568">
        <v>42.625299399240077</v>
      </c>
      <c r="G46" s="583">
        <v>39.642758921082923</v>
      </c>
      <c r="H46" s="598">
        <v>51.992651581401091</v>
      </c>
      <c r="I46" s="568">
        <v>47.769299603435215</v>
      </c>
      <c r="J46" s="568">
        <v>48.852590541825215</v>
      </c>
      <c r="K46" s="568">
        <v>36.939120047517967</v>
      </c>
      <c r="L46" s="613">
        <v>32.144526216928888</v>
      </c>
      <c r="M46" s="625">
        <v>37.661665717392353</v>
      </c>
      <c r="N46" s="568">
        <v>39.908932782793819</v>
      </c>
      <c r="O46" s="568">
        <v>38.682242728493236</v>
      </c>
      <c r="P46" s="568">
        <v>33.421261682746831</v>
      </c>
      <c r="Q46" s="583">
        <v>40.420962495738848</v>
      </c>
      <c r="R46" s="625">
        <v>49.828436549674258</v>
      </c>
      <c r="S46" s="568">
        <v>28.782360184521565</v>
      </c>
      <c r="T46" s="568">
        <v>33.328103953618772</v>
      </c>
      <c r="U46" s="568">
        <v>39.866677931520989</v>
      </c>
      <c r="V46" s="568">
        <v>33.111759549699798</v>
      </c>
      <c r="W46" s="568">
        <v>40.75630185418273</v>
      </c>
      <c r="X46" s="568">
        <v>29.978041933867246</v>
      </c>
      <c r="Y46" s="637">
        <v>32.148981100597993</v>
      </c>
      <c r="Z46" s="637">
        <v>58.190341052438143</v>
      </c>
      <c r="AA46" s="637">
        <v>39.118887462653788</v>
      </c>
      <c r="AB46" s="637">
        <v>33.800464283478505</v>
      </c>
      <c r="AC46" s="637">
        <v>50.078788342108403</v>
      </c>
      <c r="AD46" s="637">
        <v>42.751612739325076</v>
      </c>
      <c r="AE46" s="1698"/>
      <c r="AF46" s="1698"/>
      <c r="AG46" s="1698"/>
      <c r="AH46" s="1698"/>
      <c r="AI46" s="1698"/>
      <c r="AJ46" s="1698"/>
      <c r="AK46" s="1698"/>
      <c r="AL46" s="1698"/>
      <c r="AM46" s="1698"/>
      <c r="AN46" s="1698"/>
      <c r="AO46" s="1698"/>
      <c r="AP46" s="1698"/>
      <c r="AQ46" s="1698"/>
      <c r="AR46" s="1698"/>
      <c r="AS46" s="1698"/>
      <c r="AT46" s="1698"/>
      <c r="AU46" s="1698"/>
      <c r="AV46" s="1698"/>
      <c r="AW46" s="1698"/>
      <c r="AX46" s="1698"/>
      <c r="AY46" s="1698"/>
      <c r="AZ46" s="242"/>
      <c r="BA46" s="1907"/>
      <c r="BB46" s="168" t="s">
        <v>48</v>
      </c>
      <c r="BC46" s="652">
        <v>2551.6244739999975</v>
      </c>
      <c r="BD46" s="667">
        <v>3130.7716470000028</v>
      </c>
      <c r="BE46" s="667">
        <v>3082.9924160000014</v>
      </c>
      <c r="BF46" s="667">
        <v>3859.1981960000003</v>
      </c>
      <c r="BG46" s="682">
        <v>3735.6156209999986</v>
      </c>
      <c r="BH46" s="697">
        <v>1370.6624660000018</v>
      </c>
      <c r="BI46" s="667">
        <v>1317.3082920000015</v>
      </c>
      <c r="BJ46" s="667">
        <v>1261.3410949999995</v>
      </c>
      <c r="BK46" s="667">
        <v>1001.0516870000001</v>
      </c>
      <c r="BL46" s="682">
        <v>825.10962700000027</v>
      </c>
      <c r="BM46" s="697">
        <v>1742.7532329999988</v>
      </c>
      <c r="BN46" s="667">
        <v>2072.2112729999985</v>
      </c>
      <c r="BO46" s="667">
        <v>2187.5123090000006</v>
      </c>
      <c r="BP46" s="667">
        <v>2027.943911999999</v>
      </c>
      <c r="BQ46" s="682">
        <v>2554.3084599999988</v>
      </c>
      <c r="BR46" s="697">
        <v>828.40389700000048</v>
      </c>
      <c r="BS46" s="667">
        <v>531.58847200000025</v>
      </c>
      <c r="BT46" s="667">
        <v>1326.1803710000015</v>
      </c>
      <c r="BU46" s="667">
        <v>1312.622181</v>
      </c>
      <c r="BV46" s="667">
        <v>807.48100899999895</v>
      </c>
      <c r="BW46" s="667">
        <v>4320.7645070000008</v>
      </c>
      <c r="BX46" s="667">
        <v>983.37606699999981</v>
      </c>
      <c r="BY46" s="712">
        <v>587.62309099999948</v>
      </c>
      <c r="BZ46" s="712">
        <v>1905.6892649999975</v>
      </c>
      <c r="CA46" s="712">
        <v>764.72042699999963</v>
      </c>
      <c r="CB46" s="712">
        <v>600.26344299999948</v>
      </c>
      <c r="CC46" s="712">
        <v>1210.7083089999992</v>
      </c>
      <c r="CD46" s="712">
        <v>1180.7813150000004</v>
      </c>
      <c r="CE46" s="1725"/>
      <c r="CF46" s="1725"/>
      <c r="CG46" s="1725"/>
      <c r="CH46" s="1725"/>
      <c r="CI46" s="1725"/>
      <c r="CJ46" s="1725"/>
      <c r="CK46" s="1725"/>
      <c r="CL46" s="1725"/>
      <c r="CM46" s="1725"/>
      <c r="CN46" s="1725"/>
      <c r="CO46" s="1725"/>
      <c r="CP46" s="1725"/>
      <c r="CQ46" s="1725"/>
      <c r="CR46" s="1725"/>
      <c r="CS46" s="1725"/>
      <c r="CT46" s="1725"/>
      <c r="CU46" s="1725"/>
      <c r="CV46" s="1725"/>
      <c r="CW46" s="1725"/>
      <c r="CX46" s="1725"/>
      <c r="CY46" s="1725"/>
      <c r="CZ46" s="1532"/>
    </row>
    <row r="47" s="133" customFormat="true" ht="15" customHeight="true" x14ac:dyDescent="0.2">
      <c r="A47" s="1893" t="s">
        <v>102</v>
      </c>
      <c r="B47" s="294" t="s">
        <v>101</v>
      </c>
      <c r="C47" s="1631" t="s">
        <v>35</v>
      </c>
      <c r="D47" s="1638" t="s">
        <v>35</v>
      </c>
      <c r="E47" s="1638" t="s">
        <v>35</v>
      </c>
      <c r="F47" s="1638" t="s">
        <v>35</v>
      </c>
      <c r="G47" s="1646" t="s">
        <v>35</v>
      </c>
      <c r="H47" s="1653" t="s">
        <v>35</v>
      </c>
      <c r="I47" s="1638" t="s">
        <v>35</v>
      </c>
      <c r="J47" s="1638" t="s">
        <v>35</v>
      </c>
      <c r="K47" s="1638" t="s">
        <v>35</v>
      </c>
      <c r="L47" s="1661" t="s">
        <v>35</v>
      </c>
      <c r="M47" s="1666" t="s">
        <v>35</v>
      </c>
      <c r="N47" s="1638" t="s">
        <v>35</v>
      </c>
      <c r="O47" s="1638" t="s">
        <v>35</v>
      </c>
      <c r="P47" s="1638" t="s">
        <v>35</v>
      </c>
      <c r="Q47" s="1646" t="s">
        <v>35</v>
      </c>
      <c r="R47" s="1666" t="s">
        <v>35</v>
      </c>
      <c r="S47" s="1638" t="s">
        <v>35</v>
      </c>
      <c r="T47" s="1638" t="s">
        <v>35</v>
      </c>
      <c r="U47" s="1638" t="s">
        <v>35</v>
      </c>
      <c r="V47" s="1638" t="s">
        <v>35</v>
      </c>
      <c r="W47" s="1638" t="s">
        <v>35</v>
      </c>
      <c r="X47" s="1638" t="s">
        <v>35</v>
      </c>
      <c r="Y47" s="1675" t="s">
        <v>35</v>
      </c>
      <c r="Z47" s="1675" t="s">
        <v>35</v>
      </c>
      <c r="AA47" s="1675" t="s">
        <v>35</v>
      </c>
      <c r="AB47" s="1675" t="s">
        <v>35</v>
      </c>
      <c r="AC47" s="1675" t="s">
        <v>35</v>
      </c>
      <c r="AD47" s="1675" t="s">
        <v>35</v>
      </c>
      <c r="AE47" s="1521"/>
      <c r="AF47" s="1521"/>
      <c r="AG47" s="1521"/>
      <c r="AH47" s="1521"/>
      <c r="AI47" s="1521"/>
      <c r="AJ47" s="1521"/>
      <c r="AK47" s="1521"/>
      <c r="AL47" s="1521"/>
      <c r="AM47" s="1521"/>
      <c r="AN47" s="1521"/>
      <c r="AO47" s="1521"/>
      <c r="AP47" s="1521"/>
      <c r="AQ47" s="1521"/>
      <c r="AR47" s="1521"/>
      <c r="AS47" s="1521"/>
      <c r="AT47" s="1521"/>
      <c r="AU47" s="1521"/>
      <c r="AV47" s="1521"/>
      <c r="AW47" s="1521"/>
      <c r="AX47" s="1521"/>
      <c r="AY47" s="1521"/>
      <c r="AZ47" s="242"/>
      <c r="BA47" s="1907" t="s">
        <v>102</v>
      </c>
      <c r="BB47" s="168" t="s">
        <v>101</v>
      </c>
      <c r="BC47" s="1353" t="s">
        <v>35</v>
      </c>
      <c r="BD47" s="1372" t="s">
        <v>35</v>
      </c>
      <c r="BE47" s="1372" t="s">
        <v>35</v>
      </c>
      <c r="BF47" s="1372" t="s">
        <v>35</v>
      </c>
      <c r="BG47" s="1392" t="s">
        <v>35</v>
      </c>
      <c r="BH47" s="1412" t="s">
        <v>35</v>
      </c>
      <c r="BI47" s="1372" t="s">
        <v>35</v>
      </c>
      <c r="BJ47" s="1372" t="s">
        <v>35</v>
      </c>
      <c r="BK47" s="1372" t="s">
        <v>35</v>
      </c>
      <c r="BL47" s="1392" t="s">
        <v>35</v>
      </c>
      <c r="BM47" s="1412" t="s">
        <v>35</v>
      </c>
      <c r="BN47" s="1372" t="s">
        <v>35</v>
      </c>
      <c r="BO47" s="1372" t="s">
        <v>35</v>
      </c>
      <c r="BP47" s="1372" t="s">
        <v>35</v>
      </c>
      <c r="BQ47" s="1392" t="s">
        <v>35</v>
      </c>
      <c r="BR47" s="1412" t="s">
        <v>35</v>
      </c>
      <c r="BS47" s="1372" t="s">
        <v>35</v>
      </c>
      <c r="BT47" s="1372" t="s">
        <v>35</v>
      </c>
      <c r="BU47" s="1372" t="s">
        <v>35</v>
      </c>
      <c r="BV47" s="1372" t="s">
        <v>35</v>
      </c>
      <c r="BW47" s="1372" t="s">
        <v>35</v>
      </c>
      <c r="BX47" s="1372" t="s">
        <v>35</v>
      </c>
      <c r="BY47" s="1431" t="s">
        <v>35</v>
      </c>
      <c r="BZ47" s="1431" t="s">
        <v>35</v>
      </c>
      <c r="CA47" s="1431" t="s">
        <v>35</v>
      </c>
      <c r="CB47" s="1431" t="s">
        <v>35</v>
      </c>
      <c r="CC47" s="1431" t="s">
        <v>35</v>
      </c>
      <c r="CD47" s="1431" t="s">
        <v>35</v>
      </c>
      <c r="CE47" s="1532"/>
      <c r="CF47" s="1532"/>
      <c r="CG47" s="1532"/>
      <c r="CH47" s="1532"/>
      <c r="CI47" s="1532"/>
      <c r="CJ47" s="1532"/>
      <c r="CK47" s="1532"/>
      <c r="CL47" s="1532"/>
      <c r="CM47" s="1532"/>
      <c r="CN47" s="1532"/>
      <c r="CO47" s="1532"/>
      <c r="CP47" s="1532"/>
      <c r="CQ47" s="1532"/>
      <c r="CR47" s="1532"/>
      <c r="CS47" s="1532"/>
      <c r="CT47" s="1532"/>
      <c r="CU47" s="1532"/>
      <c r="CV47" s="1532"/>
      <c r="CW47" s="1532"/>
      <c r="CX47" s="1532"/>
      <c r="CY47" s="1532"/>
      <c r="CZ47" s="1532"/>
    </row>
    <row r="48" s="133" customFormat="true" ht="15" customHeight="true" x14ac:dyDescent="0.2">
      <c r="A48" s="1893"/>
      <c r="B48" s="294" t="s">
        <v>100</v>
      </c>
      <c r="C48" s="1631" t="s">
        <v>35</v>
      </c>
      <c r="D48" s="1638" t="s">
        <v>35</v>
      </c>
      <c r="E48" s="1638" t="s">
        <v>35</v>
      </c>
      <c r="F48" s="1638" t="s">
        <v>35</v>
      </c>
      <c r="G48" s="1646" t="s">
        <v>35</v>
      </c>
      <c r="H48" s="1653" t="s">
        <v>35</v>
      </c>
      <c r="I48" s="1638" t="s">
        <v>35</v>
      </c>
      <c r="J48" s="1638" t="s">
        <v>35</v>
      </c>
      <c r="K48" s="1638" t="s">
        <v>35</v>
      </c>
      <c r="L48" s="1661" t="s">
        <v>35</v>
      </c>
      <c r="M48" s="1666" t="s">
        <v>35</v>
      </c>
      <c r="N48" s="1638" t="s">
        <v>35</v>
      </c>
      <c r="O48" s="1638" t="s">
        <v>35</v>
      </c>
      <c r="P48" s="1638" t="s">
        <v>35</v>
      </c>
      <c r="Q48" s="1646" t="s">
        <v>35</v>
      </c>
      <c r="R48" s="1666" t="s">
        <v>35</v>
      </c>
      <c r="S48" s="1638" t="s">
        <v>35</v>
      </c>
      <c r="T48" s="1638" t="s">
        <v>35</v>
      </c>
      <c r="U48" s="1638" t="s">
        <v>35</v>
      </c>
      <c r="V48" s="1638" t="s">
        <v>35</v>
      </c>
      <c r="W48" s="1638" t="s">
        <v>35</v>
      </c>
      <c r="X48" s="1638" t="s">
        <v>35</v>
      </c>
      <c r="Y48" s="1675" t="s">
        <v>35</v>
      </c>
      <c r="Z48" s="1675" t="s">
        <v>35</v>
      </c>
      <c r="AA48" s="1675" t="s">
        <v>35</v>
      </c>
      <c r="AB48" s="1675" t="s">
        <v>35</v>
      </c>
      <c r="AC48" s="1675" t="s">
        <v>35</v>
      </c>
      <c r="AD48" s="1675" t="s">
        <v>35</v>
      </c>
      <c r="AE48" s="1521"/>
      <c r="AF48" s="1521"/>
      <c r="AG48" s="1521"/>
      <c r="AH48" s="1521"/>
      <c r="AI48" s="1521"/>
      <c r="AJ48" s="1521"/>
      <c r="AK48" s="1521"/>
      <c r="AL48" s="1521"/>
      <c r="AM48" s="1521"/>
      <c r="AN48" s="1521"/>
      <c r="AO48" s="1521"/>
      <c r="AP48" s="1521"/>
      <c r="AQ48" s="1521"/>
      <c r="AR48" s="1521"/>
      <c r="AS48" s="1521"/>
      <c r="AT48" s="1521"/>
      <c r="AU48" s="1521"/>
      <c r="AV48" s="1521"/>
      <c r="AW48" s="1521"/>
      <c r="AX48" s="1521"/>
      <c r="AY48" s="1521"/>
      <c r="AZ48" s="242"/>
      <c r="BA48" s="1907"/>
      <c r="BB48" s="168" t="s">
        <v>100</v>
      </c>
      <c r="BC48" s="1353" t="s">
        <v>35</v>
      </c>
      <c r="BD48" s="1372" t="s">
        <v>35</v>
      </c>
      <c r="BE48" s="1372" t="s">
        <v>35</v>
      </c>
      <c r="BF48" s="1372" t="s">
        <v>35</v>
      </c>
      <c r="BG48" s="1392" t="s">
        <v>35</v>
      </c>
      <c r="BH48" s="1412" t="s">
        <v>35</v>
      </c>
      <c r="BI48" s="1372" t="s">
        <v>35</v>
      </c>
      <c r="BJ48" s="1372" t="s">
        <v>35</v>
      </c>
      <c r="BK48" s="1372" t="s">
        <v>35</v>
      </c>
      <c r="BL48" s="1392" t="s">
        <v>35</v>
      </c>
      <c r="BM48" s="1412" t="s">
        <v>35</v>
      </c>
      <c r="BN48" s="1372" t="s">
        <v>35</v>
      </c>
      <c r="BO48" s="1372" t="s">
        <v>35</v>
      </c>
      <c r="BP48" s="1372" t="s">
        <v>35</v>
      </c>
      <c r="BQ48" s="1392" t="s">
        <v>35</v>
      </c>
      <c r="BR48" s="1412" t="s">
        <v>35</v>
      </c>
      <c r="BS48" s="1372" t="s">
        <v>35</v>
      </c>
      <c r="BT48" s="1372" t="s">
        <v>35</v>
      </c>
      <c r="BU48" s="1372" t="s">
        <v>35</v>
      </c>
      <c r="BV48" s="1372" t="s">
        <v>35</v>
      </c>
      <c r="BW48" s="1372" t="s">
        <v>35</v>
      </c>
      <c r="BX48" s="1372" t="s">
        <v>35</v>
      </c>
      <c r="BY48" s="1431" t="s">
        <v>35</v>
      </c>
      <c r="BZ48" s="1431" t="s">
        <v>35</v>
      </c>
      <c r="CA48" s="1431" t="s">
        <v>35</v>
      </c>
      <c r="CB48" s="1431" t="s">
        <v>35</v>
      </c>
      <c r="CC48" s="1431" t="s">
        <v>35</v>
      </c>
      <c r="CD48" s="1431" t="s">
        <v>35</v>
      </c>
      <c r="CE48" s="1532"/>
      <c r="CF48" s="1532"/>
      <c r="CG48" s="1532"/>
      <c r="CH48" s="1532"/>
      <c r="CI48" s="1532"/>
      <c r="CJ48" s="1532"/>
      <c r="CK48" s="1532"/>
      <c r="CL48" s="1532"/>
      <c r="CM48" s="1532"/>
      <c r="CN48" s="1532"/>
      <c r="CO48" s="1532"/>
      <c r="CP48" s="1532"/>
      <c r="CQ48" s="1532"/>
      <c r="CR48" s="1532"/>
      <c r="CS48" s="1532"/>
      <c r="CT48" s="1532"/>
      <c r="CU48" s="1532"/>
      <c r="CV48" s="1532"/>
      <c r="CW48" s="1532"/>
      <c r="CX48" s="1532"/>
      <c r="CY48" s="1532"/>
      <c r="CZ48" s="1532"/>
    </row>
    <row r="49" s="133" customFormat="true" ht="15" customHeight="true" x14ac:dyDescent="0.2">
      <c r="A49" s="1893"/>
      <c r="B49" s="294" t="s">
        <v>68</v>
      </c>
      <c r="C49" s="1631" t="s">
        <v>35</v>
      </c>
      <c r="D49" s="1638" t="s">
        <v>35</v>
      </c>
      <c r="E49" s="1638" t="s">
        <v>35</v>
      </c>
      <c r="F49" s="1638" t="s">
        <v>35</v>
      </c>
      <c r="G49" s="1646" t="s">
        <v>35</v>
      </c>
      <c r="H49" s="1653" t="s">
        <v>35</v>
      </c>
      <c r="I49" s="1638" t="s">
        <v>35</v>
      </c>
      <c r="J49" s="1638" t="s">
        <v>35</v>
      </c>
      <c r="K49" s="1638" t="s">
        <v>35</v>
      </c>
      <c r="L49" s="1661" t="s">
        <v>35</v>
      </c>
      <c r="M49" s="1666" t="s">
        <v>35</v>
      </c>
      <c r="N49" s="1638" t="s">
        <v>35</v>
      </c>
      <c r="O49" s="1638" t="s">
        <v>35</v>
      </c>
      <c r="P49" s="1638" t="s">
        <v>35</v>
      </c>
      <c r="Q49" s="1646" t="s">
        <v>35</v>
      </c>
      <c r="R49" s="1666" t="s">
        <v>35</v>
      </c>
      <c r="S49" s="1638" t="s">
        <v>35</v>
      </c>
      <c r="T49" s="1638" t="s">
        <v>35</v>
      </c>
      <c r="U49" s="1638" t="s">
        <v>35</v>
      </c>
      <c r="V49" s="1638" t="s">
        <v>35</v>
      </c>
      <c r="W49" s="1638" t="s">
        <v>35</v>
      </c>
      <c r="X49" s="1638" t="s">
        <v>35</v>
      </c>
      <c r="Y49" s="1675" t="s">
        <v>35</v>
      </c>
      <c r="Z49" s="1675" t="s">
        <v>35</v>
      </c>
      <c r="AA49" s="1675" t="s">
        <v>35</v>
      </c>
      <c r="AB49" s="1675" t="s">
        <v>35</v>
      </c>
      <c r="AC49" s="1675" t="s">
        <v>35</v>
      </c>
      <c r="AD49" s="1675" t="s">
        <v>35</v>
      </c>
      <c r="AE49" s="1521"/>
      <c r="AF49" s="1521"/>
      <c r="AG49" s="1521"/>
      <c r="AH49" s="1521"/>
      <c r="AI49" s="1521"/>
      <c r="AJ49" s="1521"/>
      <c r="AK49" s="1521"/>
      <c r="AL49" s="1521"/>
      <c r="AM49" s="1521"/>
      <c r="AN49" s="1521"/>
      <c r="AO49" s="1521"/>
      <c r="AP49" s="1521"/>
      <c r="AQ49" s="1521"/>
      <c r="AR49" s="1521"/>
      <c r="AS49" s="1521"/>
      <c r="AT49" s="1521"/>
      <c r="AU49" s="1521"/>
      <c r="AV49" s="1521"/>
      <c r="AW49" s="1521"/>
      <c r="AX49" s="1521"/>
      <c r="AY49" s="1521"/>
      <c r="AZ49" s="242"/>
      <c r="BA49" s="1907"/>
      <c r="BB49" s="168" t="s">
        <v>68</v>
      </c>
      <c r="BC49" s="1353" t="s">
        <v>35</v>
      </c>
      <c r="BD49" s="1372" t="s">
        <v>35</v>
      </c>
      <c r="BE49" s="1372" t="s">
        <v>35</v>
      </c>
      <c r="BF49" s="1372" t="s">
        <v>35</v>
      </c>
      <c r="BG49" s="1392" t="s">
        <v>35</v>
      </c>
      <c r="BH49" s="1412" t="s">
        <v>35</v>
      </c>
      <c r="BI49" s="1372" t="s">
        <v>35</v>
      </c>
      <c r="BJ49" s="1372" t="s">
        <v>35</v>
      </c>
      <c r="BK49" s="1372" t="s">
        <v>35</v>
      </c>
      <c r="BL49" s="1392" t="s">
        <v>35</v>
      </c>
      <c r="BM49" s="1412" t="s">
        <v>35</v>
      </c>
      <c r="BN49" s="1372" t="s">
        <v>35</v>
      </c>
      <c r="BO49" s="1372" t="s">
        <v>35</v>
      </c>
      <c r="BP49" s="1372" t="s">
        <v>35</v>
      </c>
      <c r="BQ49" s="1392" t="s">
        <v>35</v>
      </c>
      <c r="BR49" s="1412" t="s">
        <v>35</v>
      </c>
      <c r="BS49" s="1372" t="s">
        <v>35</v>
      </c>
      <c r="BT49" s="1372" t="s">
        <v>35</v>
      </c>
      <c r="BU49" s="1372" t="s">
        <v>35</v>
      </c>
      <c r="BV49" s="1372" t="s">
        <v>35</v>
      </c>
      <c r="BW49" s="1372" t="s">
        <v>35</v>
      </c>
      <c r="BX49" s="1372" t="s">
        <v>35</v>
      </c>
      <c r="BY49" s="1431" t="s">
        <v>35</v>
      </c>
      <c r="BZ49" s="1431" t="s">
        <v>35</v>
      </c>
      <c r="CA49" s="1431" t="s">
        <v>35</v>
      </c>
      <c r="CB49" s="1431" t="s">
        <v>35</v>
      </c>
      <c r="CC49" s="1431" t="s">
        <v>35</v>
      </c>
      <c r="CD49" s="1431" t="s">
        <v>35</v>
      </c>
      <c r="CE49" s="1532"/>
      <c r="CF49" s="1532"/>
      <c r="CG49" s="1532"/>
      <c r="CH49" s="1532"/>
      <c r="CI49" s="1532"/>
      <c r="CJ49" s="1532"/>
      <c r="CK49" s="1532"/>
      <c r="CL49" s="1532"/>
      <c r="CM49" s="1532"/>
      <c r="CN49" s="1532"/>
      <c r="CO49" s="1532"/>
      <c r="CP49" s="1532"/>
      <c r="CQ49" s="1532"/>
      <c r="CR49" s="1532"/>
      <c r="CS49" s="1532"/>
      <c r="CT49" s="1532"/>
      <c r="CU49" s="1532"/>
      <c r="CV49" s="1532"/>
      <c r="CW49" s="1532"/>
      <c r="CX49" s="1532"/>
      <c r="CY49" s="1532"/>
      <c r="CZ49" s="1532"/>
    </row>
    <row r="50" s="133" customFormat="true" ht="15" customHeight="true" x14ac:dyDescent="0.2">
      <c r="A50" s="1893" t="s">
        <v>103</v>
      </c>
      <c r="B50" s="294" t="s">
        <v>101</v>
      </c>
      <c r="C50" s="1631" t="s">
        <v>35</v>
      </c>
      <c r="D50" s="1638" t="s">
        <v>35</v>
      </c>
      <c r="E50" s="1638" t="s">
        <v>35</v>
      </c>
      <c r="F50" s="1638" t="s">
        <v>35</v>
      </c>
      <c r="G50" s="1646" t="s">
        <v>35</v>
      </c>
      <c r="H50" s="1653" t="s">
        <v>35</v>
      </c>
      <c r="I50" s="1638" t="s">
        <v>35</v>
      </c>
      <c r="J50" s="1638" t="s">
        <v>35</v>
      </c>
      <c r="K50" s="1638" t="s">
        <v>35</v>
      </c>
      <c r="L50" s="1661" t="s">
        <v>35</v>
      </c>
      <c r="M50" s="1666" t="s">
        <v>35</v>
      </c>
      <c r="N50" s="1638" t="s">
        <v>35</v>
      </c>
      <c r="O50" s="1638" t="s">
        <v>35</v>
      </c>
      <c r="P50" s="1638" t="s">
        <v>35</v>
      </c>
      <c r="Q50" s="1646" t="s">
        <v>35</v>
      </c>
      <c r="R50" s="1666" t="s">
        <v>35</v>
      </c>
      <c r="S50" s="1638" t="s">
        <v>35</v>
      </c>
      <c r="T50" s="1638" t="s">
        <v>35</v>
      </c>
      <c r="U50" s="1638" t="s">
        <v>35</v>
      </c>
      <c r="V50" s="1638" t="s">
        <v>35</v>
      </c>
      <c r="W50" s="1638" t="s">
        <v>35</v>
      </c>
      <c r="X50" s="1638" t="s">
        <v>35</v>
      </c>
      <c r="Y50" s="1675" t="s">
        <v>35</v>
      </c>
      <c r="Z50" s="1675" t="s">
        <v>35</v>
      </c>
      <c r="AA50" s="1675" t="s">
        <v>35</v>
      </c>
      <c r="AB50" s="1675" t="s">
        <v>35</v>
      </c>
      <c r="AC50" s="1675" t="s">
        <v>35</v>
      </c>
      <c r="AD50" s="1675" t="s">
        <v>35</v>
      </c>
      <c r="AE50" s="1521"/>
      <c r="AF50" s="1521"/>
      <c r="AG50" s="1521"/>
      <c r="AH50" s="1521"/>
      <c r="AI50" s="1521"/>
      <c r="AJ50" s="1521"/>
      <c r="AK50" s="1521"/>
      <c r="AL50" s="1521"/>
      <c r="AM50" s="1521"/>
      <c r="AN50" s="1521"/>
      <c r="AO50" s="1521"/>
      <c r="AP50" s="1521"/>
      <c r="AQ50" s="1521"/>
      <c r="AR50" s="1521"/>
      <c r="AS50" s="1521"/>
      <c r="AT50" s="1521"/>
      <c r="AU50" s="1521"/>
      <c r="AV50" s="1521"/>
      <c r="AW50" s="1521"/>
      <c r="AX50" s="1521"/>
      <c r="AY50" s="1521"/>
      <c r="AZ50" s="242"/>
      <c r="BA50" s="1907" t="s">
        <v>103</v>
      </c>
      <c r="BB50" s="168" t="s">
        <v>101</v>
      </c>
      <c r="BC50" s="1353" t="s">
        <v>35</v>
      </c>
      <c r="BD50" s="1372" t="s">
        <v>35</v>
      </c>
      <c r="BE50" s="1372" t="s">
        <v>35</v>
      </c>
      <c r="BF50" s="1372" t="s">
        <v>35</v>
      </c>
      <c r="BG50" s="1392" t="s">
        <v>35</v>
      </c>
      <c r="BH50" s="1412" t="s">
        <v>35</v>
      </c>
      <c r="BI50" s="1372" t="s">
        <v>35</v>
      </c>
      <c r="BJ50" s="1372" t="s">
        <v>35</v>
      </c>
      <c r="BK50" s="1372" t="s">
        <v>35</v>
      </c>
      <c r="BL50" s="1392" t="s">
        <v>35</v>
      </c>
      <c r="BM50" s="1412" t="s">
        <v>35</v>
      </c>
      <c r="BN50" s="1372" t="s">
        <v>35</v>
      </c>
      <c r="BO50" s="1372" t="s">
        <v>35</v>
      </c>
      <c r="BP50" s="1372" t="s">
        <v>35</v>
      </c>
      <c r="BQ50" s="1392" t="s">
        <v>35</v>
      </c>
      <c r="BR50" s="1412" t="s">
        <v>35</v>
      </c>
      <c r="BS50" s="1372" t="s">
        <v>35</v>
      </c>
      <c r="BT50" s="1372" t="s">
        <v>35</v>
      </c>
      <c r="BU50" s="1372" t="s">
        <v>35</v>
      </c>
      <c r="BV50" s="1372" t="s">
        <v>35</v>
      </c>
      <c r="BW50" s="1372" t="s">
        <v>35</v>
      </c>
      <c r="BX50" s="1372" t="s">
        <v>35</v>
      </c>
      <c r="BY50" s="1431" t="s">
        <v>35</v>
      </c>
      <c r="BZ50" s="1431" t="s">
        <v>35</v>
      </c>
      <c r="CA50" s="1431" t="s">
        <v>35</v>
      </c>
      <c r="CB50" s="1431" t="s">
        <v>35</v>
      </c>
      <c r="CC50" s="1431" t="s">
        <v>35</v>
      </c>
      <c r="CD50" s="1431" t="s">
        <v>35</v>
      </c>
      <c r="CE50" s="1532"/>
      <c r="CF50" s="1532"/>
      <c r="CG50" s="1532"/>
      <c r="CH50" s="1532"/>
      <c r="CI50" s="1532"/>
      <c r="CJ50" s="1532"/>
      <c r="CK50" s="1532"/>
      <c r="CL50" s="1532"/>
      <c r="CM50" s="1532"/>
      <c r="CN50" s="1532"/>
      <c r="CO50" s="1532"/>
      <c r="CP50" s="1532"/>
      <c r="CQ50" s="1532"/>
      <c r="CR50" s="1532"/>
      <c r="CS50" s="1532"/>
      <c r="CT50" s="1532"/>
      <c r="CU50" s="1532"/>
      <c r="CV50" s="1532"/>
      <c r="CW50" s="1532"/>
      <c r="CX50" s="1532"/>
      <c r="CY50" s="1532"/>
      <c r="CZ50" s="1532"/>
    </row>
    <row r="51" s="133" customFormat="true" ht="15" customHeight="true" x14ac:dyDescent="0.2">
      <c r="A51" s="1893"/>
      <c r="B51" s="294" t="s">
        <v>100</v>
      </c>
      <c r="C51" s="1631" t="s">
        <v>35</v>
      </c>
      <c r="D51" s="1638" t="s">
        <v>35</v>
      </c>
      <c r="E51" s="1638" t="s">
        <v>35</v>
      </c>
      <c r="F51" s="1638" t="s">
        <v>35</v>
      </c>
      <c r="G51" s="1646" t="s">
        <v>35</v>
      </c>
      <c r="H51" s="1653" t="s">
        <v>35</v>
      </c>
      <c r="I51" s="1638" t="s">
        <v>35</v>
      </c>
      <c r="J51" s="1638" t="s">
        <v>35</v>
      </c>
      <c r="K51" s="1638" t="s">
        <v>35</v>
      </c>
      <c r="L51" s="1661" t="s">
        <v>35</v>
      </c>
      <c r="M51" s="1666" t="s">
        <v>35</v>
      </c>
      <c r="N51" s="1638" t="s">
        <v>35</v>
      </c>
      <c r="O51" s="1638" t="s">
        <v>35</v>
      </c>
      <c r="P51" s="1638" t="s">
        <v>35</v>
      </c>
      <c r="Q51" s="1646" t="s">
        <v>35</v>
      </c>
      <c r="R51" s="1666" t="s">
        <v>35</v>
      </c>
      <c r="S51" s="1638" t="s">
        <v>35</v>
      </c>
      <c r="T51" s="1638" t="s">
        <v>35</v>
      </c>
      <c r="U51" s="1638" t="s">
        <v>35</v>
      </c>
      <c r="V51" s="1638" t="s">
        <v>35</v>
      </c>
      <c r="W51" s="1638" t="s">
        <v>35</v>
      </c>
      <c r="X51" s="1638" t="s">
        <v>35</v>
      </c>
      <c r="Y51" s="1675" t="s">
        <v>35</v>
      </c>
      <c r="Z51" s="1675" t="s">
        <v>35</v>
      </c>
      <c r="AA51" s="1675" t="s">
        <v>35</v>
      </c>
      <c r="AB51" s="1675" t="s">
        <v>35</v>
      </c>
      <c r="AC51" s="1675" t="s">
        <v>35</v>
      </c>
      <c r="AD51" s="1675" t="s">
        <v>35</v>
      </c>
      <c r="AE51" s="1521"/>
      <c r="AF51" s="1521"/>
      <c r="AG51" s="1521"/>
      <c r="AH51" s="1521"/>
      <c r="AI51" s="1521"/>
      <c r="AJ51" s="1521"/>
      <c r="AK51" s="1521"/>
      <c r="AL51" s="1521"/>
      <c r="AM51" s="1521"/>
      <c r="AN51" s="1521"/>
      <c r="AO51" s="1521"/>
      <c r="AP51" s="1521"/>
      <c r="AQ51" s="1521"/>
      <c r="AR51" s="1521"/>
      <c r="AS51" s="1521"/>
      <c r="AT51" s="1521"/>
      <c r="AU51" s="1521"/>
      <c r="AV51" s="1521"/>
      <c r="AW51" s="1521"/>
      <c r="AX51" s="1521"/>
      <c r="AY51" s="1521"/>
      <c r="AZ51" s="242"/>
      <c r="BA51" s="1907"/>
      <c r="BB51" s="168" t="s">
        <v>100</v>
      </c>
      <c r="BC51" s="1353" t="s">
        <v>35</v>
      </c>
      <c r="BD51" s="1372" t="s">
        <v>35</v>
      </c>
      <c r="BE51" s="1372" t="s">
        <v>35</v>
      </c>
      <c r="BF51" s="1372" t="s">
        <v>35</v>
      </c>
      <c r="BG51" s="1392" t="s">
        <v>35</v>
      </c>
      <c r="BH51" s="1412" t="s">
        <v>35</v>
      </c>
      <c r="BI51" s="1372" t="s">
        <v>35</v>
      </c>
      <c r="BJ51" s="1372" t="s">
        <v>35</v>
      </c>
      <c r="BK51" s="1372" t="s">
        <v>35</v>
      </c>
      <c r="BL51" s="1392" t="s">
        <v>35</v>
      </c>
      <c r="BM51" s="1412" t="s">
        <v>35</v>
      </c>
      <c r="BN51" s="1372" t="s">
        <v>35</v>
      </c>
      <c r="BO51" s="1372" t="s">
        <v>35</v>
      </c>
      <c r="BP51" s="1372" t="s">
        <v>35</v>
      </c>
      <c r="BQ51" s="1392" t="s">
        <v>35</v>
      </c>
      <c r="BR51" s="1412" t="s">
        <v>35</v>
      </c>
      <c r="BS51" s="1372" t="s">
        <v>35</v>
      </c>
      <c r="BT51" s="1372" t="s">
        <v>35</v>
      </c>
      <c r="BU51" s="1372" t="s">
        <v>35</v>
      </c>
      <c r="BV51" s="1372" t="s">
        <v>35</v>
      </c>
      <c r="BW51" s="1372" t="s">
        <v>35</v>
      </c>
      <c r="BX51" s="1372" t="s">
        <v>35</v>
      </c>
      <c r="BY51" s="1431" t="s">
        <v>35</v>
      </c>
      <c r="BZ51" s="1431" t="s">
        <v>35</v>
      </c>
      <c r="CA51" s="1431" t="s">
        <v>35</v>
      </c>
      <c r="CB51" s="1431" t="s">
        <v>35</v>
      </c>
      <c r="CC51" s="1431" t="s">
        <v>35</v>
      </c>
      <c r="CD51" s="1431" t="s">
        <v>35</v>
      </c>
      <c r="CE51" s="1532"/>
      <c r="CF51" s="1532"/>
      <c r="CG51" s="1532"/>
      <c r="CH51" s="1532"/>
      <c r="CI51" s="1532"/>
      <c r="CJ51" s="1532"/>
      <c r="CK51" s="1532"/>
      <c r="CL51" s="1532"/>
      <c r="CM51" s="1532"/>
      <c r="CN51" s="1532"/>
      <c r="CO51" s="1532"/>
      <c r="CP51" s="1532"/>
      <c r="CQ51" s="1532"/>
      <c r="CR51" s="1532"/>
      <c r="CS51" s="1532"/>
      <c r="CT51" s="1532"/>
      <c r="CU51" s="1532"/>
      <c r="CV51" s="1532"/>
      <c r="CW51" s="1532"/>
      <c r="CX51" s="1532"/>
      <c r="CY51" s="1532"/>
      <c r="CZ51" s="1532"/>
    </row>
    <row r="52" s="133" customFormat="true" ht="15" customHeight="true" x14ac:dyDescent="0.2">
      <c r="A52" s="1893"/>
      <c r="B52" s="294" t="s">
        <v>68</v>
      </c>
      <c r="C52" s="1631" t="s">
        <v>35</v>
      </c>
      <c r="D52" s="1638" t="s">
        <v>35</v>
      </c>
      <c r="E52" s="1638" t="s">
        <v>35</v>
      </c>
      <c r="F52" s="1638" t="s">
        <v>35</v>
      </c>
      <c r="G52" s="1646" t="s">
        <v>35</v>
      </c>
      <c r="H52" s="1653" t="s">
        <v>35</v>
      </c>
      <c r="I52" s="1638" t="s">
        <v>35</v>
      </c>
      <c r="J52" s="1638" t="s">
        <v>35</v>
      </c>
      <c r="K52" s="1638" t="s">
        <v>35</v>
      </c>
      <c r="L52" s="1661" t="s">
        <v>35</v>
      </c>
      <c r="M52" s="1666" t="s">
        <v>35</v>
      </c>
      <c r="N52" s="1638" t="s">
        <v>35</v>
      </c>
      <c r="O52" s="1638" t="s">
        <v>35</v>
      </c>
      <c r="P52" s="1638" t="s">
        <v>35</v>
      </c>
      <c r="Q52" s="1646" t="s">
        <v>35</v>
      </c>
      <c r="R52" s="1666" t="s">
        <v>35</v>
      </c>
      <c r="S52" s="1638" t="s">
        <v>35</v>
      </c>
      <c r="T52" s="1638" t="s">
        <v>35</v>
      </c>
      <c r="U52" s="1638" t="s">
        <v>35</v>
      </c>
      <c r="V52" s="1638" t="s">
        <v>35</v>
      </c>
      <c r="W52" s="1638" t="s">
        <v>35</v>
      </c>
      <c r="X52" s="1638" t="s">
        <v>35</v>
      </c>
      <c r="Y52" s="1675" t="s">
        <v>35</v>
      </c>
      <c r="Z52" s="1675" t="s">
        <v>35</v>
      </c>
      <c r="AA52" s="1675" t="s">
        <v>35</v>
      </c>
      <c r="AB52" s="1675" t="s">
        <v>35</v>
      </c>
      <c r="AC52" s="1675" t="s">
        <v>35</v>
      </c>
      <c r="AD52" s="1675" t="s">
        <v>35</v>
      </c>
      <c r="AE52" s="1521"/>
      <c r="AF52" s="1521"/>
      <c r="AG52" s="1521"/>
      <c r="AH52" s="1521"/>
      <c r="AI52" s="1521"/>
      <c r="AJ52" s="1521"/>
      <c r="AK52" s="1521"/>
      <c r="AL52" s="1521"/>
      <c r="AM52" s="1521"/>
      <c r="AN52" s="1521"/>
      <c r="AO52" s="1521"/>
      <c r="AP52" s="1521"/>
      <c r="AQ52" s="1521"/>
      <c r="AR52" s="1521"/>
      <c r="AS52" s="1521"/>
      <c r="AT52" s="1521"/>
      <c r="AU52" s="1521"/>
      <c r="AV52" s="1521"/>
      <c r="AW52" s="1521"/>
      <c r="AX52" s="1521"/>
      <c r="AY52" s="1521"/>
      <c r="AZ52" s="242"/>
      <c r="BA52" s="1907"/>
      <c r="BB52" s="168" t="s">
        <v>68</v>
      </c>
      <c r="BC52" s="1353" t="s">
        <v>35</v>
      </c>
      <c r="BD52" s="1372" t="s">
        <v>35</v>
      </c>
      <c r="BE52" s="1372" t="s">
        <v>35</v>
      </c>
      <c r="BF52" s="1372" t="s">
        <v>35</v>
      </c>
      <c r="BG52" s="1392" t="s">
        <v>35</v>
      </c>
      <c r="BH52" s="1412" t="s">
        <v>35</v>
      </c>
      <c r="BI52" s="1372" t="s">
        <v>35</v>
      </c>
      <c r="BJ52" s="1372" t="s">
        <v>35</v>
      </c>
      <c r="BK52" s="1372" t="s">
        <v>35</v>
      </c>
      <c r="BL52" s="1392" t="s">
        <v>35</v>
      </c>
      <c r="BM52" s="1412" t="s">
        <v>35</v>
      </c>
      <c r="BN52" s="1372" t="s">
        <v>35</v>
      </c>
      <c r="BO52" s="1372" t="s">
        <v>35</v>
      </c>
      <c r="BP52" s="1372" t="s">
        <v>35</v>
      </c>
      <c r="BQ52" s="1392" t="s">
        <v>35</v>
      </c>
      <c r="BR52" s="1412" t="s">
        <v>35</v>
      </c>
      <c r="BS52" s="1372" t="s">
        <v>35</v>
      </c>
      <c r="BT52" s="1372" t="s">
        <v>35</v>
      </c>
      <c r="BU52" s="1372" t="s">
        <v>35</v>
      </c>
      <c r="BV52" s="1372" t="s">
        <v>35</v>
      </c>
      <c r="BW52" s="1372" t="s">
        <v>35</v>
      </c>
      <c r="BX52" s="1372" t="s">
        <v>35</v>
      </c>
      <c r="BY52" s="1431" t="s">
        <v>35</v>
      </c>
      <c r="BZ52" s="1431" t="s">
        <v>35</v>
      </c>
      <c r="CA52" s="1431" t="s">
        <v>35</v>
      </c>
      <c r="CB52" s="1431" t="s">
        <v>35</v>
      </c>
      <c r="CC52" s="1431" t="s">
        <v>35</v>
      </c>
      <c r="CD52" s="1431" t="s">
        <v>35</v>
      </c>
      <c r="CE52" s="1532"/>
      <c r="CF52" s="1532"/>
      <c r="CG52" s="1532"/>
      <c r="CH52" s="1532"/>
      <c r="CI52" s="1532"/>
      <c r="CJ52" s="1532"/>
      <c r="CK52" s="1532"/>
      <c r="CL52" s="1532"/>
      <c r="CM52" s="1532"/>
      <c r="CN52" s="1532"/>
      <c r="CO52" s="1532"/>
      <c r="CP52" s="1532"/>
      <c r="CQ52" s="1532"/>
      <c r="CR52" s="1532"/>
      <c r="CS52" s="1532"/>
      <c r="CT52" s="1532"/>
      <c r="CU52" s="1532"/>
      <c r="CV52" s="1532"/>
      <c r="CW52" s="1532"/>
      <c r="CX52" s="1532"/>
      <c r="CY52" s="1532"/>
      <c r="CZ52" s="1532"/>
    </row>
    <row r="53" s="133" customFormat="true" ht="15" customHeight="true" x14ac:dyDescent="0.2">
      <c r="A53" s="1893" t="s">
        <v>106</v>
      </c>
      <c r="B53" s="294" t="s">
        <v>101</v>
      </c>
      <c r="C53" s="1631" t="s">
        <v>35</v>
      </c>
      <c r="D53" s="1638" t="s">
        <v>35</v>
      </c>
      <c r="E53" s="1638" t="s">
        <v>35</v>
      </c>
      <c r="F53" s="1638" t="s">
        <v>35</v>
      </c>
      <c r="G53" s="1646" t="s">
        <v>35</v>
      </c>
      <c r="H53" s="1653" t="s">
        <v>35</v>
      </c>
      <c r="I53" s="1638" t="s">
        <v>35</v>
      </c>
      <c r="J53" s="1638" t="s">
        <v>35</v>
      </c>
      <c r="K53" s="1638" t="s">
        <v>35</v>
      </c>
      <c r="L53" s="1661" t="s">
        <v>35</v>
      </c>
      <c r="M53" s="1666" t="s">
        <v>35</v>
      </c>
      <c r="N53" s="1638" t="s">
        <v>35</v>
      </c>
      <c r="O53" s="1638" t="s">
        <v>35</v>
      </c>
      <c r="P53" s="1638" t="s">
        <v>35</v>
      </c>
      <c r="Q53" s="1646" t="s">
        <v>35</v>
      </c>
      <c r="R53" s="1666" t="s">
        <v>35</v>
      </c>
      <c r="S53" s="1638" t="s">
        <v>35</v>
      </c>
      <c r="T53" s="1638" t="s">
        <v>35</v>
      </c>
      <c r="U53" s="1638" t="s">
        <v>35</v>
      </c>
      <c r="V53" s="1638" t="s">
        <v>35</v>
      </c>
      <c r="W53" s="1638" t="s">
        <v>35</v>
      </c>
      <c r="X53" s="1638" t="s">
        <v>35</v>
      </c>
      <c r="Y53" s="1675" t="s">
        <v>35</v>
      </c>
      <c r="Z53" s="1675" t="s">
        <v>35</v>
      </c>
      <c r="AA53" s="1675" t="s">
        <v>35</v>
      </c>
      <c r="AB53" s="1675" t="s">
        <v>35</v>
      </c>
      <c r="AC53" s="1675" t="s">
        <v>35</v>
      </c>
      <c r="AD53" s="1675" t="s">
        <v>35</v>
      </c>
      <c r="AE53" s="1521"/>
      <c r="AF53" s="1521"/>
      <c r="AG53" s="1521"/>
      <c r="AH53" s="1521"/>
      <c r="AI53" s="1521"/>
      <c r="AJ53" s="1521"/>
      <c r="AK53" s="1521"/>
      <c r="AL53" s="1521"/>
      <c r="AM53" s="1521"/>
      <c r="AN53" s="1521"/>
      <c r="AO53" s="1521"/>
      <c r="AP53" s="1521"/>
      <c r="AQ53" s="1521"/>
      <c r="AR53" s="1521"/>
      <c r="AS53" s="1521"/>
      <c r="AT53" s="1521"/>
      <c r="AU53" s="1521"/>
      <c r="AV53" s="1521"/>
      <c r="AW53" s="1521"/>
      <c r="AX53" s="1521"/>
      <c r="AY53" s="1521"/>
      <c r="AZ53" s="242"/>
      <c r="BA53" s="1907" t="s">
        <v>106</v>
      </c>
      <c r="BB53" s="168" t="s">
        <v>101</v>
      </c>
      <c r="BC53" s="1353" t="s">
        <v>35</v>
      </c>
      <c r="BD53" s="1372" t="s">
        <v>35</v>
      </c>
      <c r="BE53" s="1372" t="s">
        <v>35</v>
      </c>
      <c r="BF53" s="1372" t="s">
        <v>35</v>
      </c>
      <c r="BG53" s="1392" t="s">
        <v>35</v>
      </c>
      <c r="BH53" s="1412" t="s">
        <v>35</v>
      </c>
      <c r="BI53" s="1372" t="s">
        <v>35</v>
      </c>
      <c r="BJ53" s="1372" t="s">
        <v>35</v>
      </c>
      <c r="BK53" s="1372" t="s">
        <v>35</v>
      </c>
      <c r="BL53" s="1392" t="s">
        <v>35</v>
      </c>
      <c r="BM53" s="1412" t="s">
        <v>35</v>
      </c>
      <c r="BN53" s="1372" t="s">
        <v>35</v>
      </c>
      <c r="BO53" s="1372" t="s">
        <v>35</v>
      </c>
      <c r="BP53" s="1372" t="s">
        <v>35</v>
      </c>
      <c r="BQ53" s="1392" t="s">
        <v>35</v>
      </c>
      <c r="BR53" s="1412" t="s">
        <v>35</v>
      </c>
      <c r="BS53" s="1372" t="s">
        <v>35</v>
      </c>
      <c r="BT53" s="1372" t="s">
        <v>35</v>
      </c>
      <c r="BU53" s="1372" t="s">
        <v>35</v>
      </c>
      <c r="BV53" s="1372" t="s">
        <v>35</v>
      </c>
      <c r="BW53" s="1372" t="s">
        <v>35</v>
      </c>
      <c r="BX53" s="1372" t="s">
        <v>35</v>
      </c>
      <c r="BY53" s="1431" t="s">
        <v>35</v>
      </c>
      <c r="BZ53" s="1431" t="s">
        <v>35</v>
      </c>
      <c r="CA53" s="1431" t="s">
        <v>35</v>
      </c>
      <c r="CB53" s="1431" t="s">
        <v>35</v>
      </c>
      <c r="CC53" s="1431" t="s">
        <v>35</v>
      </c>
      <c r="CD53" s="1431" t="s">
        <v>35</v>
      </c>
      <c r="CE53" s="1532"/>
      <c r="CF53" s="1532"/>
      <c r="CG53" s="1532"/>
      <c r="CH53" s="1532"/>
      <c r="CI53" s="1532"/>
      <c r="CJ53" s="1532"/>
      <c r="CK53" s="1532"/>
      <c r="CL53" s="1532"/>
      <c r="CM53" s="1532"/>
      <c r="CN53" s="1532"/>
      <c r="CO53" s="1532"/>
      <c r="CP53" s="1532"/>
      <c r="CQ53" s="1532"/>
      <c r="CR53" s="1532"/>
      <c r="CS53" s="1532"/>
      <c r="CT53" s="1532"/>
      <c r="CU53" s="1532"/>
      <c r="CV53" s="1532"/>
      <c r="CW53" s="1532"/>
      <c r="CX53" s="1532"/>
      <c r="CY53" s="1532"/>
      <c r="CZ53" s="1532"/>
    </row>
    <row r="54" s="133" customFormat="true" ht="15" customHeight="true" x14ac:dyDescent="0.2">
      <c r="A54" s="1893"/>
      <c r="B54" s="294" t="s">
        <v>100</v>
      </c>
      <c r="C54" s="1631" t="s">
        <v>35</v>
      </c>
      <c r="D54" s="1638" t="s">
        <v>35</v>
      </c>
      <c r="E54" s="1638" t="s">
        <v>35</v>
      </c>
      <c r="F54" s="1638" t="s">
        <v>35</v>
      </c>
      <c r="G54" s="1646" t="s">
        <v>35</v>
      </c>
      <c r="H54" s="1653" t="s">
        <v>35</v>
      </c>
      <c r="I54" s="1638" t="s">
        <v>35</v>
      </c>
      <c r="J54" s="1638" t="s">
        <v>35</v>
      </c>
      <c r="K54" s="1638" t="s">
        <v>35</v>
      </c>
      <c r="L54" s="1661" t="s">
        <v>35</v>
      </c>
      <c r="M54" s="1666" t="s">
        <v>35</v>
      </c>
      <c r="N54" s="1638" t="s">
        <v>35</v>
      </c>
      <c r="O54" s="1638" t="s">
        <v>35</v>
      </c>
      <c r="P54" s="1638" t="s">
        <v>35</v>
      </c>
      <c r="Q54" s="1646" t="s">
        <v>35</v>
      </c>
      <c r="R54" s="1666" t="s">
        <v>35</v>
      </c>
      <c r="S54" s="1638" t="s">
        <v>35</v>
      </c>
      <c r="T54" s="1638" t="s">
        <v>35</v>
      </c>
      <c r="U54" s="1638" t="s">
        <v>35</v>
      </c>
      <c r="V54" s="1638" t="s">
        <v>35</v>
      </c>
      <c r="W54" s="1638" t="s">
        <v>35</v>
      </c>
      <c r="X54" s="1638" t="s">
        <v>35</v>
      </c>
      <c r="Y54" s="1675" t="s">
        <v>35</v>
      </c>
      <c r="Z54" s="1675" t="s">
        <v>35</v>
      </c>
      <c r="AA54" s="1675" t="s">
        <v>35</v>
      </c>
      <c r="AB54" s="1675" t="s">
        <v>35</v>
      </c>
      <c r="AC54" s="1675" t="s">
        <v>35</v>
      </c>
      <c r="AD54" s="1675" t="s">
        <v>35</v>
      </c>
      <c r="AE54" s="1521"/>
      <c r="AF54" s="1521"/>
      <c r="AG54" s="1521"/>
      <c r="AH54" s="1521"/>
      <c r="AI54" s="1521"/>
      <c r="AJ54" s="1521"/>
      <c r="AK54" s="1521"/>
      <c r="AL54" s="1521"/>
      <c r="AM54" s="1521"/>
      <c r="AN54" s="1521"/>
      <c r="AO54" s="1521"/>
      <c r="AP54" s="1521"/>
      <c r="AQ54" s="1521"/>
      <c r="AR54" s="1521"/>
      <c r="AS54" s="1521"/>
      <c r="AT54" s="1521"/>
      <c r="AU54" s="1521"/>
      <c r="AV54" s="1521"/>
      <c r="AW54" s="1521"/>
      <c r="AX54" s="1521"/>
      <c r="AY54" s="1521"/>
      <c r="AZ54" s="242"/>
      <c r="BA54" s="1907"/>
      <c r="BB54" s="168" t="s">
        <v>100</v>
      </c>
      <c r="BC54" s="1353" t="s">
        <v>35</v>
      </c>
      <c r="BD54" s="1372" t="s">
        <v>35</v>
      </c>
      <c r="BE54" s="1372" t="s">
        <v>35</v>
      </c>
      <c r="BF54" s="1372" t="s">
        <v>35</v>
      </c>
      <c r="BG54" s="1392" t="s">
        <v>35</v>
      </c>
      <c r="BH54" s="1412" t="s">
        <v>35</v>
      </c>
      <c r="BI54" s="1372" t="s">
        <v>35</v>
      </c>
      <c r="BJ54" s="1372" t="s">
        <v>35</v>
      </c>
      <c r="BK54" s="1372" t="s">
        <v>35</v>
      </c>
      <c r="BL54" s="1392" t="s">
        <v>35</v>
      </c>
      <c r="BM54" s="1412" t="s">
        <v>35</v>
      </c>
      <c r="BN54" s="1372" t="s">
        <v>35</v>
      </c>
      <c r="BO54" s="1372" t="s">
        <v>35</v>
      </c>
      <c r="BP54" s="1372" t="s">
        <v>35</v>
      </c>
      <c r="BQ54" s="1392" t="s">
        <v>35</v>
      </c>
      <c r="BR54" s="1412" t="s">
        <v>35</v>
      </c>
      <c r="BS54" s="1372" t="s">
        <v>35</v>
      </c>
      <c r="BT54" s="1372" t="s">
        <v>35</v>
      </c>
      <c r="BU54" s="1372" t="s">
        <v>35</v>
      </c>
      <c r="BV54" s="1372" t="s">
        <v>35</v>
      </c>
      <c r="BW54" s="1372" t="s">
        <v>35</v>
      </c>
      <c r="BX54" s="1372" t="s">
        <v>35</v>
      </c>
      <c r="BY54" s="1431" t="s">
        <v>35</v>
      </c>
      <c r="BZ54" s="1431" t="s">
        <v>35</v>
      </c>
      <c r="CA54" s="1431" t="s">
        <v>35</v>
      </c>
      <c r="CB54" s="1431" t="s">
        <v>35</v>
      </c>
      <c r="CC54" s="1431" t="s">
        <v>35</v>
      </c>
      <c r="CD54" s="1431" t="s">
        <v>35</v>
      </c>
      <c r="CE54" s="1532"/>
      <c r="CF54" s="1532"/>
      <c r="CG54" s="1532"/>
      <c r="CH54" s="1532"/>
      <c r="CI54" s="1532"/>
      <c r="CJ54" s="1532"/>
      <c r="CK54" s="1532"/>
      <c r="CL54" s="1532"/>
      <c r="CM54" s="1532"/>
      <c r="CN54" s="1532"/>
      <c r="CO54" s="1532"/>
      <c r="CP54" s="1532"/>
      <c r="CQ54" s="1532"/>
      <c r="CR54" s="1532"/>
      <c r="CS54" s="1532"/>
      <c r="CT54" s="1532"/>
      <c r="CU54" s="1532"/>
      <c r="CV54" s="1532"/>
      <c r="CW54" s="1532"/>
      <c r="CX54" s="1532"/>
      <c r="CY54" s="1532"/>
      <c r="CZ54" s="1532"/>
    </row>
    <row r="55" s="133" customFormat="true" ht="15" customHeight="true" x14ac:dyDescent="0.2">
      <c r="A55" s="1932"/>
      <c r="B55" s="295" t="s">
        <v>68</v>
      </c>
      <c r="C55" s="1632" t="s">
        <v>35</v>
      </c>
      <c r="D55" s="1639" t="s">
        <v>35</v>
      </c>
      <c r="E55" s="1639" t="s">
        <v>35</v>
      </c>
      <c r="F55" s="1639" t="s">
        <v>35</v>
      </c>
      <c r="G55" s="1647" t="s">
        <v>35</v>
      </c>
      <c r="H55" s="1654" t="s">
        <v>35</v>
      </c>
      <c r="I55" s="1639" t="s">
        <v>35</v>
      </c>
      <c r="J55" s="1639" t="s">
        <v>35</v>
      </c>
      <c r="K55" s="1639" t="s">
        <v>35</v>
      </c>
      <c r="L55" s="1662" t="s">
        <v>35</v>
      </c>
      <c r="M55" s="1667" t="s">
        <v>35</v>
      </c>
      <c r="N55" s="1639" t="s">
        <v>35</v>
      </c>
      <c r="O55" s="1639" t="s">
        <v>35</v>
      </c>
      <c r="P55" s="1639" t="s">
        <v>35</v>
      </c>
      <c r="Q55" s="1647" t="s">
        <v>35</v>
      </c>
      <c r="R55" s="1673" t="s">
        <v>35</v>
      </c>
      <c r="S55" s="1674" t="s">
        <v>35</v>
      </c>
      <c r="T55" s="1674" t="s">
        <v>35</v>
      </c>
      <c r="U55" s="1674" t="s">
        <v>35</v>
      </c>
      <c r="V55" s="1674" t="s">
        <v>35</v>
      </c>
      <c r="W55" s="1674" t="s">
        <v>35</v>
      </c>
      <c r="X55" s="1674" t="s">
        <v>35</v>
      </c>
      <c r="Y55" s="1674" t="s">
        <v>35</v>
      </c>
      <c r="Z55" s="1674" t="s">
        <v>35</v>
      </c>
      <c r="AA55" s="1674" t="s">
        <v>35</v>
      </c>
      <c r="AB55" s="1674" t="s">
        <v>35</v>
      </c>
      <c r="AC55" s="1674" t="s">
        <v>35</v>
      </c>
      <c r="AD55" s="1674" t="s">
        <v>35</v>
      </c>
      <c r="AE55" s="1522"/>
      <c r="AF55" s="1522"/>
      <c r="AG55" s="1522"/>
      <c r="AH55" s="1522"/>
      <c r="AI55" s="1522"/>
      <c r="AJ55" s="1522"/>
      <c r="AK55" s="1522"/>
      <c r="AL55" s="1522"/>
      <c r="AM55" s="1522"/>
      <c r="AN55" s="1522"/>
      <c r="AO55" s="1522"/>
      <c r="AP55" s="1522"/>
      <c r="AQ55" s="1522"/>
      <c r="AR55" s="1522"/>
      <c r="AS55" s="1522"/>
      <c r="AT55" s="1522"/>
      <c r="AU55" s="1522"/>
      <c r="AV55" s="1522"/>
      <c r="AW55" s="1522"/>
      <c r="AX55" s="1522"/>
      <c r="AY55" s="1522"/>
      <c r="AZ55" s="242"/>
      <c r="BA55" s="1933"/>
      <c r="BB55" s="169" t="s">
        <v>68</v>
      </c>
      <c r="BC55" s="1354" t="s">
        <v>35</v>
      </c>
      <c r="BD55" s="1373" t="s">
        <v>35</v>
      </c>
      <c r="BE55" s="1373" t="s">
        <v>35</v>
      </c>
      <c r="BF55" s="1373" t="s">
        <v>35</v>
      </c>
      <c r="BG55" s="1393" t="s">
        <v>35</v>
      </c>
      <c r="BH55" s="1413" t="s">
        <v>35</v>
      </c>
      <c r="BI55" s="1373" t="s">
        <v>35</v>
      </c>
      <c r="BJ55" s="1373" t="s">
        <v>35</v>
      </c>
      <c r="BK55" s="1373" t="s">
        <v>35</v>
      </c>
      <c r="BL55" s="1393" t="s">
        <v>35</v>
      </c>
      <c r="BM55" s="1413" t="s">
        <v>35</v>
      </c>
      <c r="BN55" s="1373" t="s">
        <v>35</v>
      </c>
      <c r="BO55" s="1373" t="s">
        <v>35</v>
      </c>
      <c r="BP55" s="1373" t="s">
        <v>35</v>
      </c>
      <c r="BQ55" s="1393" t="s">
        <v>35</v>
      </c>
      <c r="BR55" s="1681" t="s">
        <v>35</v>
      </c>
      <c r="BS55" s="1682" t="s">
        <v>35</v>
      </c>
      <c r="BT55" s="1682" t="s">
        <v>35</v>
      </c>
      <c r="BU55" s="1682" t="s">
        <v>35</v>
      </c>
      <c r="BV55" s="1682" t="s">
        <v>35</v>
      </c>
      <c r="BW55" s="1682" t="s">
        <v>35</v>
      </c>
      <c r="BX55" s="1682" t="s">
        <v>35</v>
      </c>
      <c r="BY55" s="1682" t="s">
        <v>35</v>
      </c>
      <c r="BZ55" s="1446" t="s">
        <v>35</v>
      </c>
      <c r="CA55" s="1446" t="s">
        <v>35</v>
      </c>
      <c r="CB55" s="1446" t="s">
        <v>35</v>
      </c>
      <c r="CC55" s="1446" t="s">
        <v>35</v>
      </c>
      <c r="CD55" s="1446" t="s">
        <v>35</v>
      </c>
      <c r="CE55" s="1533"/>
      <c r="CF55" s="1533"/>
      <c r="CG55" s="1533"/>
      <c r="CH55" s="1533"/>
      <c r="CI55" s="1533"/>
      <c r="CJ55" s="1533"/>
      <c r="CK55" s="1533"/>
      <c r="CL55" s="1533"/>
      <c r="CM55" s="1533"/>
      <c r="CN55" s="1533"/>
      <c r="CO55" s="1533"/>
      <c r="CP55" s="1533"/>
      <c r="CQ55" s="1533"/>
      <c r="CR55" s="1533"/>
      <c r="CS55" s="1533"/>
      <c r="CT55" s="1533"/>
      <c r="CU55" s="1533"/>
      <c r="CV55" s="1533"/>
      <c r="CW55" s="1533"/>
      <c r="CX55" s="1533"/>
      <c r="CY55" s="1533"/>
      <c r="CZ55" s="1533"/>
    </row>
    <row r="56" s="133" customFormat="true" ht="15" customHeight="true" x14ac:dyDescent="0.2">
      <c r="A56" s="135"/>
      <c r="B56" s="207"/>
      <c r="C56" s="1894" t="s">
        <v>115</v>
      </c>
      <c r="D56" s="1895"/>
      <c r="E56" s="1895"/>
      <c r="F56" s="1895"/>
      <c r="G56" s="1896"/>
      <c r="H56" s="2109" t="s">
        <v>38</v>
      </c>
      <c r="I56" s="2110"/>
      <c r="J56" s="2110"/>
      <c r="K56" s="2110"/>
      <c r="L56" s="2111"/>
      <c r="M56" s="2112" t="s">
        <v>37</v>
      </c>
      <c r="N56" s="2113"/>
      <c r="O56" s="2113"/>
      <c r="P56" s="2113"/>
      <c r="Q56" s="2114"/>
      <c r="R56" s="733" t="s">
        <v>142</v>
      </c>
      <c r="S56" s="476"/>
      <c r="T56" s="476"/>
      <c r="U56" s="476"/>
      <c r="V56" s="476"/>
      <c r="W56" s="476"/>
      <c r="X56" s="476"/>
      <c r="Y56" s="477"/>
      <c r="Z56" s="467"/>
      <c r="AA56" s="467"/>
      <c r="AB56" s="467"/>
      <c r="AC56" s="467"/>
      <c r="AD56" s="467"/>
      <c r="AE56" s="1690"/>
      <c r="AF56" s="1690"/>
      <c r="AG56" s="1690"/>
      <c r="AH56" s="1690"/>
      <c r="AI56" s="1690"/>
      <c r="AJ56" s="1690"/>
      <c r="AK56" s="1690"/>
      <c r="AL56" s="1690"/>
      <c r="AM56" s="1690"/>
      <c r="AN56" s="1690"/>
      <c r="AO56" s="1690"/>
      <c r="AP56" s="1690"/>
      <c r="AQ56" s="1690"/>
      <c r="AR56" s="1690"/>
      <c r="AS56" s="1690"/>
      <c r="AT56" s="1690"/>
      <c r="AU56" s="1690"/>
      <c r="AV56" s="1690"/>
      <c r="AW56" s="1690"/>
      <c r="AX56" s="1690"/>
      <c r="AY56" s="1690"/>
      <c r="AZ56" s="242"/>
      <c r="BA56" s="244" t="s">
        <v>131</v>
      </c>
      <c r="BB56" s="118" t="s">
        <v>96</v>
      </c>
      <c r="BC56" s="1946" t="s">
        <v>115</v>
      </c>
      <c r="BD56" s="1947"/>
      <c r="BE56" s="1947"/>
      <c r="BF56" s="1947"/>
      <c r="BG56" s="1948"/>
      <c r="BH56" s="1949" t="s">
        <v>38</v>
      </c>
      <c r="BI56" s="1947"/>
      <c r="BJ56" s="1947"/>
      <c r="BK56" s="1947"/>
      <c r="BL56" s="1948"/>
      <c r="BM56" s="1949" t="s">
        <v>37</v>
      </c>
      <c r="BN56" s="1947"/>
      <c r="BO56" s="1947"/>
      <c r="BP56" s="1947"/>
      <c r="BQ56" s="1948"/>
      <c r="BR56" s="743" t="s">
        <v>142</v>
      </c>
      <c r="BS56" s="437"/>
      <c r="BT56" s="437"/>
      <c r="BU56" s="437"/>
      <c r="BV56" s="437"/>
      <c r="BW56" s="437"/>
      <c r="BX56" s="437"/>
      <c r="BY56" s="438"/>
      <c r="BZ56" s="242"/>
      <c r="CA56" s="242"/>
      <c r="CB56" s="242"/>
      <c r="CC56" s="242"/>
      <c r="CD56" s="242"/>
      <c r="CE56" s="242"/>
      <c r="CF56" s="242"/>
      <c r="CG56" s="242"/>
      <c r="CH56" s="242"/>
      <c r="CI56" s="242"/>
      <c r="CJ56" s="242"/>
      <c r="CK56" s="242"/>
      <c r="CL56" s="242"/>
      <c r="CM56" s="242"/>
      <c r="CN56" s="242"/>
      <c r="CO56" s="242"/>
      <c r="CP56" s="242"/>
      <c r="CQ56" s="242"/>
      <c r="CR56" s="242"/>
      <c r="CS56" s="242"/>
      <c r="CT56" s="242"/>
      <c r="CU56" s="242"/>
      <c r="CV56" s="242"/>
      <c r="CW56" s="242"/>
      <c r="CX56" s="242"/>
      <c r="CY56" s="242"/>
      <c r="CZ56" s="242"/>
    </row>
    <row r="57" s="133" customFormat="true" ht="12.75" x14ac:dyDescent="0.2">
      <c r="A57" s="208" t="s">
        <v>69</v>
      </c>
      <c r="B57" s="281"/>
      <c r="C57" s="410" t="s">
        <v>0</v>
      </c>
      <c r="D57" s="411" t="s">
        <v>1</v>
      </c>
      <c r="E57" s="411" t="s">
        <v>2</v>
      </c>
      <c r="F57" s="411" t="s">
        <v>3</v>
      </c>
      <c r="G57" s="412" t="s">
        <v>4</v>
      </c>
      <c r="H57" s="320" t="s">
        <v>0</v>
      </c>
      <c r="I57" s="318" t="s">
        <v>1</v>
      </c>
      <c r="J57" s="318" t="s">
        <v>2</v>
      </c>
      <c r="K57" s="318" t="s">
        <v>3</v>
      </c>
      <c r="L57" s="321" t="s">
        <v>4</v>
      </c>
      <c r="M57" s="322" t="s">
        <v>0</v>
      </c>
      <c r="N57" s="318" t="s">
        <v>1</v>
      </c>
      <c r="O57" s="318" t="s">
        <v>2</v>
      </c>
      <c r="P57" s="318" t="s">
        <v>3</v>
      </c>
      <c r="Q57" s="319" t="s">
        <v>4</v>
      </c>
      <c r="R57" s="322" t="s">
        <v>261</v>
      </c>
      <c r="S57" s="318" t="s">
        <v>262</v>
      </c>
      <c r="T57" s="318" t="s">
        <v>263</v>
      </c>
      <c r="U57" s="318" t="s">
        <v>264</v>
      </c>
      <c r="V57" s="318" t="s">
        <v>265</v>
      </c>
      <c r="W57" s="318" t="s">
        <v>266</v>
      </c>
      <c r="X57" s="318" t="s">
        <v>267</v>
      </c>
      <c r="Y57" s="318" t="s">
        <v>268</v>
      </c>
      <c r="Z57" s="318" t="s">
        <v>269</v>
      </c>
      <c r="AA57" s="318" t="s">
        <v>270</v>
      </c>
      <c r="AB57" s="318" t="s">
        <v>271</v>
      </c>
      <c r="AC57" s="318" t="s">
        <v>272</v>
      </c>
      <c r="AD57" s="1686" t="s">
        <v>273</v>
      </c>
      <c r="AE57" s="1699"/>
      <c r="AF57" s="1699"/>
      <c r="AG57" s="1699"/>
      <c r="AH57" s="1699"/>
      <c r="AI57" s="1699"/>
      <c r="AJ57" s="1699"/>
      <c r="AK57" s="1699"/>
      <c r="AL57" s="1699"/>
      <c r="AM57" s="1699"/>
      <c r="AN57" s="1699"/>
      <c r="AO57" s="1699"/>
      <c r="AP57" s="1699"/>
      <c r="AQ57" s="1699"/>
      <c r="AR57" s="1699"/>
      <c r="AS57" s="1699"/>
      <c r="AT57" s="1699"/>
      <c r="AU57" s="1699"/>
      <c r="AV57" s="1699"/>
      <c r="AW57" s="1699"/>
      <c r="AX57" s="1699"/>
      <c r="AY57" s="1699"/>
      <c r="AZ57" s="242"/>
      <c r="BA57" s="221" t="s">
        <v>120</v>
      </c>
      <c r="BB57" s="220"/>
      <c r="BC57" s="490" t="s">
        <v>0</v>
      </c>
      <c r="BD57" s="187" t="s">
        <v>1</v>
      </c>
      <c r="BE57" s="187" t="s">
        <v>2</v>
      </c>
      <c r="BF57" s="187" t="s">
        <v>3</v>
      </c>
      <c r="BG57" s="491" t="s">
        <v>4</v>
      </c>
      <c r="BH57" s="500" t="s">
        <v>0</v>
      </c>
      <c r="BI57" s="187" t="s">
        <v>1</v>
      </c>
      <c r="BJ57" s="187" t="s">
        <v>2</v>
      </c>
      <c r="BK57" s="187" t="s">
        <v>3</v>
      </c>
      <c r="BL57" s="491" t="s">
        <v>4</v>
      </c>
      <c r="BM57" s="500" t="s">
        <v>0</v>
      </c>
      <c r="BN57" s="187" t="s">
        <v>1</v>
      </c>
      <c r="BO57" s="187" t="s">
        <v>2</v>
      </c>
      <c r="BP57" s="187" t="s">
        <v>3</v>
      </c>
      <c r="BQ57" s="491" t="s">
        <v>4</v>
      </c>
      <c r="BR57" s="500" t="s">
        <v>261</v>
      </c>
      <c r="BS57" s="187" t="s">
        <v>262</v>
      </c>
      <c r="BT57" s="187" t="s">
        <v>263</v>
      </c>
      <c r="BU57" s="187" t="s">
        <v>264</v>
      </c>
      <c r="BV57" s="187" t="s">
        <v>265</v>
      </c>
      <c r="BW57" s="187" t="s">
        <v>266</v>
      </c>
      <c r="BX57" s="187" t="s">
        <v>267</v>
      </c>
      <c r="BY57" s="188" t="s">
        <v>268</v>
      </c>
      <c r="BZ57" s="188" t="s">
        <v>269</v>
      </c>
      <c r="CA57" s="188" t="s">
        <v>270</v>
      </c>
      <c r="CB57" s="188" t="s">
        <v>271</v>
      </c>
      <c r="CC57" s="188" t="s">
        <v>272</v>
      </c>
      <c r="CD57" s="188" t="s">
        <v>273</v>
      </c>
      <c r="CE57" s="1534"/>
      <c r="CF57" s="1534"/>
      <c r="CG57" s="1534"/>
      <c r="CH57" s="1534"/>
      <c r="CI57" s="1534"/>
      <c r="CJ57" s="1534"/>
      <c r="CK57" s="1534"/>
      <c r="CL57" s="1534"/>
      <c r="CM57" s="1534"/>
      <c r="CN57" s="1534"/>
      <c r="CO57" s="1534"/>
      <c r="CP57" s="1534"/>
      <c r="CQ57" s="1534"/>
      <c r="CR57" s="1534"/>
      <c r="CS57" s="1534"/>
      <c r="CT57" s="1534"/>
      <c r="CU57" s="1534"/>
      <c r="CV57" s="1534"/>
      <c r="CW57" s="1534"/>
      <c r="CX57" s="1534"/>
      <c r="CY57" s="1534"/>
      <c r="CZ57" s="1534"/>
    </row>
    <row r="58" s="133" customFormat="true" ht="15" customHeight="true" x14ac:dyDescent="0.2">
      <c r="A58" s="2050" t="s">
        <v>274</v>
      </c>
      <c r="B58" s="296" t="s">
        <v>275</v>
      </c>
      <c r="C58" s="353">
        <v>9.6118770355446799</v>
      </c>
      <c r="D58" s="354">
        <v>15.794882166733942</v>
      </c>
      <c r="E58" s="354">
        <v>24.121105078905909</v>
      </c>
      <c r="F58" s="354">
        <v>34.67092264348171</v>
      </c>
      <c r="G58" s="355">
        <v>37.733440530345895</v>
      </c>
      <c r="H58" s="356">
        <v>32.29263078455061</v>
      </c>
      <c r="I58" s="354">
        <v>45.383721616221344</v>
      </c>
      <c r="J58" s="354">
        <v>37.738354069198358</v>
      </c>
      <c r="K58" s="354">
        <v>41.567199185565457</v>
      </c>
      <c r="L58" s="357">
        <v>35.095500248121731</v>
      </c>
      <c r="M58" s="358">
        <v>8.4648726568255093</v>
      </c>
      <c r="N58" s="354">
        <v>13.623698579338031</v>
      </c>
      <c r="O58" s="354">
        <v>17.176893601695749</v>
      </c>
      <c r="P58" s="354">
        <v>23.804112065967534</v>
      </c>
      <c r="Q58" s="355">
        <v>32.446807600468411</v>
      </c>
      <c r="R58" s="358">
        <v>17.868265133019435</v>
      </c>
      <c r="S58" s="354">
        <v>14.181097719992412</v>
      </c>
      <c r="T58" s="354">
        <v>28.244693053223934</v>
      </c>
      <c r="U58" s="354">
        <v>21.675073346355202</v>
      </c>
      <c r="V58" s="354">
        <v>13.321811744100605</v>
      </c>
      <c r="W58" s="354">
        <v>39.468291735305947</v>
      </c>
      <c r="X58" s="354">
        <v>16.259160976271282</v>
      </c>
      <c r="Y58" s="359">
        <v>24.348639902827198</v>
      </c>
      <c r="Z58" s="359">
        <v>34.449296773460155</v>
      </c>
      <c r="AA58" s="359">
        <v>16.052870100432099</v>
      </c>
      <c r="AB58" s="359">
        <v>20.714274129596948</v>
      </c>
      <c r="AC58" s="359">
        <v>6.6265172119447397</v>
      </c>
      <c r="AD58" s="359">
        <v>22.972279023876535</v>
      </c>
      <c r="AE58" s="1700"/>
      <c r="AF58" s="1700"/>
      <c r="AG58" s="1700"/>
      <c r="AH58" s="1700"/>
      <c r="AI58" s="1700"/>
      <c r="AJ58" s="1700"/>
      <c r="AK58" s="1700"/>
      <c r="AL58" s="1700"/>
      <c r="AM58" s="1700"/>
      <c r="AN58" s="1700"/>
      <c r="AO58" s="1700"/>
      <c r="AP58" s="1700"/>
      <c r="AQ58" s="1700"/>
      <c r="AR58" s="1700"/>
      <c r="AS58" s="1700"/>
      <c r="AT58" s="1700"/>
      <c r="AU58" s="1700"/>
      <c r="AV58" s="1700"/>
      <c r="AW58" s="1700"/>
      <c r="AX58" s="1700"/>
      <c r="AY58" s="1700"/>
      <c r="AZ58" s="242"/>
      <c r="BA58" s="2034" t="s">
        <v>274</v>
      </c>
      <c r="BB58" s="170" t="s">
        <v>275</v>
      </c>
      <c r="BC58" s="492">
        <v>1174.6886100000006</v>
      </c>
      <c r="BD58" s="442">
        <v>1930.7569939999994</v>
      </c>
      <c r="BE58" s="442">
        <v>2948.002990999998</v>
      </c>
      <c r="BF58" s="442">
        <v>4237.2062859999978</v>
      </c>
      <c r="BG58" s="493">
        <v>4612.1236389999995</v>
      </c>
      <c r="BH58" s="501">
        <v>1079.1116700000009</v>
      </c>
      <c r="BI58" s="442">
        <v>1516.9746770000004</v>
      </c>
      <c r="BJ58" s="442">
        <v>1261.8853080000004</v>
      </c>
      <c r="BK58" s="442">
        <v>1392.9335780000006</v>
      </c>
      <c r="BL58" s="493">
        <v>1170.2320689999995</v>
      </c>
      <c r="BM58" s="501">
        <v>751.58245199999988</v>
      </c>
      <c r="BN58" s="442">
        <v>1210.4620510000011</v>
      </c>
      <c r="BO58" s="442">
        <v>1524.0255749999997</v>
      </c>
      <c r="BP58" s="442">
        <v>2113.4866959999995</v>
      </c>
      <c r="BQ58" s="493">
        <v>2882.0844440000005</v>
      </c>
      <c r="BR58" s="501">
        <v>424.38429499999995</v>
      </c>
      <c r="BS58" s="442">
        <v>439.8834359999999</v>
      </c>
      <c r="BT58" s="442">
        <v>2009.0271119999995</v>
      </c>
      <c r="BU58" s="442">
        <v>1045.1701170000001</v>
      </c>
      <c r="BV58" s="442">
        <v>477.76666200000005</v>
      </c>
      <c r="BW58" s="442">
        <v>5035.384389000008</v>
      </c>
      <c r="BX58" s="442">
        <v>948.79591500000004</v>
      </c>
      <c r="BY58" s="443">
        <v>825.15894199999923</v>
      </c>
      <c r="BZ58" s="443">
        <v>1380.8301879999992</v>
      </c>
      <c r="CA58" s="443">
        <v>454.50732999999985</v>
      </c>
      <c r="CB58" s="443">
        <v>667.47503800000038</v>
      </c>
      <c r="CC58" s="443">
        <v>267.19326400000006</v>
      </c>
      <c r="CD58" s="443">
        <v>927.20183200000145</v>
      </c>
      <c r="CE58" s="1535"/>
      <c r="CF58" s="1535"/>
      <c r="CG58" s="1535"/>
      <c r="CH58" s="1535"/>
      <c r="CI58" s="1535"/>
      <c r="CJ58" s="1535"/>
      <c r="CK58" s="1535"/>
      <c r="CL58" s="1535"/>
      <c r="CM58" s="1535"/>
      <c r="CN58" s="1535"/>
      <c r="CO58" s="1535"/>
      <c r="CP58" s="1535"/>
      <c r="CQ58" s="1535"/>
      <c r="CR58" s="1535"/>
      <c r="CS58" s="1535"/>
      <c r="CT58" s="1535"/>
      <c r="CU58" s="1535"/>
      <c r="CV58" s="1535"/>
      <c r="CW58" s="1535"/>
      <c r="CX58" s="1535"/>
      <c r="CY58" s="1535"/>
      <c r="CZ58" s="1535"/>
    </row>
    <row r="59" s="133" customFormat="true" ht="15" customHeight="true" x14ac:dyDescent="0.2">
      <c r="A59" s="2051"/>
      <c r="B59" s="297" t="s">
        <v>276</v>
      </c>
      <c r="C59" s="360">
        <v>9.622440473822353</v>
      </c>
      <c r="D59" s="361">
        <v>11.379777707186491</v>
      </c>
      <c r="E59" s="361">
        <v>11.424283357352207</v>
      </c>
      <c r="F59" s="361">
        <v>8.9604847279746505</v>
      </c>
      <c r="G59" s="362">
        <v>6.059621541861997</v>
      </c>
      <c r="H59" s="363">
        <v>6.6357617053353897</v>
      </c>
      <c r="I59" s="361">
        <v>6.024706744447923</v>
      </c>
      <c r="J59" s="361">
        <v>5.8719001434982419</v>
      </c>
      <c r="K59" s="361">
        <v>3.1819439891563079</v>
      </c>
      <c r="L59" s="364">
        <v>3.0226879818433563</v>
      </c>
      <c r="M59" s="365">
        <v>8.6888198419770006</v>
      </c>
      <c r="N59" s="361">
        <v>11.702583845499797</v>
      </c>
      <c r="O59" s="361">
        <v>11.80262555248501</v>
      </c>
      <c r="P59" s="361">
        <v>12.269866558115902</v>
      </c>
      <c r="Q59" s="362">
        <v>11.531710823558591</v>
      </c>
      <c r="R59" s="365">
        <v>21.416927851368584</v>
      </c>
      <c r="S59" s="361">
        <v>11.780198632782426</v>
      </c>
      <c r="T59" s="361">
        <v>8.3062561718249945</v>
      </c>
      <c r="U59" s="361">
        <v>14.648194823529995</v>
      </c>
      <c r="V59" s="361">
        <v>15.573952041797298</v>
      </c>
      <c r="W59" s="361">
        <v>2.8115922835965601</v>
      </c>
      <c r="X59" s="361">
        <v>5.1894208626111196</v>
      </c>
      <c r="Y59" s="366">
        <v>7.5421705205159011</v>
      </c>
      <c r="Z59" s="366">
        <v>24.75687367143065</v>
      </c>
      <c r="AA59" s="366">
        <v>2.155815708744715</v>
      </c>
      <c r="AB59" s="366">
        <v>8.6302214204193781</v>
      </c>
      <c r="AC59" s="366">
        <v>4.856726362879912</v>
      </c>
      <c r="AD59" s="366">
        <v>15.480738628814692</v>
      </c>
      <c r="AE59" s="1701"/>
      <c r="AF59" s="1701"/>
      <c r="AG59" s="1701"/>
      <c r="AH59" s="1701"/>
      <c r="AI59" s="1701"/>
      <c r="AJ59" s="1701"/>
      <c r="AK59" s="1701"/>
      <c r="AL59" s="1701"/>
      <c r="AM59" s="1701"/>
      <c r="AN59" s="1701"/>
      <c r="AO59" s="1701"/>
      <c r="AP59" s="1701"/>
      <c r="AQ59" s="1701"/>
      <c r="AR59" s="1701"/>
      <c r="AS59" s="1701"/>
      <c r="AT59" s="1701"/>
      <c r="AU59" s="1701"/>
      <c r="AV59" s="1701"/>
      <c r="AW59" s="1701"/>
      <c r="AX59" s="1701"/>
      <c r="AY59" s="1701"/>
      <c r="AZ59" s="242"/>
      <c r="BA59" s="2035"/>
      <c r="BB59" s="171" t="s">
        <v>276</v>
      </c>
      <c r="BC59" s="494">
        <v>1175.979591</v>
      </c>
      <c r="BD59" s="444">
        <v>1391.0572529999993</v>
      </c>
      <c r="BE59" s="444">
        <v>1396.2387459999995</v>
      </c>
      <c r="BF59" s="444">
        <v>1095.0796609999998</v>
      </c>
      <c r="BG59" s="495">
        <v>740.66195299999981</v>
      </c>
      <c r="BH59" s="502">
        <v>221.74495299999995</v>
      </c>
      <c r="BI59" s="444">
        <v>201.37898000000013</v>
      </c>
      <c r="BJ59" s="444">
        <v>196.34307600000005</v>
      </c>
      <c r="BK59" s="444">
        <v>106.62822399999999</v>
      </c>
      <c r="BL59" s="495">
        <v>100.78917199999999</v>
      </c>
      <c r="BM59" s="502">
        <v>771.46636300000046</v>
      </c>
      <c r="BN59" s="444">
        <v>1039.7715100000005</v>
      </c>
      <c r="BO59" s="444">
        <v>1047.1918619999997</v>
      </c>
      <c r="BP59" s="444">
        <v>1089.4000020000003</v>
      </c>
      <c r="BQ59" s="495">
        <v>1024.3030619999995</v>
      </c>
      <c r="BR59" s="502">
        <v>508.66761600000007</v>
      </c>
      <c r="BS59" s="444">
        <v>365.40995300000003</v>
      </c>
      <c r="BT59" s="444">
        <v>590.81873599999972</v>
      </c>
      <c r="BU59" s="444">
        <v>706.33465699999988</v>
      </c>
      <c r="BV59" s="444">
        <v>558.53627299999982</v>
      </c>
      <c r="BW59" s="444">
        <v>358.70434900000004</v>
      </c>
      <c r="BX59" s="444">
        <v>302.82628500000004</v>
      </c>
      <c r="BY59" s="445">
        <v>255.59905900000004</v>
      </c>
      <c r="BZ59" s="445">
        <v>992.32906699999967</v>
      </c>
      <c r="CA59" s="445">
        <v>61.03793499999999</v>
      </c>
      <c r="CB59" s="445">
        <v>278.0912009999999</v>
      </c>
      <c r="CC59" s="445">
        <v>195.83206799999996</v>
      </c>
      <c r="CD59" s="445">
        <v>624.83000500000003</v>
      </c>
      <c r="CE59" s="1536"/>
      <c r="CF59" s="1536"/>
      <c r="CG59" s="1536"/>
      <c r="CH59" s="1536"/>
      <c r="CI59" s="1536"/>
      <c r="CJ59" s="1536"/>
      <c r="CK59" s="1536"/>
      <c r="CL59" s="1536"/>
      <c r="CM59" s="1536"/>
      <c r="CN59" s="1536"/>
      <c r="CO59" s="1536"/>
      <c r="CP59" s="1536"/>
      <c r="CQ59" s="1536"/>
      <c r="CR59" s="1536"/>
      <c r="CS59" s="1536"/>
      <c r="CT59" s="1536"/>
      <c r="CU59" s="1536"/>
      <c r="CV59" s="1536"/>
      <c r="CW59" s="1536"/>
      <c r="CX59" s="1536"/>
      <c r="CY59" s="1536"/>
      <c r="CZ59" s="1536"/>
    </row>
    <row r="60" s="133" customFormat="true" ht="15" customHeight="true" x14ac:dyDescent="0.2">
      <c r="A60" s="2051"/>
      <c r="B60" s="297" t="s">
        <v>277</v>
      </c>
      <c r="C60" s="360">
        <v>2.8932117466322587</v>
      </c>
      <c r="D60" s="361">
        <v>3.9709737300541752</v>
      </c>
      <c r="E60" s="361">
        <v>3.6175009867362897</v>
      </c>
      <c r="F60" s="361">
        <v>3.1674473975942821</v>
      </c>
      <c r="G60" s="362">
        <v>1.8304702529907346</v>
      </c>
      <c r="H60" s="363">
        <v>5.407672472112961</v>
      </c>
      <c r="I60" s="361">
        <v>4.6448559462254924</v>
      </c>
      <c r="J60" s="361">
        <v>3.8875123506885636</v>
      </c>
      <c r="K60" s="361">
        <v>0.70080318963497512</v>
      </c>
      <c r="L60" s="364">
        <v>0.97660000269342107</v>
      </c>
      <c r="M60" s="365">
        <v>3.1334519773678857</v>
      </c>
      <c r="N60" s="361">
        <v>2.9189857785480635</v>
      </c>
      <c r="O60" s="361">
        <v>3.0893570536904895</v>
      </c>
      <c r="P60" s="361">
        <v>3.9390170815332164</v>
      </c>
      <c r="Q60" s="362">
        <v>2.3478678246948101</v>
      </c>
      <c r="R60" s="365">
        <v>0.62725371412876607</v>
      </c>
      <c r="S60" s="361">
        <v>0.68949849001229313</v>
      </c>
      <c r="T60" s="361">
        <v>3.2761835630294409</v>
      </c>
      <c r="U60" s="361">
        <v>1.2150383993353611</v>
      </c>
      <c r="V60" s="361">
        <v>1.5793423627088903</v>
      </c>
      <c r="W60" s="361">
        <v>2.9824180604237327</v>
      </c>
      <c r="X60" s="361">
        <v>1.5949617555237428</v>
      </c>
      <c r="Y60" s="366">
        <v>2.7667932982578991</v>
      </c>
      <c r="Z60" s="366">
        <v>3.3035828769892333</v>
      </c>
      <c r="AA60" s="366">
        <v>3.4577957468066636</v>
      </c>
      <c r="AB60" s="366">
        <v>3.7251627391224282</v>
      </c>
      <c r="AC60" s="366">
        <v>6.7479095115718017</v>
      </c>
      <c r="AD60" s="366">
        <v>7.8694500400070018</v>
      </c>
      <c r="AE60" s="1701"/>
      <c r="AF60" s="1701"/>
      <c r="AG60" s="1701"/>
      <c r="AH60" s="1701"/>
      <c r="AI60" s="1701"/>
      <c r="AJ60" s="1701"/>
      <c r="AK60" s="1701"/>
      <c r="AL60" s="1701"/>
      <c r="AM60" s="1701"/>
      <c r="AN60" s="1701"/>
      <c r="AO60" s="1701"/>
      <c r="AP60" s="1701"/>
      <c r="AQ60" s="1701"/>
      <c r="AR60" s="1701"/>
      <c r="AS60" s="1701"/>
      <c r="AT60" s="1701"/>
      <c r="AU60" s="1701"/>
      <c r="AV60" s="1701"/>
      <c r="AW60" s="1701"/>
      <c r="AX60" s="1701"/>
      <c r="AY60" s="1701"/>
      <c r="AZ60" s="242"/>
      <c r="BA60" s="2035"/>
      <c r="BB60" s="171" t="s">
        <v>277</v>
      </c>
      <c r="BC60" s="494">
        <v>353.5857640000001</v>
      </c>
      <c r="BD60" s="444">
        <v>485.40946500000001</v>
      </c>
      <c r="BE60" s="444">
        <v>442.11920200000003</v>
      </c>
      <c r="BF60" s="444">
        <v>387.10039999999992</v>
      </c>
      <c r="BG60" s="495">
        <v>223.73669100000004</v>
      </c>
      <c r="BH60" s="502">
        <v>180.70631999999989</v>
      </c>
      <c r="BI60" s="444">
        <v>155.25674400000008</v>
      </c>
      <c r="BJ60" s="444">
        <v>129.989631</v>
      </c>
      <c r="BK60" s="444">
        <v>23.484197000000002</v>
      </c>
      <c r="BL60" s="495">
        <v>32.563964999999996</v>
      </c>
      <c r="BM60" s="502">
        <v>278.21416999999997</v>
      </c>
      <c r="BN60" s="444">
        <v>259.35112199999998</v>
      </c>
      <c r="BO60" s="444">
        <v>274.10422799999998</v>
      </c>
      <c r="BP60" s="444">
        <v>349.73201999999998</v>
      </c>
      <c r="BQ60" s="495">
        <v>208.54912499999989</v>
      </c>
      <c r="BR60" s="502">
        <v>14.897732</v>
      </c>
      <c r="BS60" s="444">
        <v>21.387551999999999</v>
      </c>
      <c r="BT60" s="444">
        <v>233.03286000000003</v>
      </c>
      <c r="BU60" s="444">
        <v>58.589044000000001</v>
      </c>
      <c r="BV60" s="444">
        <v>56.640729</v>
      </c>
      <c r="BW60" s="444">
        <v>380.49838700000004</v>
      </c>
      <c r="BX60" s="444">
        <v>93.073265000000006</v>
      </c>
      <c r="BY60" s="445">
        <v>93.764754000000011</v>
      </c>
      <c r="BZ60" s="445">
        <v>132.417419</v>
      </c>
      <c r="CA60" s="445">
        <v>97.901091999999991</v>
      </c>
      <c r="CB60" s="445">
        <v>120.03573599999999</v>
      </c>
      <c r="CC60" s="445">
        <v>272.08802299999996</v>
      </c>
      <c r="CD60" s="445">
        <v>317.62492900000012</v>
      </c>
      <c r="CE60" s="1536"/>
      <c r="CF60" s="1536"/>
      <c r="CG60" s="1536"/>
      <c r="CH60" s="1536"/>
      <c r="CI60" s="1536"/>
      <c r="CJ60" s="1536"/>
      <c r="CK60" s="1536"/>
      <c r="CL60" s="1536"/>
      <c r="CM60" s="1536"/>
      <c r="CN60" s="1536"/>
      <c r="CO60" s="1536"/>
      <c r="CP60" s="1536"/>
      <c r="CQ60" s="1536"/>
      <c r="CR60" s="1536"/>
      <c r="CS60" s="1536"/>
      <c r="CT60" s="1536"/>
      <c r="CU60" s="1536"/>
      <c r="CV60" s="1536"/>
      <c r="CW60" s="1536"/>
      <c r="CX60" s="1536"/>
      <c r="CY60" s="1536"/>
      <c r="CZ60" s="1536"/>
    </row>
    <row r="61" s="133" customFormat="true" ht="15" customHeight="true" x14ac:dyDescent="0.2">
      <c r="A61" s="2051"/>
      <c r="B61" s="297" t="s">
        <v>278</v>
      </c>
      <c r="C61" s="360">
        <v>29.579162736174521</v>
      </c>
      <c r="D61" s="361">
        <v>28.697669720017</v>
      </c>
      <c r="E61" s="361">
        <v>27.198241976834581</v>
      </c>
      <c r="F61" s="361">
        <v>18.693305587450197</v>
      </c>
      <c r="G61" s="362">
        <v>7.7668304541905098</v>
      </c>
      <c r="H61" s="363">
        <v>22.135318059631224</v>
      </c>
      <c r="I61" s="361">
        <v>10.164190658513411</v>
      </c>
      <c r="J61" s="361">
        <v>7.0960637625873648</v>
      </c>
      <c r="K61" s="361">
        <v>4.6064532863672136</v>
      </c>
      <c r="L61" s="364">
        <v>2.4409544399099494</v>
      </c>
      <c r="M61" s="365">
        <v>30.413696004395813</v>
      </c>
      <c r="N61" s="361">
        <v>28.545413578760897</v>
      </c>
      <c r="O61" s="361">
        <v>29.161070733300633</v>
      </c>
      <c r="P61" s="361">
        <v>26.63824176719438</v>
      </c>
      <c r="Q61" s="362">
        <v>21.833259565711174</v>
      </c>
      <c r="R61" s="365">
        <v>27.440876985618779</v>
      </c>
      <c r="S61" s="361">
        <v>32.140361309464168</v>
      </c>
      <c r="T61" s="361">
        <v>15.156016402388822</v>
      </c>
      <c r="U61" s="361">
        <v>27.937599905292988</v>
      </c>
      <c r="V61" s="361">
        <v>34.256903321041328</v>
      </c>
      <c r="W61" s="361">
        <v>6.7956130820577814</v>
      </c>
      <c r="X61" s="361">
        <v>32.735098509444377</v>
      </c>
      <c r="Y61" s="366">
        <v>18.249009465851561</v>
      </c>
      <c r="Z61" s="366">
        <v>18.586243015862429</v>
      </c>
      <c r="AA61" s="366">
        <v>46.229114936494319</v>
      </c>
      <c r="AB61" s="366">
        <v>21.191681243939577</v>
      </c>
      <c r="AC61" s="366">
        <v>36.337690184713125</v>
      </c>
      <c r="AD61" s="366">
        <v>19.345050593798906</v>
      </c>
      <c r="AE61" s="1701"/>
      <c r="AF61" s="1701"/>
      <c r="AG61" s="1701"/>
      <c r="AH61" s="1701"/>
      <c r="AI61" s="1701"/>
      <c r="AJ61" s="1701"/>
      <c r="AK61" s="1701"/>
      <c r="AL61" s="1701"/>
      <c r="AM61" s="1701"/>
      <c r="AN61" s="1701"/>
      <c r="AO61" s="1701"/>
      <c r="AP61" s="1701"/>
      <c r="AQ61" s="1701"/>
      <c r="AR61" s="1701"/>
      <c r="AS61" s="1701"/>
      <c r="AT61" s="1701"/>
      <c r="AU61" s="1701"/>
      <c r="AV61" s="1701"/>
      <c r="AW61" s="1701"/>
      <c r="AX61" s="1701"/>
      <c r="AY61" s="1701"/>
      <c r="AZ61" s="242"/>
      <c r="BA61" s="2035"/>
      <c r="BB61" s="171" t="s">
        <v>278</v>
      </c>
      <c r="BC61" s="494">
        <v>3614.9344640000045</v>
      </c>
      <c r="BD61" s="444">
        <v>3507.9860640000015</v>
      </c>
      <c r="BE61" s="444">
        <v>3324.0806519999992</v>
      </c>
      <c r="BF61" s="444">
        <v>2284.5481430000018</v>
      </c>
      <c r="BG61" s="495">
        <v>949.33252399999958</v>
      </c>
      <c r="BH61" s="502">
        <v>739.688265</v>
      </c>
      <c r="BI61" s="444">
        <v>339.74339899999978</v>
      </c>
      <c r="BJ61" s="444">
        <v>237.27634199999994</v>
      </c>
      <c r="BK61" s="444">
        <v>154.36410400000008</v>
      </c>
      <c r="BL61" s="495">
        <v>81.391721000000018</v>
      </c>
      <c r="BM61" s="502">
        <v>2700.3832360000024</v>
      </c>
      <c r="BN61" s="444">
        <v>2536.2525209999999</v>
      </c>
      <c r="BO61" s="444">
        <v>2587.3256610000017</v>
      </c>
      <c r="BP61" s="444">
        <v>2365.1194979999987</v>
      </c>
      <c r="BQ61" s="495">
        <v>1939.3371000000006</v>
      </c>
      <c r="BR61" s="502">
        <v>651.7407900000004</v>
      </c>
      <c r="BS61" s="444">
        <v>996.96179000000018</v>
      </c>
      <c r="BT61" s="444">
        <v>1078.0378389999998</v>
      </c>
      <c r="BU61" s="444">
        <v>1347.1485930000024</v>
      </c>
      <c r="BV61" s="444">
        <v>1228.5721089999986</v>
      </c>
      <c r="BW61" s="444">
        <v>866.98771399999976</v>
      </c>
      <c r="BX61" s="444">
        <v>1910.2417269999971</v>
      </c>
      <c r="BY61" s="445">
        <v>618.44659099999978</v>
      </c>
      <c r="BZ61" s="445">
        <v>744.99185299999976</v>
      </c>
      <c r="CA61" s="445">
        <v>1308.8918969999997</v>
      </c>
      <c r="CB61" s="445">
        <v>682.85850399999958</v>
      </c>
      <c r="CC61" s="445">
        <v>1465.2019659999989</v>
      </c>
      <c r="CD61" s="445">
        <v>780.80047400000024</v>
      </c>
      <c r="CE61" s="1536"/>
      <c r="CF61" s="1536"/>
      <c r="CG61" s="1536"/>
      <c r="CH61" s="1536"/>
      <c r="CI61" s="1536"/>
      <c r="CJ61" s="1536"/>
      <c r="CK61" s="1536"/>
      <c r="CL61" s="1536"/>
      <c r="CM61" s="1536"/>
      <c r="CN61" s="1536"/>
      <c r="CO61" s="1536"/>
      <c r="CP61" s="1536"/>
      <c r="CQ61" s="1536"/>
      <c r="CR61" s="1536"/>
      <c r="CS61" s="1536"/>
      <c r="CT61" s="1536"/>
      <c r="CU61" s="1536"/>
      <c r="CV61" s="1536"/>
      <c r="CW61" s="1536"/>
      <c r="CX61" s="1536"/>
      <c r="CY61" s="1536"/>
      <c r="CZ61" s="1536"/>
    </row>
    <row r="62" s="133" customFormat="true" ht="15" customHeight="true" x14ac:dyDescent="0.2">
      <c r="A62" s="2051"/>
      <c r="B62" s="297" t="s">
        <v>279</v>
      </c>
      <c r="C62" s="360">
        <v>1.6666050931615914</v>
      </c>
      <c r="D62" s="361">
        <v>2.3743986942454733</v>
      </c>
      <c r="E62" s="361">
        <v>3.1397072428505162</v>
      </c>
      <c r="F62" s="361">
        <v>6.2974505488534351</v>
      </c>
      <c r="G62" s="362">
        <v>7.6816008493714278</v>
      </c>
      <c r="H62" s="363">
        <v>7.314733274218689</v>
      </c>
      <c r="I62" s="361">
        <v>9.4506225485346906</v>
      </c>
      <c r="J62" s="361">
        <v>12.007672239587903</v>
      </c>
      <c r="K62" s="361">
        <v>7.4742790854733441</v>
      </c>
      <c r="L62" s="364">
        <v>8.2977540006698014</v>
      </c>
      <c r="M62" s="365">
        <v>1.7648123615579179</v>
      </c>
      <c r="N62" s="361">
        <v>2.0675787333429207</v>
      </c>
      <c r="O62" s="361">
        <v>2.5371102905773339</v>
      </c>
      <c r="P62" s="361">
        <v>2.5189866152158347</v>
      </c>
      <c r="Q62" s="362">
        <v>3.4680418285696324</v>
      </c>
      <c r="R62" s="365">
        <v>4.2422965887902926</v>
      </c>
      <c r="S62" s="361">
        <v>0.91597112116736035</v>
      </c>
      <c r="T62" s="361">
        <v>0.25914181463769326</v>
      </c>
      <c r="U62" s="361">
        <v>2.5576601520522568</v>
      </c>
      <c r="V62" s="361">
        <v>4.4364954188432124</v>
      </c>
      <c r="W62" s="361">
        <v>10.714470795189984</v>
      </c>
      <c r="X62" s="361">
        <v>0.78683474014007415</v>
      </c>
      <c r="Y62" s="366">
        <v>3.3876303830566106</v>
      </c>
      <c r="Z62" s="366">
        <v>1.3551088824696309</v>
      </c>
      <c r="AA62" s="366">
        <v>3.1917206608812561</v>
      </c>
      <c r="AB62" s="366">
        <v>1.846403335408489</v>
      </c>
      <c r="AC62" s="366">
        <v>6.1364986611993446</v>
      </c>
      <c r="AD62" s="366">
        <v>4.3817368260059464</v>
      </c>
      <c r="AE62" s="1701"/>
      <c r="AF62" s="1701"/>
      <c r="AG62" s="1701"/>
      <c r="AH62" s="1701"/>
      <c r="AI62" s="1701"/>
      <c r="AJ62" s="1701"/>
      <c r="AK62" s="1701"/>
      <c r="AL62" s="1701"/>
      <c r="AM62" s="1701"/>
      <c r="AN62" s="1701"/>
      <c r="AO62" s="1701"/>
      <c r="AP62" s="1701"/>
      <c r="AQ62" s="1701"/>
      <c r="AR62" s="1701"/>
      <c r="AS62" s="1701"/>
      <c r="AT62" s="1701"/>
      <c r="AU62" s="1701"/>
      <c r="AV62" s="1701"/>
      <c r="AW62" s="1701"/>
      <c r="AX62" s="1701"/>
      <c r="AY62" s="1701"/>
      <c r="AZ62" s="242"/>
      <c r="BA62" s="2035"/>
      <c r="BB62" s="171" t="s">
        <v>279</v>
      </c>
      <c r="BC62" s="494">
        <v>203.67946999999998</v>
      </c>
      <c r="BD62" s="444">
        <v>290.24508300000002</v>
      </c>
      <c r="BE62" s="444">
        <v>383.72480499999995</v>
      </c>
      <c r="BF62" s="444">
        <v>769.62465999999995</v>
      </c>
      <c r="BG62" s="495">
        <v>938.91498800000022</v>
      </c>
      <c r="BH62" s="502">
        <v>244.43391099999999</v>
      </c>
      <c r="BI62" s="444">
        <v>315.89201100000002</v>
      </c>
      <c r="BJ62" s="444">
        <v>401.50943400000011</v>
      </c>
      <c r="BK62" s="444">
        <v>250.46610100000004</v>
      </c>
      <c r="BL62" s="495">
        <v>276.68213199999991</v>
      </c>
      <c r="BM62" s="502">
        <v>156.69485599999999</v>
      </c>
      <c r="BN62" s="444">
        <v>183.70382899999998</v>
      </c>
      <c r="BO62" s="444">
        <v>225.105951</v>
      </c>
      <c r="BP62" s="444">
        <v>223.65231200000005</v>
      </c>
      <c r="BQ62" s="495">
        <v>308.0484689999999</v>
      </c>
      <c r="BR62" s="502">
        <v>100.75762999999999</v>
      </c>
      <c r="BS62" s="444">
        <v>28.412506</v>
      </c>
      <c r="BT62" s="444">
        <v>18.432592999999997</v>
      </c>
      <c r="BU62" s="444">
        <v>123.33014600000001</v>
      </c>
      <c r="BV62" s="444">
        <v>159.10820899999999</v>
      </c>
      <c r="BW62" s="444">
        <v>1366.9575399999999</v>
      </c>
      <c r="BX62" s="444">
        <v>45.915382000000001</v>
      </c>
      <c r="BY62" s="445">
        <v>114.80450300000001</v>
      </c>
      <c r="BZ62" s="445">
        <v>54.316790999999995</v>
      </c>
      <c r="CA62" s="445">
        <v>90.367668000000009</v>
      </c>
      <c r="CB62" s="445">
        <v>59.496563999999992</v>
      </c>
      <c r="CC62" s="445">
        <v>247.43482200000008</v>
      </c>
      <c r="CD62" s="445">
        <v>176.85465200000002</v>
      </c>
      <c r="CE62" s="1536"/>
      <c r="CF62" s="1536"/>
      <c r="CG62" s="1536"/>
      <c r="CH62" s="1536"/>
      <c r="CI62" s="1536"/>
      <c r="CJ62" s="1536"/>
      <c r="CK62" s="1536"/>
      <c r="CL62" s="1536"/>
      <c r="CM62" s="1536"/>
      <c r="CN62" s="1536"/>
      <c r="CO62" s="1536"/>
      <c r="CP62" s="1536"/>
      <c r="CQ62" s="1536"/>
      <c r="CR62" s="1536"/>
      <c r="CS62" s="1536"/>
      <c r="CT62" s="1536"/>
      <c r="CU62" s="1536"/>
      <c r="CV62" s="1536"/>
      <c r="CW62" s="1536"/>
      <c r="CX62" s="1536"/>
      <c r="CY62" s="1536"/>
      <c r="CZ62" s="1536"/>
    </row>
    <row r="63" s="133" customFormat="true" ht="15" customHeight="true" x14ac:dyDescent="0.2">
      <c r="A63" s="2051"/>
      <c r="B63" s="297" t="s">
        <v>280</v>
      </c>
      <c r="C63" s="360">
        <v>3.7488762019802522</v>
      </c>
      <c r="D63" s="361">
        <v>4.4851002437890273</v>
      </c>
      <c r="E63" s="361">
        <v>5.9078111808840212</v>
      </c>
      <c r="F63" s="361">
        <v>7.676279209621911</v>
      </c>
      <c r="G63" s="362">
        <v>7.9828728842813961</v>
      </c>
      <c r="H63" s="363">
        <v>10.131783867369922</v>
      </c>
      <c r="I63" s="361">
        <v>7.0563699123721308</v>
      </c>
      <c r="J63" s="361">
        <v>9.4933723329216857</v>
      </c>
      <c r="K63" s="361">
        <v>5.0296842509790567</v>
      </c>
      <c r="L63" s="364">
        <v>7.0208643194323548</v>
      </c>
      <c r="M63" s="365">
        <v>3.3795002604529549</v>
      </c>
      <c r="N63" s="361">
        <v>3.53180378062773</v>
      </c>
      <c r="O63" s="361">
        <v>5.3772164631107602</v>
      </c>
      <c r="P63" s="361">
        <v>5.176193918943703</v>
      </c>
      <c r="Q63" s="362">
        <v>8.9757131729128883</v>
      </c>
      <c r="R63" s="365">
        <v>3.4610867480865677</v>
      </c>
      <c r="S63" s="361">
        <v>1.725004034857978</v>
      </c>
      <c r="T63" s="361">
        <v>1.7895178463539025</v>
      </c>
      <c r="U63" s="361">
        <v>8.564859468884352</v>
      </c>
      <c r="V63" s="361">
        <v>8.3597546186161491</v>
      </c>
      <c r="W63" s="361">
        <v>4.6706841606709633</v>
      </c>
      <c r="X63" s="361">
        <v>2.3470011758592575</v>
      </c>
      <c r="Y63" s="366">
        <v>16.365537450952143</v>
      </c>
      <c r="Z63" s="366">
        <v>2.8022550027641122</v>
      </c>
      <c r="AA63" s="366">
        <v>4.1766917902052514</v>
      </c>
      <c r="AB63" s="366">
        <v>12.547268540991144</v>
      </c>
      <c r="AC63" s="366">
        <v>12.070163296323596</v>
      </c>
      <c r="AD63" s="366">
        <v>6.3791447667090839</v>
      </c>
      <c r="AE63" s="1701"/>
      <c r="AF63" s="1701"/>
      <c r="AG63" s="1701"/>
      <c r="AH63" s="1701"/>
      <c r="AI63" s="1701"/>
      <c r="AJ63" s="1701"/>
      <c r="AK63" s="1701"/>
      <c r="AL63" s="1701"/>
      <c r="AM63" s="1701"/>
      <c r="AN63" s="1701"/>
      <c r="AO63" s="1701"/>
      <c r="AP63" s="1701"/>
      <c r="AQ63" s="1701"/>
      <c r="AR63" s="1701"/>
      <c r="AS63" s="1701"/>
      <c r="AT63" s="1701"/>
      <c r="AU63" s="1701"/>
      <c r="AV63" s="1701"/>
      <c r="AW63" s="1701"/>
      <c r="AX63" s="1701"/>
      <c r="AY63" s="1701"/>
      <c r="AZ63" s="242"/>
      <c r="BA63" s="2035"/>
      <c r="BB63" s="171" t="s">
        <v>280</v>
      </c>
      <c r="BC63" s="494">
        <v>458.15839700000015</v>
      </c>
      <c r="BD63" s="444">
        <v>548.25598399999978</v>
      </c>
      <c r="BE63" s="444">
        <v>722.03346300000021</v>
      </c>
      <c r="BF63" s="444">
        <v>938.13420699999995</v>
      </c>
      <c r="BG63" s="495">
        <v>975.73919100000046</v>
      </c>
      <c r="BH63" s="502">
        <v>338.57031599999988</v>
      </c>
      <c r="BI63" s="444">
        <v>235.86286200000001</v>
      </c>
      <c r="BJ63" s="444">
        <v>317.43692499999997</v>
      </c>
      <c r="BK63" s="444">
        <v>168.54674400000002</v>
      </c>
      <c r="BL63" s="495">
        <v>234.105242</v>
      </c>
      <c r="BM63" s="502">
        <v>300.06040199999995</v>
      </c>
      <c r="BN63" s="444">
        <v>313.79984100000001</v>
      </c>
      <c r="BO63" s="444">
        <v>477.09531200000015</v>
      </c>
      <c r="BP63" s="444">
        <v>459.57677200000023</v>
      </c>
      <c r="BQ63" s="495">
        <v>797.26682599999992</v>
      </c>
      <c r="BR63" s="502">
        <v>82.203328000000013</v>
      </c>
      <c r="BS63" s="444">
        <v>53.507896000000002</v>
      </c>
      <c r="BT63" s="444">
        <v>127.28727000000001</v>
      </c>
      <c r="BU63" s="444">
        <v>412.99676499999975</v>
      </c>
      <c r="BV63" s="444">
        <v>299.80997600000001</v>
      </c>
      <c r="BW63" s="444">
        <v>595.88822000000005</v>
      </c>
      <c r="BX63" s="444">
        <v>136.95818200000002</v>
      </c>
      <c r="BY63" s="445">
        <v>554.61699800000008</v>
      </c>
      <c r="BZ63" s="445">
        <v>112.32270800000002</v>
      </c>
      <c r="CA63" s="445">
        <v>118.25530399999998</v>
      </c>
      <c r="CB63" s="445">
        <v>404.3100179999999</v>
      </c>
      <c r="CC63" s="445">
        <v>486.69100600000019</v>
      </c>
      <c r="CD63" s="445">
        <v>257.47357099999994</v>
      </c>
      <c r="CE63" s="1536"/>
      <c r="CF63" s="1536"/>
      <c r="CG63" s="1536"/>
      <c r="CH63" s="1536"/>
      <c r="CI63" s="1536"/>
      <c r="CJ63" s="1536"/>
      <c r="CK63" s="1536"/>
      <c r="CL63" s="1536"/>
      <c r="CM63" s="1536"/>
      <c r="CN63" s="1536"/>
      <c r="CO63" s="1536"/>
      <c r="CP63" s="1536"/>
      <c r="CQ63" s="1536"/>
      <c r="CR63" s="1536"/>
      <c r="CS63" s="1536"/>
      <c r="CT63" s="1536"/>
      <c r="CU63" s="1536"/>
      <c r="CV63" s="1536"/>
      <c r="CW63" s="1536"/>
      <c r="CX63" s="1536"/>
      <c r="CY63" s="1536"/>
      <c r="CZ63" s="1536"/>
    </row>
    <row r="64" s="133" customFormat="true" ht="15" customHeight="true" x14ac:dyDescent="0.2">
      <c r="A64" s="2051"/>
      <c r="B64" s="297" t="s">
        <v>281</v>
      </c>
      <c r="C64" s="360">
        <v>3.5070233614232422</v>
      </c>
      <c r="D64" s="361">
        <v>3.3937605462197533</v>
      </c>
      <c r="E64" s="361">
        <v>4.0916577331418988</v>
      </c>
      <c r="F64" s="361">
        <v>3.8450612721077873</v>
      </c>
      <c r="G64" s="362">
        <v>2.2772612864666004</v>
      </c>
      <c r="H64" s="363">
        <v>3.4100857005581506</v>
      </c>
      <c r="I64" s="361">
        <v>1.5333436797979028</v>
      </c>
      <c r="J64" s="361">
        <v>1.3576657597990835</v>
      </c>
      <c r="K64" s="361">
        <v>1.4957548453873326</v>
      </c>
      <c r="L64" s="364">
        <v>1.1016718155525955</v>
      </c>
      <c r="M64" s="365">
        <v>3.1146540814122394</v>
      </c>
      <c r="N64" s="361">
        <v>3.6659440184290308</v>
      </c>
      <c r="O64" s="361">
        <v>3.3085596164942901</v>
      </c>
      <c r="P64" s="361">
        <v>4.9473632056983945</v>
      </c>
      <c r="Q64" s="362">
        <v>5.1702221159975972</v>
      </c>
      <c r="R64" s="365">
        <v>1.3744720064877307</v>
      </c>
      <c r="S64" s="361">
        <v>2.7275324663384728</v>
      </c>
      <c r="T64" s="361">
        <v>2.7235041119601648</v>
      </c>
      <c r="U64" s="361">
        <v>7.9983011076219288</v>
      </c>
      <c r="V64" s="361">
        <v>3.4215754815951009</v>
      </c>
      <c r="W64" s="361">
        <v>0.68622588155985498</v>
      </c>
      <c r="X64" s="361">
        <v>0.99173038838450966</v>
      </c>
      <c r="Y64" s="366">
        <v>6.236607528227915</v>
      </c>
      <c r="Z64" s="366">
        <v>1.3682938330222907</v>
      </c>
      <c r="AA64" s="366">
        <v>1.7749264138059571</v>
      </c>
      <c r="AB64" s="366">
        <v>9.1804039304110976</v>
      </c>
      <c r="AC64" s="366">
        <v>7.8627668020981449</v>
      </c>
      <c r="AD64" s="366">
        <v>4.8979150370279152</v>
      </c>
      <c r="AE64" s="1701"/>
      <c r="AF64" s="1701"/>
      <c r="AG64" s="1701"/>
      <c r="AH64" s="1701"/>
      <c r="AI64" s="1701"/>
      <c r="AJ64" s="1701"/>
      <c r="AK64" s="1701"/>
      <c r="AL64" s="1701"/>
      <c r="AM64" s="1701"/>
      <c r="AN64" s="1701"/>
      <c r="AO64" s="1701"/>
      <c r="AP64" s="1701"/>
      <c r="AQ64" s="1701"/>
      <c r="AR64" s="1701"/>
      <c r="AS64" s="1701"/>
      <c r="AT64" s="1701"/>
      <c r="AU64" s="1701"/>
      <c r="AV64" s="1701"/>
      <c r="AW64" s="1701"/>
      <c r="AX64" s="1701"/>
      <c r="AY64" s="1701"/>
      <c r="AZ64" s="242"/>
      <c r="BA64" s="2035"/>
      <c r="BB64" s="171" t="s">
        <v>281</v>
      </c>
      <c r="BC64" s="494">
        <v>428.60103000000015</v>
      </c>
      <c r="BD64" s="444">
        <v>414.85126900000006</v>
      </c>
      <c r="BE64" s="444">
        <v>500.06909699999989</v>
      </c>
      <c r="BF64" s="444">
        <v>469.91301500000009</v>
      </c>
      <c r="BG64" s="495">
        <v>278.34754699999996</v>
      </c>
      <c r="BH64" s="502">
        <v>113.953654</v>
      </c>
      <c r="BI64" s="444">
        <v>51.252816000000003</v>
      </c>
      <c r="BJ64" s="444">
        <v>45.397275999999998</v>
      </c>
      <c r="BK64" s="444">
        <v>50.123347000000003</v>
      </c>
      <c r="BL64" s="495">
        <v>36.734386999999998</v>
      </c>
      <c r="BM64" s="502">
        <v>276.5451349999999</v>
      </c>
      <c r="BN64" s="444">
        <v>325.71816600000011</v>
      </c>
      <c r="BO64" s="444">
        <v>293.55304800000016</v>
      </c>
      <c r="BP64" s="444">
        <v>439.25966599999992</v>
      </c>
      <c r="BQ64" s="495">
        <v>459.24446300000022</v>
      </c>
      <c r="BR64" s="502">
        <v>32.644710000000003</v>
      </c>
      <c r="BS64" s="444">
        <v>84.605322999999999</v>
      </c>
      <c r="BT64" s="444">
        <v>193.72112100000001</v>
      </c>
      <c r="BU64" s="444">
        <v>385.67737099999982</v>
      </c>
      <c r="BV64" s="444">
        <v>122.70963799999998</v>
      </c>
      <c r="BW64" s="444">
        <v>87.549041000000017</v>
      </c>
      <c r="BX64" s="444">
        <v>57.871974000000002</v>
      </c>
      <c r="BY64" s="445">
        <v>211.35441199999988</v>
      </c>
      <c r="BZ64" s="445">
        <v>54.845283000000002</v>
      </c>
      <c r="CA64" s="445">
        <v>50.253759000000002</v>
      </c>
      <c r="CB64" s="445">
        <v>295.819705</v>
      </c>
      <c r="CC64" s="445">
        <v>317.04110300000013</v>
      </c>
      <c r="CD64" s="445">
        <v>197.68851799999996</v>
      </c>
      <c r="CE64" s="1536"/>
      <c r="CF64" s="1536"/>
      <c r="CG64" s="1536"/>
      <c r="CH64" s="1536"/>
      <c r="CI64" s="1536"/>
      <c r="CJ64" s="1536"/>
      <c r="CK64" s="1536"/>
      <c r="CL64" s="1536"/>
      <c r="CM64" s="1536"/>
      <c r="CN64" s="1536"/>
      <c r="CO64" s="1536"/>
      <c r="CP64" s="1536"/>
      <c r="CQ64" s="1536"/>
      <c r="CR64" s="1536"/>
      <c r="CS64" s="1536"/>
      <c r="CT64" s="1536"/>
      <c r="CU64" s="1536"/>
      <c r="CV64" s="1536"/>
      <c r="CW64" s="1536"/>
      <c r="CX64" s="1536"/>
      <c r="CY64" s="1536"/>
      <c r="CZ64" s="1536"/>
    </row>
    <row r="65" s="133" customFormat="true" ht="15" customHeight="true" x14ac:dyDescent="0.2">
      <c r="A65" s="2051"/>
      <c r="B65" s="297" t="s">
        <v>282</v>
      </c>
      <c r="C65" s="360">
        <v>7.9521390720187828</v>
      </c>
      <c r="D65" s="361">
        <v>7.1005593969157923</v>
      </c>
      <c r="E65" s="361">
        <v>4.7676295634364267</v>
      </c>
      <c r="F65" s="361">
        <v>3.1056134305574687</v>
      </c>
      <c r="G65" s="362">
        <v>0.57273129478315699</v>
      </c>
      <c r="H65" s="363">
        <v>1.8955880496307087</v>
      </c>
      <c r="I65" s="361">
        <v>0.74131349399858981</v>
      </c>
      <c r="J65" s="361">
        <v>0.71439048533307647</v>
      </c>
      <c r="K65" s="361">
        <v>0.23935779302079541</v>
      </c>
      <c r="L65" s="364">
        <v>7.2292440048150955E-2</v>
      </c>
      <c r="M65" s="365">
        <v>8.9254024059702903</v>
      </c>
      <c r="N65" s="361">
        <v>6.9318083995721205</v>
      </c>
      <c r="O65" s="361">
        <v>6.8966987357634224</v>
      </c>
      <c r="P65" s="361">
        <v>4.4683109552204048</v>
      </c>
      <c r="Q65" s="362">
        <v>3.7445235805286776</v>
      </c>
      <c r="R65" s="365">
        <v>6.7028501927855091</v>
      </c>
      <c r="S65" s="361">
        <v>10.596703521649795</v>
      </c>
      <c r="T65" s="361">
        <v>5.3894287848544247</v>
      </c>
      <c r="U65" s="361">
        <v>4.2206292580077482</v>
      </c>
      <c r="V65" s="361">
        <v>5.2795958258828479</v>
      </c>
      <c r="W65" s="361">
        <v>0.9038809544441796</v>
      </c>
      <c r="X65" s="361">
        <v>8.5964091000673655</v>
      </c>
      <c r="Y65" s="366">
        <v>6.0370157028518081</v>
      </c>
      <c r="Z65" s="366">
        <v>3.4533683530621597</v>
      </c>
      <c r="AA65" s="366">
        <v>7.0705474732422253</v>
      </c>
      <c r="AB65" s="366">
        <v>3.0728742174488026</v>
      </c>
      <c r="AC65" s="366">
        <v>2.3350454546854742</v>
      </c>
      <c r="AD65" s="366">
        <v>6.308287095405622</v>
      </c>
      <c r="AE65" s="1701"/>
      <c r="AF65" s="1701"/>
      <c r="AG65" s="1701"/>
      <c r="AH65" s="1701"/>
      <c r="AI65" s="1701"/>
      <c r="AJ65" s="1701"/>
      <c r="AK65" s="1701"/>
      <c r="AL65" s="1701"/>
      <c r="AM65" s="1701"/>
      <c r="AN65" s="1701"/>
      <c r="AO65" s="1701"/>
      <c r="AP65" s="1701"/>
      <c r="AQ65" s="1701"/>
      <c r="AR65" s="1701"/>
      <c r="AS65" s="1701"/>
      <c r="AT65" s="1701"/>
      <c r="AU65" s="1701"/>
      <c r="AV65" s="1701"/>
      <c r="AW65" s="1701"/>
      <c r="AX65" s="1701"/>
      <c r="AY65" s="1701"/>
      <c r="AZ65" s="242"/>
      <c r="BA65" s="2035"/>
      <c r="BB65" s="171" t="s">
        <v>282</v>
      </c>
      <c r="BC65" s="494">
        <v>971.84838699999978</v>
      </c>
      <c r="BD65" s="444">
        <v>867.96815400000014</v>
      </c>
      <c r="BE65" s="444">
        <v>582.6841750000001</v>
      </c>
      <c r="BF65" s="444">
        <v>379.54354099999989</v>
      </c>
      <c r="BG65" s="495">
        <v>70.004418000000001</v>
      </c>
      <c r="BH65" s="502">
        <v>63.344210000000004</v>
      </c>
      <c r="BI65" s="444">
        <v>24.778791999999999</v>
      </c>
      <c r="BJ65" s="444">
        <v>23.887604</v>
      </c>
      <c r="BK65" s="444">
        <v>8.020976000000001</v>
      </c>
      <c r="BL65" s="495">
        <v>2.4105349999999999</v>
      </c>
      <c r="BM65" s="502">
        <v>792.47214899999983</v>
      </c>
      <c r="BN65" s="444">
        <v>615.88936099999967</v>
      </c>
      <c r="BO65" s="444">
        <v>611.91188000000011</v>
      </c>
      <c r="BP65" s="444">
        <v>396.72623500000014</v>
      </c>
      <c r="BQ65" s="495">
        <v>332.60693299999991</v>
      </c>
      <c r="BR65" s="502">
        <v>159.19756800000008</v>
      </c>
      <c r="BS65" s="444">
        <v>328.6991210000001</v>
      </c>
      <c r="BT65" s="444">
        <v>383.34665300000017</v>
      </c>
      <c r="BU65" s="444">
        <v>203.51836899999995</v>
      </c>
      <c r="BV65" s="444">
        <v>189.34473199999999</v>
      </c>
      <c r="BW65" s="444">
        <v>115.31758399999998</v>
      </c>
      <c r="BX65" s="444">
        <v>501.63952799999987</v>
      </c>
      <c r="BY65" s="445">
        <v>204.59037999999998</v>
      </c>
      <c r="BZ65" s="445">
        <v>138.421266</v>
      </c>
      <c r="CA65" s="445">
        <v>200.18947600000001</v>
      </c>
      <c r="CB65" s="445">
        <v>99.01707500000002</v>
      </c>
      <c r="CC65" s="445">
        <v>94.153292999999991</v>
      </c>
      <c r="CD65" s="445">
        <v>254.61362999999997</v>
      </c>
      <c r="CE65" s="1536"/>
      <c r="CF65" s="1536"/>
      <c r="CG65" s="1536"/>
      <c r="CH65" s="1536"/>
      <c r="CI65" s="1536"/>
      <c r="CJ65" s="1536"/>
      <c r="CK65" s="1536"/>
      <c r="CL65" s="1536"/>
      <c r="CM65" s="1536"/>
      <c r="CN65" s="1536"/>
      <c r="CO65" s="1536"/>
      <c r="CP65" s="1536"/>
      <c r="CQ65" s="1536"/>
      <c r="CR65" s="1536"/>
      <c r="CS65" s="1536"/>
      <c r="CT65" s="1536"/>
      <c r="CU65" s="1536"/>
      <c r="CV65" s="1536"/>
      <c r="CW65" s="1536"/>
      <c r="CX65" s="1536"/>
      <c r="CY65" s="1536"/>
      <c r="CZ65" s="1536"/>
    </row>
    <row r="66" s="133" customFormat="true" ht="15" customHeight="true" x14ac:dyDescent="0.2">
      <c r="A66" s="2051"/>
      <c r="B66" s="297" t="s">
        <v>283</v>
      </c>
      <c r="C66" s="360">
        <v>23.187031565566727</v>
      </c>
      <c r="D66" s="361">
        <v>17.184254418351465</v>
      </c>
      <c r="E66" s="361">
        <v>10.646998913784516</v>
      </c>
      <c r="F66" s="361">
        <v>5.6023296190688425</v>
      </c>
      <c r="G66" s="362">
        <v>0.95176025275521292</v>
      </c>
      <c r="H66" s="363">
        <v>2.2186273340776084</v>
      </c>
      <c r="I66" s="361">
        <v>0.83351219814324362</v>
      </c>
      <c r="J66" s="361">
        <v>0.65028708187878514</v>
      </c>
      <c r="K66" s="361">
        <v>0.12157609842810572</v>
      </c>
      <c r="L66" s="364">
        <v>4.8398433579776433E-2</v>
      </c>
      <c r="M66" s="365">
        <v>23.720999576944664</v>
      </c>
      <c r="N66" s="361">
        <v>21.62308841479339</v>
      </c>
      <c r="O66" s="361">
        <v>14.590686700966085</v>
      </c>
      <c r="P66" s="361">
        <v>11.82273915106113</v>
      </c>
      <c r="Q66" s="362">
        <v>6.0290126117429645</v>
      </c>
      <c r="R66" s="365">
        <v>12.428835527068816</v>
      </c>
      <c r="S66" s="361">
        <v>23.079520958820215</v>
      </c>
      <c r="T66" s="361">
        <v>25.129458611927458</v>
      </c>
      <c r="U66" s="361">
        <v>7.6398264135094527</v>
      </c>
      <c r="V66" s="361">
        <v>6.7674227783003706</v>
      </c>
      <c r="W66" s="361">
        <v>1.5502464419408097</v>
      </c>
      <c r="X66" s="361">
        <v>17.871574089315647</v>
      </c>
      <c r="Y66" s="366">
        <v>9.9433115835898214</v>
      </c>
      <c r="Z66" s="366">
        <v>6.9094894211874216</v>
      </c>
      <c r="AA66" s="366">
        <v>11.524521049877052</v>
      </c>
      <c r="AB66" s="366">
        <v>17.190500550087872</v>
      </c>
      <c r="AC66" s="366">
        <v>13.077238112843133</v>
      </c>
      <c r="AD66" s="366">
        <v>9.0389204454491257</v>
      </c>
      <c r="AE66" s="1701"/>
      <c r="AF66" s="1701"/>
      <c r="AG66" s="1701"/>
      <c r="AH66" s="1701"/>
      <c r="AI66" s="1701"/>
      <c r="AJ66" s="1701"/>
      <c r="AK66" s="1701"/>
      <c r="AL66" s="1701"/>
      <c r="AM66" s="1701"/>
      <c r="AN66" s="1701"/>
      <c r="AO66" s="1701"/>
      <c r="AP66" s="1701"/>
      <c r="AQ66" s="1701"/>
      <c r="AR66" s="1701"/>
      <c r="AS66" s="1701"/>
      <c r="AT66" s="1701"/>
      <c r="AU66" s="1701"/>
      <c r="AV66" s="1701"/>
      <c r="AW66" s="1701"/>
      <c r="AX66" s="1701"/>
      <c r="AY66" s="1701"/>
      <c r="AZ66" s="242"/>
      <c r="BA66" s="2035"/>
      <c r="BB66" s="171" t="s">
        <v>283</v>
      </c>
      <c r="BC66" s="494">
        <v>2833.7380700000012</v>
      </c>
      <c r="BD66" s="444">
        <v>2100.5930309999985</v>
      </c>
      <c r="BE66" s="444">
        <v>1301.2415699999995</v>
      </c>
      <c r="BF66" s="444">
        <v>684.67247099999986</v>
      </c>
      <c r="BG66" s="495">
        <v>116.33277800000002</v>
      </c>
      <c r="BH66" s="502">
        <v>74.139102000000008</v>
      </c>
      <c r="BI66" s="444">
        <v>27.860582000000001</v>
      </c>
      <c r="BJ66" s="444">
        <v>21.744130999999999</v>
      </c>
      <c r="BK66" s="444">
        <v>4.0740639999999999</v>
      </c>
      <c r="BL66" s="495">
        <v>1.6138079999999999</v>
      </c>
      <c r="BM66" s="502">
        <v>2106.149465999998</v>
      </c>
      <c r="BN66" s="444">
        <v>1921.2057430000002</v>
      </c>
      <c r="BO66" s="444">
        <v>1294.5635109999998</v>
      </c>
      <c r="BP66" s="444">
        <v>1049.7010699999998</v>
      </c>
      <c r="BQ66" s="495">
        <v>535.52644299999997</v>
      </c>
      <c r="BR66" s="502">
        <v>295.19388500000019</v>
      </c>
      <c r="BS66" s="444">
        <v>715.90360500000008</v>
      </c>
      <c r="BT66" s="444">
        <v>1787.442460999998</v>
      </c>
      <c r="BU66" s="444">
        <v>368.39175299999988</v>
      </c>
      <c r="BV66" s="444">
        <v>242.70339899999993</v>
      </c>
      <c r="BW66" s="444">
        <v>197.781216</v>
      </c>
      <c r="BX66" s="444">
        <v>1042.8875460000006</v>
      </c>
      <c r="BY66" s="445">
        <v>336.97210599999988</v>
      </c>
      <c r="BZ66" s="445">
        <v>276.95286900000002</v>
      </c>
      <c r="CA66" s="445">
        <v>326.29550100000012</v>
      </c>
      <c r="CB66" s="445">
        <v>553.92865499999994</v>
      </c>
      <c r="CC66" s="445">
        <v>527.29809999999998</v>
      </c>
      <c r="CD66" s="445">
        <v>364.82682400000004</v>
      </c>
      <c r="CE66" s="1536"/>
      <c r="CF66" s="1536"/>
      <c r="CG66" s="1536"/>
      <c r="CH66" s="1536"/>
      <c r="CI66" s="1536"/>
      <c r="CJ66" s="1536"/>
      <c r="CK66" s="1536"/>
      <c r="CL66" s="1536"/>
      <c r="CM66" s="1536"/>
      <c r="CN66" s="1536"/>
      <c r="CO66" s="1536"/>
      <c r="CP66" s="1536"/>
      <c r="CQ66" s="1536"/>
      <c r="CR66" s="1536"/>
      <c r="CS66" s="1536"/>
      <c r="CT66" s="1536"/>
      <c r="CU66" s="1536"/>
      <c r="CV66" s="1536"/>
      <c r="CW66" s="1536"/>
      <c r="CX66" s="1536"/>
      <c r="CY66" s="1536"/>
      <c r="CZ66" s="1536"/>
    </row>
    <row r="67" s="133" customFormat="true" ht="15" customHeight="true" x14ac:dyDescent="0.2">
      <c r="A67" s="2051"/>
      <c r="B67" s="297" t="s">
        <v>284</v>
      </c>
      <c r="C67" s="360">
        <v>7.9389806308876025</v>
      </c>
      <c r="D67" s="361">
        <v>4.6171324312356887</v>
      </c>
      <c r="E67" s="361">
        <v>2.8707434807520924</v>
      </c>
      <c r="F67" s="361">
        <v>1.0160527672003719</v>
      </c>
      <c r="G67" s="362">
        <v>0.33204418886124526</v>
      </c>
      <c r="H67" s="363">
        <v>1.5192452537231176</v>
      </c>
      <c r="I67" s="361">
        <v>0.18573028193321345</v>
      </c>
      <c r="J67" s="361">
        <v>0.30125477103963577</v>
      </c>
      <c r="K67" s="361">
        <v>0</v>
      </c>
      <c r="L67" s="364">
        <v>0</v>
      </c>
      <c r="M67" s="365">
        <v>8.3013780346049302</v>
      </c>
      <c r="N67" s="361">
        <v>5.0197675022702635</v>
      </c>
      <c r="O67" s="361">
        <v>4.9979313309133584</v>
      </c>
      <c r="P67" s="361">
        <v>2.7713519551529937</v>
      </c>
      <c r="Q67" s="362">
        <v>1.2454330020411188</v>
      </c>
      <c r="R67" s="365">
        <v>3.9976022730190532</v>
      </c>
      <c r="S67" s="361">
        <v>2.1641117449147029</v>
      </c>
      <c r="T67" s="361">
        <v>1.2454930204264791</v>
      </c>
      <c r="U67" s="361">
        <v>2.1165759532379163</v>
      </c>
      <c r="V67" s="361">
        <v>6.9000372562179519</v>
      </c>
      <c r="W67" s="361">
        <v>0.82945585022424795</v>
      </c>
      <c r="X67" s="361">
        <v>12.49400486055487</v>
      </c>
      <c r="Y67" s="366">
        <v>3.9735818499944195</v>
      </c>
      <c r="Z67" s="366">
        <v>1.2267100193006111</v>
      </c>
      <c r="AA67" s="366">
        <v>3.1734217436799996</v>
      </c>
      <c r="AB67" s="366">
        <v>1.9012098925741794</v>
      </c>
      <c r="AC67" s="366">
        <v>3.6196456099400058</v>
      </c>
      <c r="AD67" s="366">
        <v>3.3264775429054572</v>
      </c>
      <c r="AE67" s="1701"/>
      <c r="AF67" s="1701"/>
      <c r="AG67" s="1701"/>
      <c r="AH67" s="1701"/>
      <c r="AI67" s="1701"/>
      <c r="AJ67" s="1701"/>
      <c r="AK67" s="1701"/>
      <c r="AL67" s="1701"/>
      <c r="AM67" s="1701"/>
      <c r="AN67" s="1701"/>
      <c r="AO67" s="1701"/>
      <c r="AP67" s="1701"/>
      <c r="AQ67" s="1701"/>
      <c r="AR67" s="1701"/>
      <c r="AS67" s="1701"/>
      <c r="AT67" s="1701"/>
      <c r="AU67" s="1701"/>
      <c r="AV67" s="1701"/>
      <c r="AW67" s="1701"/>
      <c r="AX67" s="1701"/>
      <c r="AY67" s="1701"/>
      <c r="AZ67" s="242"/>
      <c r="BA67" s="2035"/>
      <c r="BB67" s="171" t="s">
        <v>284</v>
      </c>
      <c r="BC67" s="494">
        <v>970.24026500000014</v>
      </c>
      <c r="BD67" s="444">
        <v>564.39551999999981</v>
      </c>
      <c r="BE67" s="444">
        <v>350.85292900000002</v>
      </c>
      <c r="BF67" s="444">
        <v>124.17394300000002</v>
      </c>
      <c r="BG67" s="495">
        <v>40.585455000000003</v>
      </c>
      <c r="BH67" s="502">
        <v>50.768093000000007</v>
      </c>
      <c r="BI67" s="444">
        <v>6.208132</v>
      </c>
      <c r="BJ67" s="444">
        <v>10.073278999999999</v>
      </c>
      <c r="BK67" s="444">
        <v>0</v>
      </c>
      <c r="BL67" s="495">
        <v>0</v>
      </c>
      <c r="BM67" s="502">
        <v>737.06602700000019</v>
      </c>
      <c r="BN67" s="444">
        <v>446.00502799999981</v>
      </c>
      <c r="BO67" s="444">
        <v>443.44311299999993</v>
      </c>
      <c r="BP67" s="444">
        <v>246.05897799999997</v>
      </c>
      <c r="BQ67" s="495">
        <v>110.625462</v>
      </c>
      <c r="BR67" s="502">
        <v>94.945962000000009</v>
      </c>
      <c r="BS67" s="444">
        <v>67.128576999999993</v>
      </c>
      <c r="BT67" s="444">
        <v>88.591129000000009</v>
      </c>
      <c r="BU67" s="444">
        <v>102.06110500000003</v>
      </c>
      <c r="BV67" s="444">
        <v>247.45941700000006</v>
      </c>
      <c r="BW67" s="444">
        <v>105.82239200000001</v>
      </c>
      <c r="BX67" s="444">
        <v>729.08194899999978</v>
      </c>
      <c r="BY67" s="445">
        <v>134.66200199999994</v>
      </c>
      <c r="BZ67" s="445">
        <v>49.170183000000002</v>
      </c>
      <c r="CA67" s="445">
        <v>89.849567999999991</v>
      </c>
      <c r="CB67" s="445">
        <v>61.262593000000003</v>
      </c>
      <c r="CC67" s="445">
        <v>145.950715</v>
      </c>
      <c r="CD67" s="445">
        <v>134.26251999999999</v>
      </c>
      <c r="CE67" s="1536"/>
      <c r="CF67" s="1536"/>
      <c r="CG67" s="1536"/>
      <c r="CH67" s="1536"/>
      <c r="CI67" s="1536"/>
      <c r="CJ67" s="1536"/>
      <c r="CK67" s="1536"/>
      <c r="CL67" s="1536"/>
      <c r="CM67" s="1536"/>
      <c r="CN67" s="1536"/>
      <c r="CO67" s="1536"/>
      <c r="CP67" s="1536"/>
      <c r="CQ67" s="1536"/>
      <c r="CR67" s="1536"/>
      <c r="CS67" s="1536"/>
      <c r="CT67" s="1536"/>
      <c r="CU67" s="1536"/>
      <c r="CV67" s="1536"/>
      <c r="CW67" s="1536"/>
      <c r="CX67" s="1536"/>
      <c r="CY67" s="1536"/>
      <c r="CZ67" s="1536"/>
    </row>
    <row r="68" s="133" customFormat="true" ht="15" customHeight="true" x14ac:dyDescent="0.2">
      <c r="A68" s="2051"/>
      <c r="B68" s="297" t="s">
        <v>285</v>
      </c>
      <c r="C68" s="360">
        <v>0</v>
      </c>
      <c r="D68" s="361">
        <v>8.4645741052223611E-2</v>
      </c>
      <c r="E68" s="361">
        <v>0.2005277234888817</v>
      </c>
      <c r="F68" s="361">
        <v>4.5885734493299503E-2</v>
      </c>
      <c r="G68" s="362">
        <v>5.1622217172349015E-2</v>
      </c>
      <c r="H68" s="363">
        <v>0.19755778056128637</v>
      </c>
      <c r="I68" s="361">
        <v>0.16776975573051908</v>
      </c>
      <c r="J68" s="361">
        <v>0</v>
      </c>
      <c r="K68" s="361">
        <v>5.4715845227972175E-2</v>
      </c>
      <c r="L68" s="364">
        <v>0</v>
      </c>
      <c r="M68" s="365">
        <v>0</v>
      </c>
      <c r="N68" s="361">
        <v>1.8971580959793136E-2</v>
      </c>
      <c r="O68" s="361">
        <v>9.7620655522180216E-2</v>
      </c>
      <c r="P68" s="361">
        <v>0.20167594656641977</v>
      </c>
      <c r="Q68" s="362">
        <v>5.0393369364409316E-2</v>
      </c>
      <c r="R68" s="365">
        <v>0.24138620656917448</v>
      </c>
      <c r="S68" s="361">
        <v>0</v>
      </c>
      <c r="T68" s="361">
        <v>0.17165219757853342</v>
      </c>
      <c r="U68" s="361">
        <v>0</v>
      </c>
      <c r="V68" s="361">
        <v>0</v>
      </c>
      <c r="W68" s="361">
        <v>0</v>
      </c>
      <c r="X68" s="361">
        <v>0.20276227537018798</v>
      </c>
      <c r="Y68" s="366">
        <v>0</v>
      </c>
      <c r="Z68" s="366">
        <v>0.38200982479000883</v>
      </c>
      <c r="AA68" s="366">
        <v>5.9534879005560516E-2</v>
      </c>
      <c r="AB68" s="366">
        <v>0</v>
      </c>
      <c r="AC68" s="366">
        <v>0</v>
      </c>
      <c r="AD68" s="366">
        <v>0</v>
      </c>
      <c r="AE68" s="1701"/>
      <c r="AF68" s="1701"/>
      <c r="AG68" s="1701"/>
      <c r="AH68" s="1701"/>
      <c r="AI68" s="1701"/>
      <c r="AJ68" s="1701"/>
      <c r="AK68" s="1701"/>
      <c r="AL68" s="1701"/>
      <c r="AM68" s="1701"/>
      <c r="AN68" s="1701"/>
      <c r="AO68" s="1701"/>
      <c r="AP68" s="1701"/>
      <c r="AQ68" s="1701"/>
      <c r="AR68" s="1701"/>
      <c r="AS68" s="1701"/>
      <c r="AT68" s="1701"/>
      <c r="AU68" s="1701"/>
      <c r="AV68" s="1701"/>
      <c r="AW68" s="1701"/>
      <c r="AX68" s="1701"/>
      <c r="AY68" s="1701"/>
      <c r="AZ68" s="242"/>
      <c r="BA68" s="2035"/>
      <c r="BB68" s="171" t="s">
        <v>285</v>
      </c>
      <c r="BC68" s="494">
        <v>0</v>
      </c>
      <c r="BD68" s="444">
        <v>10.347045</v>
      </c>
      <c r="BE68" s="444">
        <v>24.507846000000001</v>
      </c>
      <c r="BF68" s="444">
        <v>5.6077919999999999</v>
      </c>
      <c r="BG68" s="495">
        <v>6.309736</v>
      </c>
      <c r="BH68" s="502">
        <v>6.6017200000000003</v>
      </c>
      <c r="BI68" s="444">
        <v>5.6077919999999999</v>
      </c>
      <c r="BJ68" s="444">
        <v>0</v>
      </c>
      <c r="BK68" s="444">
        <v>1.83355</v>
      </c>
      <c r="BL68" s="495">
        <v>0</v>
      </c>
      <c r="BM68" s="502">
        <v>0</v>
      </c>
      <c r="BN68" s="444">
        <v>1.6856199999999999</v>
      </c>
      <c r="BO68" s="444">
        <v>8.6614249999999995</v>
      </c>
      <c r="BP68" s="444">
        <v>17.906126</v>
      </c>
      <c r="BQ68" s="495">
        <v>4.4761860000000002</v>
      </c>
      <c r="BR68" s="502">
        <v>5.733098</v>
      </c>
      <c r="BS68" s="444">
        <v>0</v>
      </c>
      <c r="BT68" s="444">
        <v>12.209512</v>
      </c>
      <c r="BU68" s="444">
        <v>0</v>
      </c>
      <c r="BV68" s="444">
        <v>0</v>
      </c>
      <c r="BW68" s="444">
        <v>0</v>
      </c>
      <c r="BX68" s="444">
        <v>11.832100000000001</v>
      </c>
      <c r="BY68" s="445">
        <v>0</v>
      </c>
      <c r="BZ68" s="445">
        <v>15.312089</v>
      </c>
      <c r="CA68" s="445">
        <v>1.6856199999999999</v>
      </c>
      <c r="CB68" s="445">
        <v>0</v>
      </c>
      <c r="CC68" s="445">
        <v>0</v>
      </c>
      <c r="CD68" s="445">
        <v>0</v>
      </c>
      <c r="CE68" s="1536"/>
      <c r="CF68" s="1536"/>
      <c r="CG68" s="1536"/>
      <c r="CH68" s="1536"/>
      <c r="CI68" s="1536"/>
      <c r="CJ68" s="1536"/>
      <c r="CK68" s="1536"/>
      <c r="CL68" s="1536"/>
      <c r="CM68" s="1536"/>
      <c r="CN68" s="1536"/>
      <c r="CO68" s="1536"/>
      <c r="CP68" s="1536"/>
      <c r="CQ68" s="1536"/>
      <c r="CR68" s="1536"/>
      <c r="CS68" s="1536"/>
      <c r="CT68" s="1536"/>
      <c r="CU68" s="1536"/>
      <c r="CV68" s="1536"/>
      <c r="CW68" s="1536"/>
      <c r="CX68" s="1536"/>
      <c r="CY68" s="1536"/>
      <c r="CZ68" s="1536"/>
    </row>
    <row r="69" s="133" customFormat="true" ht="15" customHeight="true" x14ac:dyDescent="0.2">
      <c r="A69" s="2051"/>
      <c r="B69" s="297" t="s">
        <v>286</v>
      </c>
      <c r="C69" s="360">
        <v>0.18947742176838897</v>
      </c>
      <c r="D69" s="361">
        <v>0.25162522727775505</v>
      </c>
      <c r="E69" s="361">
        <v>0.55682421439050167</v>
      </c>
      <c r="F69" s="361">
        <v>1.3626240379015322</v>
      </c>
      <c r="G69" s="362">
        <v>1.6941170193964863</v>
      </c>
      <c r="H69" s="363">
        <v>1.3098543614480826</v>
      </c>
      <c r="I69" s="361">
        <v>2.2677401842569522</v>
      </c>
      <c r="J69" s="361">
        <v>2.24485808019584</v>
      </c>
      <c r="K69" s="361">
        <v>2.2429143268400091</v>
      </c>
      <c r="L69" s="364">
        <v>1.2655243230441</v>
      </c>
      <c r="M69" s="365">
        <v>1.1672696719020733E-2</v>
      </c>
      <c r="N69" s="361">
        <v>0.15101728248065194</v>
      </c>
      <c r="O69" s="361">
        <v>0.33481106888855677</v>
      </c>
      <c r="P69" s="361">
        <v>0.85484125238285358</v>
      </c>
      <c r="Q69" s="362">
        <v>0.71506486268312996</v>
      </c>
      <c r="R69" s="365">
        <v>0.15925836417244491</v>
      </c>
      <c r="S69" s="361">
        <v>0</v>
      </c>
      <c r="T69" s="361">
        <v>5.5507091059400553</v>
      </c>
      <c r="U69" s="361">
        <v>0.25004077449422257</v>
      </c>
      <c r="V69" s="361">
        <v>0</v>
      </c>
      <c r="W69" s="361">
        <v>0.21532760904557749</v>
      </c>
      <c r="X69" s="361">
        <v>0</v>
      </c>
      <c r="Y69" s="366">
        <v>0.85629327285181833</v>
      </c>
      <c r="Z69" s="366">
        <v>0.64431612473375599</v>
      </c>
      <c r="AA69" s="366">
        <v>0</v>
      </c>
      <c r="AB69" s="366">
        <v>0</v>
      </c>
      <c r="AC69" s="366">
        <v>6.4306266712783819E-2</v>
      </c>
      <c r="AD69" s="366">
        <v>0</v>
      </c>
      <c r="AE69" s="1701"/>
      <c r="AF69" s="1701"/>
      <c r="AG69" s="1701"/>
      <c r="AH69" s="1701"/>
      <c r="AI69" s="1701"/>
      <c r="AJ69" s="1701"/>
      <c r="AK69" s="1701"/>
      <c r="AL69" s="1701"/>
      <c r="AM69" s="1701"/>
      <c r="AN69" s="1701"/>
      <c r="AO69" s="1701"/>
      <c r="AP69" s="1701"/>
      <c r="AQ69" s="1701"/>
      <c r="AR69" s="1701"/>
      <c r="AS69" s="1701"/>
      <c r="AT69" s="1701"/>
      <c r="AU69" s="1701"/>
      <c r="AV69" s="1701"/>
      <c r="AW69" s="1701"/>
      <c r="AX69" s="1701"/>
      <c r="AY69" s="1701"/>
      <c r="AZ69" s="242"/>
      <c r="BA69" s="2035"/>
      <c r="BB69" s="171" t="s">
        <v>286</v>
      </c>
      <c r="BC69" s="494">
        <v>23.156452000000002</v>
      </c>
      <c r="BD69" s="444">
        <v>30.758518000000002</v>
      </c>
      <c r="BE69" s="444">
        <v>68.053244000000007</v>
      </c>
      <c r="BF69" s="444">
        <v>166.529146</v>
      </c>
      <c r="BG69" s="495">
        <v>207.07036099999996</v>
      </c>
      <c r="BH69" s="502">
        <v>43.770949999999992</v>
      </c>
      <c r="BI69" s="444">
        <v>75.800404</v>
      </c>
      <c r="BJ69" s="444">
        <v>75.062983000000003</v>
      </c>
      <c r="BK69" s="444">
        <v>75.160962000000012</v>
      </c>
      <c r="BL69" s="495">
        <v>42.197920999999994</v>
      </c>
      <c r="BM69" s="502">
        <v>1.0364</v>
      </c>
      <c r="BN69" s="444">
        <v>13.417846000000001</v>
      </c>
      <c r="BO69" s="444">
        <v>29.706223000000001</v>
      </c>
      <c r="BP69" s="444">
        <v>75.898467000000011</v>
      </c>
      <c r="BQ69" s="495">
        <v>63.515565000000002</v>
      </c>
      <c r="BR69" s="502">
        <v>3.782502</v>
      </c>
      <c r="BS69" s="444">
        <v>0</v>
      </c>
      <c r="BT69" s="444">
        <v>394.81841999999995</v>
      </c>
      <c r="BU69" s="444">
        <v>12.056944</v>
      </c>
      <c r="BV69" s="444">
        <v>0</v>
      </c>
      <c r="BW69" s="444">
        <v>27.471603999999999</v>
      </c>
      <c r="BX69" s="444">
        <v>0</v>
      </c>
      <c r="BY69" s="445">
        <v>29.019200000000005</v>
      </c>
      <c r="BZ69" s="445">
        <v>25.826105000000002</v>
      </c>
      <c r="CA69" s="445">
        <v>0</v>
      </c>
      <c r="CB69" s="445">
        <v>0</v>
      </c>
      <c r="CC69" s="445">
        <v>2.592946</v>
      </c>
      <c r="CD69" s="445">
        <v>0</v>
      </c>
      <c r="CE69" s="1536"/>
      <c r="CF69" s="1536"/>
      <c r="CG69" s="1536"/>
      <c r="CH69" s="1536"/>
      <c r="CI69" s="1536"/>
      <c r="CJ69" s="1536"/>
      <c r="CK69" s="1536"/>
      <c r="CL69" s="1536"/>
      <c r="CM69" s="1536"/>
      <c r="CN69" s="1536"/>
      <c r="CO69" s="1536"/>
      <c r="CP69" s="1536"/>
      <c r="CQ69" s="1536"/>
      <c r="CR69" s="1536"/>
      <c r="CS69" s="1536"/>
      <c r="CT69" s="1536"/>
      <c r="CU69" s="1536"/>
      <c r="CV69" s="1536"/>
      <c r="CW69" s="1536"/>
      <c r="CX69" s="1536"/>
      <c r="CY69" s="1536"/>
      <c r="CZ69" s="1536"/>
    </row>
    <row r="70" s="133" customFormat="true" ht="15" customHeight="true" x14ac:dyDescent="0.2">
      <c r="A70" s="2051"/>
      <c r="B70" s="297" t="s">
        <v>287</v>
      </c>
      <c r="C70" s="360">
        <v>0.10317466101960755</v>
      </c>
      <c r="D70" s="361">
        <v>0.26657057165247439</v>
      </c>
      <c r="E70" s="361">
        <v>8.8270161708565373E-2</v>
      </c>
      <c r="F70" s="361">
        <v>0.16326096108358712</v>
      </c>
      <c r="G70" s="362">
        <v>0</v>
      </c>
      <c r="H70" s="363">
        <v>0</v>
      </c>
      <c r="I70" s="361">
        <v>0</v>
      </c>
      <c r="J70" s="361">
        <v>0</v>
      </c>
      <c r="K70" s="361">
        <v>0</v>
      </c>
      <c r="L70" s="364">
        <v>0</v>
      </c>
      <c r="M70" s="365">
        <v>8.0740101771679229E-2</v>
      </c>
      <c r="N70" s="361">
        <v>0.19933850537724002</v>
      </c>
      <c r="O70" s="361">
        <v>0.22896135420650529</v>
      </c>
      <c r="P70" s="361">
        <v>0.1215058279912484</v>
      </c>
      <c r="Q70" s="362">
        <v>0.22462693428634317</v>
      </c>
      <c r="R70" s="365">
        <v>0</v>
      </c>
      <c r="S70" s="361">
        <v>0</v>
      </c>
      <c r="T70" s="361">
        <v>0.16394445280004938</v>
      </c>
      <c r="U70" s="361">
        <v>0</v>
      </c>
      <c r="V70" s="361">
        <v>0</v>
      </c>
      <c r="W70" s="361">
        <v>0</v>
      </c>
      <c r="X70" s="361">
        <v>0.93104126645757668</v>
      </c>
      <c r="Y70" s="366">
        <v>0.29340904102270382</v>
      </c>
      <c r="Z70" s="366">
        <v>0</v>
      </c>
      <c r="AA70" s="366">
        <v>0</v>
      </c>
      <c r="AB70" s="366">
        <v>0</v>
      </c>
      <c r="AC70" s="366">
        <v>0</v>
      </c>
      <c r="AD70" s="366">
        <v>0</v>
      </c>
      <c r="AE70" s="1701"/>
      <c r="AF70" s="1701"/>
      <c r="AG70" s="1701"/>
      <c r="AH70" s="1701"/>
      <c r="AI70" s="1701"/>
      <c r="AJ70" s="1701"/>
      <c r="AK70" s="1701"/>
      <c r="AL70" s="1701"/>
      <c r="AM70" s="1701"/>
      <c r="AN70" s="1701"/>
      <c r="AO70" s="1701"/>
      <c r="AP70" s="1701"/>
      <c r="AQ70" s="1701"/>
      <c r="AR70" s="1701"/>
      <c r="AS70" s="1701"/>
      <c r="AT70" s="1701"/>
      <c r="AU70" s="1701"/>
      <c r="AV70" s="1701"/>
      <c r="AW70" s="1701"/>
      <c r="AX70" s="1701"/>
      <c r="AY70" s="1701"/>
      <c r="AZ70" s="242"/>
      <c r="BA70" s="2035"/>
      <c r="BB70" s="171" t="s">
        <v>287</v>
      </c>
      <c r="BC70" s="494">
        <v>12.609202</v>
      </c>
      <c r="BD70" s="444">
        <v>32.585428</v>
      </c>
      <c r="BE70" s="444">
        <v>10.788092000000001</v>
      </c>
      <c r="BF70" s="444">
        <v>19.952465</v>
      </c>
      <c r="BG70" s="495">
        <v>0</v>
      </c>
      <c r="BH70" s="502">
        <v>0</v>
      </c>
      <c r="BI70" s="444">
        <v>0</v>
      </c>
      <c r="BJ70" s="444">
        <v>0</v>
      </c>
      <c r="BK70" s="444">
        <v>0</v>
      </c>
      <c r="BL70" s="495">
        <v>0</v>
      </c>
      <c r="BM70" s="502">
        <v>7.1687840000000005</v>
      </c>
      <c r="BN70" s="444">
        <v>17.711174</v>
      </c>
      <c r="BO70" s="444">
        <v>20.314671999999998</v>
      </c>
      <c r="BP70" s="444">
        <v>10.788092000000001</v>
      </c>
      <c r="BQ70" s="495">
        <v>19.952465</v>
      </c>
      <c r="BR70" s="502">
        <v>0</v>
      </c>
      <c r="BS70" s="444">
        <v>0</v>
      </c>
      <c r="BT70" s="444">
        <v>11.661265</v>
      </c>
      <c r="BU70" s="444">
        <v>0</v>
      </c>
      <c r="BV70" s="444">
        <v>0</v>
      </c>
      <c r="BW70" s="444">
        <v>0</v>
      </c>
      <c r="BX70" s="444">
        <v>54.330488000000003</v>
      </c>
      <c r="BY70" s="445">
        <v>9.9434339999999999</v>
      </c>
      <c r="BZ70" s="445">
        <v>0</v>
      </c>
      <c r="CA70" s="445">
        <v>0</v>
      </c>
      <c r="CB70" s="445">
        <v>0</v>
      </c>
      <c r="CC70" s="445">
        <v>0</v>
      </c>
      <c r="CD70" s="445">
        <v>0</v>
      </c>
      <c r="CE70" s="1536"/>
      <c r="CF70" s="1536"/>
      <c r="CG70" s="1536"/>
      <c r="CH70" s="1536"/>
      <c r="CI70" s="1536"/>
      <c r="CJ70" s="1536"/>
      <c r="CK70" s="1536"/>
      <c r="CL70" s="1536"/>
      <c r="CM70" s="1536"/>
      <c r="CN70" s="1536"/>
      <c r="CO70" s="1536"/>
      <c r="CP70" s="1536"/>
      <c r="CQ70" s="1536"/>
      <c r="CR70" s="1536"/>
      <c r="CS70" s="1536"/>
      <c r="CT70" s="1536"/>
      <c r="CU70" s="1536"/>
      <c r="CV70" s="1536"/>
      <c r="CW70" s="1536"/>
      <c r="CX70" s="1536"/>
      <c r="CY70" s="1536"/>
      <c r="CZ70" s="1536"/>
    </row>
    <row r="71" s="133" customFormat="true" ht="15" customHeight="true" x14ac:dyDescent="0.2">
      <c r="A71" s="2052"/>
      <c r="B71" s="297" t="s">
        <v>288</v>
      </c>
      <c r="C71" s="360">
        <v>0</v>
      </c>
      <c r="D71" s="361">
        <v>0.39864940526869241</v>
      </c>
      <c r="E71" s="361">
        <v>1.3686983857334001</v>
      </c>
      <c r="F71" s="361">
        <v>5.3932820626110818</v>
      </c>
      <c r="G71" s="362">
        <v>25.065627227522775</v>
      </c>
      <c r="H71" s="363">
        <v>5.5311413567824275</v>
      </c>
      <c r="I71" s="361">
        <v>11.54612297982456</v>
      </c>
      <c r="J71" s="361">
        <v>18.636668923271458</v>
      </c>
      <c r="K71" s="361">
        <v>33.285318103919579</v>
      </c>
      <c r="L71" s="364">
        <v>40.65775199510481</v>
      </c>
      <c r="M71" s="365">
        <v>0</v>
      </c>
      <c r="N71" s="361">
        <v>0</v>
      </c>
      <c r="O71" s="361">
        <v>0.40045684238559381</v>
      </c>
      <c r="P71" s="361">
        <v>0.46579369895596351</v>
      </c>
      <c r="Q71" s="362">
        <v>2.2173227074400774</v>
      </c>
      <c r="R71" s="365">
        <v>3.8888408884877504E-2</v>
      </c>
      <c r="S71" s="361">
        <v>0</v>
      </c>
      <c r="T71" s="361">
        <v>2.5940008630539437</v>
      </c>
      <c r="U71" s="361">
        <v>1.1762003976787494</v>
      </c>
      <c r="V71" s="361">
        <v>0.10310915089586012</v>
      </c>
      <c r="W71" s="361">
        <v>28.371793145540341</v>
      </c>
      <c r="X71" s="361">
        <v>0</v>
      </c>
      <c r="Y71" s="366">
        <v>0</v>
      </c>
      <c r="Z71" s="366">
        <v>0.76245220092739396</v>
      </c>
      <c r="AA71" s="366">
        <v>1.133039496825087</v>
      </c>
      <c r="AB71" s="366">
        <v>0</v>
      </c>
      <c r="AC71" s="366">
        <v>0.26549252508786941</v>
      </c>
      <c r="AD71" s="366">
        <v>0</v>
      </c>
      <c r="AE71" s="1701"/>
      <c r="AF71" s="1701"/>
      <c r="AG71" s="1701"/>
      <c r="AH71" s="1701"/>
      <c r="AI71" s="1701"/>
      <c r="AJ71" s="1701"/>
      <c r="AK71" s="1701"/>
      <c r="AL71" s="1701"/>
      <c r="AM71" s="1701"/>
      <c r="AN71" s="1701"/>
      <c r="AO71" s="1701"/>
      <c r="AP71" s="1701"/>
      <c r="AQ71" s="1701"/>
      <c r="AR71" s="1701"/>
      <c r="AS71" s="1701"/>
      <c r="AT71" s="1701"/>
      <c r="AU71" s="1701"/>
      <c r="AV71" s="1701"/>
      <c r="AW71" s="1701"/>
      <c r="AX71" s="1701"/>
      <c r="AY71" s="1701"/>
      <c r="AZ71" s="242"/>
      <c r="BA71" s="2036"/>
      <c r="BB71" s="171" t="s">
        <v>288</v>
      </c>
      <c r="BC71" s="494">
        <v>0</v>
      </c>
      <c r="BD71" s="444">
        <v>48.730665999999999</v>
      </c>
      <c r="BE71" s="444">
        <v>167.27786400000002</v>
      </c>
      <c r="BF71" s="444">
        <v>659.12432999999999</v>
      </c>
      <c r="BG71" s="495">
        <v>3063.7485009999978</v>
      </c>
      <c r="BH71" s="502">
        <v>184.83223700000005</v>
      </c>
      <c r="BI71" s="444">
        <v>385.93521099999992</v>
      </c>
      <c r="BJ71" s="444">
        <v>623.16810799999985</v>
      </c>
      <c r="BK71" s="444">
        <v>1115.4044089999995</v>
      </c>
      <c r="BL71" s="495">
        <v>1355.7010129999994</v>
      </c>
      <c r="BM71" s="502">
        <v>0</v>
      </c>
      <c r="BN71" s="444">
        <v>0</v>
      </c>
      <c r="BO71" s="444">
        <v>35.530666000000004</v>
      </c>
      <c r="BP71" s="444">
        <v>41.356248999999998</v>
      </c>
      <c r="BQ71" s="495">
        <v>196.95346799999999</v>
      </c>
      <c r="BR71" s="502">
        <v>0.923628</v>
      </c>
      <c r="BS71" s="444">
        <v>0</v>
      </c>
      <c r="BT71" s="444">
        <v>184.50963700000003</v>
      </c>
      <c r="BU71" s="444">
        <v>56.716278999999993</v>
      </c>
      <c r="BV71" s="444">
        <v>3.697854</v>
      </c>
      <c r="BW71" s="444">
        <v>3619.6875519999962</v>
      </c>
      <c r="BX71" s="444">
        <v>0</v>
      </c>
      <c r="BY71" s="445">
        <v>0</v>
      </c>
      <c r="BZ71" s="445">
        <v>30.561350000000001</v>
      </c>
      <c r="CA71" s="445">
        <v>32.079918000000006</v>
      </c>
      <c r="CB71" s="445">
        <v>0</v>
      </c>
      <c r="CC71" s="445">
        <v>10.705143</v>
      </c>
      <c r="CD71" s="445">
        <v>0</v>
      </c>
      <c r="CE71" s="1536"/>
      <c r="CF71" s="1536"/>
      <c r="CG71" s="1536"/>
      <c r="CH71" s="1536"/>
      <c r="CI71" s="1536"/>
      <c r="CJ71" s="1536"/>
      <c r="CK71" s="1536"/>
      <c r="CL71" s="1536"/>
      <c r="CM71" s="1536"/>
      <c r="CN71" s="1536"/>
      <c r="CO71" s="1536"/>
      <c r="CP71" s="1536"/>
      <c r="CQ71" s="1536"/>
      <c r="CR71" s="1536"/>
      <c r="CS71" s="1536"/>
      <c r="CT71" s="1536"/>
      <c r="CU71" s="1536"/>
      <c r="CV71" s="1536"/>
      <c r="CW71" s="1536"/>
      <c r="CX71" s="1536"/>
      <c r="CY71" s="1536"/>
      <c r="CZ71" s="1536"/>
    </row>
    <row r="72" s="133" customFormat="true" ht="15" customHeight="true" x14ac:dyDescent="0.2">
      <c r="A72" s="278"/>
      <c r="B72" s="297"/>
      <c r="C72" s="360"/>
      <c r="D72" s="361"/>
      <c r="E72" s="361"/>
      <c r="F72" s="361"/>
      <c r="G72" s="362"/>
      <c r="H72" s="363"/>
      <c r="I72" s="361"/>
      <c r="J72" s="361"/>
      <c r="K72" s="361"/>
      <c r="L72" s="364"/>
      <c r="M72" s="365"/>
      <c r="N72" s="361"/>
      <c r="O72" s="361"/>
      <c r="P72" s="361"/>
      <c r="Q72" s="362"/>
      <c r="R72" s="365"/>
      <c r="S72" s="361"/>
      <c r="T72" s="361"/>
      <c r="U72" s="361"/>
      <c r="V72" s="361"/>
      <c r="W72" s="361"/>
      <c r="X72" s="361"/>
      <c r="Y72" s="366"/>
      <c r="Z72" s="366"/>
      <c r="AA72" s="366"/>
      <c r="AB72" s="366"/>
      <c r="AC72" s="366"/>
      <c r="AD72" s="366"/>
      <c r="AE72" s="1701"/>
      <c r="AF72" s="1701"/>
      <c r="AG72" s="1701"/>
      <c r="AH72" s="1701"/>
      <c r="AI72" s="1701"/>
      <c r="AJ72" s="1701"/>
      <c r="AK72" s="1701"/>
      <c r="AL72" s="1701"/>
      <c r="AM72" s="1701"/>
      <c r="AN72" s="1701"/>
      <c r="AO72" s="1701"/>
      <c r="AP72" s="1701"/>
      <c r="AQ72" s="1701"/>
      <c r="AR72" s="1701"/>
      <c r="AS72" s="1701"/>
      <c r="AT72" s="1701"/>
      <c r="AU72" s="1701"/>
      <c r="AV72" s="1701"/>
      <c r="AW72" s="1701"/>
      <c r="AX72" s="1701"/>
      <c r="AY72" s="1701"/>
      <c r="AZ72" s="242"/>
      <c r="BA72" s="270"/>
      <c r="BB72" s="171"/>
      <c r="BC72" s="494"/>
      <c r="BD72" s="444"/>
      <c r="BE72" s="444"/>
      <c r="BF72" s="444"/>
      <c r="BG72" s="495"/>
      <c r="BH72" s="502"/>
      <c r="BI72" s="444"/>
      <c r="BJ72" s="444"/>
      <c r="BK72" s="444"/>
      <c r="BL72" s="495"/>
      <c r="BM72" s="502"/>
      <c r="BN72" s="444"/>
      <c r="BO72" s="444"/>
      <c r="BP72" s="444"/>
      <c r="BQ72" s="495"/>
      <c r="BR72" s="502"/>
      <c r="BS72" s="444"/>
      <c r="BT72" s="444"/>
      <c r="BU72" s="444"/>
      <c r="BV72" s="444"/>
      <c r="BW72" s="444"/>
      <c r="BX72" s="444"/>
      <c r="BY72" s="445"/>
      <c r="BZ72" s="445"/>
      <c r="CA72" s="445"/>
      <c r="CB72" s="445"/>
      <c r="CC72" s="445"/>
      <c r="CD72" s="445"/>
      <c r="CE72" s="1536"/>
      <c r="CF72" s="1536"/>
      <c r="CG72" s="1536"/>
      <c r="CH72" s="1536"/>
      <c r="CI72" s="1536"/>
      <c r="CJ72" s="1536"/>
      <c r="CK72" s="1536"/>
      <c r="CL72" s="1536"/>
      <c r="CM72" s="1536"/>
      <c r="CN72" s="1536"/>
      <c r="CO72" s="1536"/>
      <c r="CP72" s="1536"/>
      <c r="CQ72" s="1536"/>
      <c r="CR72" s="1536"/>
      <c r="CS72" s="1536"/>
      <c r="CT72" s="1536"/>
      <c r="CU72" s="1536"/>
      <c r="CV72" s="1536"/>
      <c r="CW72" s="1536"/>
      <c r="CX72" s="1536"/>
      <c r="CY72" s="1536"/>
      <c r="CZ72" s="1536"/>
    </row>
    <row r="73" s="133" customFormat="true" ht="15" customHeight="true" x14ac:dyDescent="0.2">
      <c r="A73" s="278"/>
      <c r="B73" s="297"/>
      <c r="C73" s="360"/>
      <c r="D73" s="361"/>
      <c r="E73" s="361"/>
      <c r="F73" s="361"/>
      <c r="G73" s="362"/>
      <c r="H73" s="363"/>
      <c r="I73" s="361"/>
      <c r="J73" s="361"/>
      <c r="K73" s="361"/>
      <c r="L73" s="364"/>
      <c r="M73" s="365"/>
      <c r="N73" s="361"/>
      <c r="O73" s="361"/>
      <c r="P73" s="361"/>
      <c r="Q73" s="362"/>
      <c r="R73" s="365"/>
      <c r="S73" s="361"/>
      <c r="T73" s="361"/>
      <c r="U73" s="361"/>
      <c r="V73" s="361"/>
      <c r="W73" s="361"/>
      <c r="X73" s="361"/>
      <c r="Y73" s="366"/>
      <c r="Z73" s="366"/>
      <c r="AA73" s="366"/>
      <c r="AB73" s="366"/>
      <c r="AC73" s="366"/>
      <c r="AD73" s="366"/>
      <c r="AE73" s="1701"/>
      <c r="AF73" s="1701"/>
      <c r="AG73" s="1701"/>
      <c r="AH73" s="1701"/>
      <c r="AI73" s="1701"/>
      <c r="AJ73" s="1701"/>
      <c r="AK73" s="1701"/>
      <c r="AL73" s="1701"/>
      <c r="AM73" s="1701"/>
      <c r="AN73" s="1701"/>
      <c r="AO73" s="1701"/>
      <c r="AP73" s="1701"/>
      <c r="AQ73" s="1701"/>
      <c r="AR73" s="1701"/>
      <c r="AS73" s="1701"/>
      <c r="AT73" s="1701"/>
      <c r="AU73" s="1701"/>
      <c r="AV73" s="1701"/>
      <c r="AW73" s="1701"/>
      <c r="AX73" s="1701"/>
      <c r="AY73" s="1701"/>
      <c r="AZ73" s="242"/>
      <c r="BA73" s="270"/>
      <c r="BB73" s="171"/>
      <c r="BC73" s="494"/>
      <c r="BD73" s="444"/>
      <c r="BE73" s="444"/>
      <c r="BF73" s="444"/>
      <c r="BG73" s="495"/>
      <c r="BH73" s="502"/>
      <c r="BI73" s="444"/>
      <c r="BJ73" s="444"/>
      <c r="BK73" s="444"/>
      <c r="BL73" s="495"/>
      <c r="BM73" s="502"/>
      <c r="BN73" s="444"/>
      <c r="BO73" s="444"/>
      <c r="BP73" s="444"/>
      <c r="BQ73" s="495"/>
      <c r="BR73" s="502"/>
      <c r="BS73" s="444"/>
      <c r="BT73" s="444"/>
      <c r="BU73" s="444"/>
      <c r="BV73" s="444"/>
      <c r="BW73" s="444"/>
      <c r="BX73" s="444"/>
      <c r="BY73" s="445"/>
      <c r="BZ73" s="445"/>
      <c r="CA73" s="445"/>
      <c r="CB73" s="445"/>
      <c r="CC73" s="445"/>
      <c r="CD73" s="445"/>
      <c r="CE73" s="1536"/>
      <c r="CF73" s="1536"/>
      <c r="CG73" s="1536"/>
      <c r="CH73" s="1536"/>
      <c r="CI73" s="1536"/>
      <c r="CJ73" s="1536"/>
      <c r="CK73" s="1536"/>
      <c r="CL73" s="1536"/>
      <c r="CM73" s="1536"/>
      <c r="CN73" s="1536"/>
      <c r="CO73" s="1536"/>
      <c r="CP73" s="1536"/>
      <c r="CQ73" s="1536"/>
      <c r="CR73" s="1536"/>
      <c r="CS73" s="1536"/>
      <c r="CT73" s="1536"/>
      <c r="CU73" s="1536"/>
      <c r="CV73" s="1536"/>
      <c r="CW73" s="1536"/>
      <c r="CX73" s="1536"/>
      <c r="CY73" s="1536"/>
      <c r="CZ73" s="1536"/>
    </row>
    <row r="74" s="133" customFormat="true" ht="15" customHeight="true" x14ac:dyDescent="0.2">
      <c r="A74" s="278"/>
      <c r="B74" s="297"/>
      <c r="C74" s="360"/>
      <c r="D74" s="361"/>
      <c r="E74" s="361"/>
      <c r="F74" s="361"/>
      <c r="G74" s="362"/>
      <c r="H74" s="363"/>
      <c r="I74" s="361"/>
      <c r="J74" s="361"/>
      <c r="K74" s="361"/>
      <c r="L74" s="364"/>
      <c r="M74" s="365"/>
      <c r="N74" s="361"/>
      <c r="O74" s="361"/>
      <c r="P74" s="361"/>
      <c r="Q74" s="362"/>
      <c r="R74" s="365"/>
      <c r="S74" s="361"/>
      <c r="T74" s="361"/>
      <c r="U74" s="361"/>
      <c r="V74" s="361"/>
      <c r="W74" s="361"/>
      <c r="X74" s="361"/>
      <c r="Y74" s="366"/>
      <c r="Z74" s="366"/>
      <c r="AA74" s="366"/>
      <c r="AB74" s="366"/>
      <c r="AC74" s="366"/>
      <c r="AD74" s="366"/>
      <c r="AE74" s="1701"/>
      <c r="AF74" s="1701"/>
      <c r="AG74" s="1701"/>
      <c r="AH74" s="1701"/>
      <c r="AI74" s="1701"/>
      <c r="AJ74" s="1701"/>
      <c r="AK74" s="1701"/>
      <c r="AL74" s="1701"/>
      <c r="AM74" s="1701"/>
      <c r="AN74" s="1701"/>
      <c r="AO74" s="1701"/>
      <c r="AP74" s="1701"/>
      <c r="AQ74" s="1701"/>
      <c r="AR74" s="1701"/>
      <c r="AS74" s="1701"/>
      <c r="AT74" s="1701"/>
      <c r="AU74" s="1701"/>
      <c r="AV74" s="1701"/>
      <c r="AW74" s="1701"/>
      <c r="AX74" s="1701"/>
      <c r="AY74" s="1701"/>
      <c r="AZ74" s="242"/>
      <c r="BA74" s="270"/>
      <c r="BB74" s="171"/>
      <c r="BC74" s="494"/>
      <c r="BD74" s="444"/>
      <c r="BE74" s="444"/>
      <c r="BF74" s="444"/>
      <c r="BG74" s="495"/>
      <c r="BH74" s="502"/>
      <c r="BI74" s="444"/>
      <c r="BJ74" s="444"/>
      <c r="BK74" s="444"/>
      <c r="BL74" s="495"/>
      <c r="BM74" s="502"/>
      <c r="BN74" s="444"/>
      <c r="BO74" s="444"/>
      <c r="BP74" s="444"/>
      <c r="BQ74" s="495"/>
      <c r="BR74" s="502"/>
      <c r="BS74" s="444"/>
      <c r="BT74" s="444"/>
      <c r="BU74" s="444"/>
      <c r="BV74" s="444"/>
      <c r="BW74" s="444"/>
      <c r="BX74" s="444"/>
      <c r="BY74" s="445"/>
      <c r="BZ74" s="445"/>
      <c r="CA74" s="445"/>
      <c r="CB74" s="445"/>
      <c r="CC74" s="445"/>
      <c r="CD74" s="445"/>
      <c r="CE74" s="1536"/>
      <c r="CF74" s="1536"/>
      <c r="CG74" s="1536"/>
      <c r="CH74" s="1536"/>
      <c r="CI74" s="1536"/>
      <c r="CJ74" s="1536"/>
      <c r="CK74" s="1536"/>
      <c r="CL74" s="1536"/>
      <c r="CM74" s="1536"/>
      <c r="CN74" s="1536"/>
      <c r="CO74" s="1536"/>
      <c r="CP74" s="1536"/>
      <c r="CQ74" s="1536"/>
      <c r="CR74" s="1536"/>
      <c r="CS74" s="1536"/>
      <c r="CT74" s="1536"/>
      <c r="CU74" s="1536"/>
      <c r="CV74" s="1536"/>
      <c r="CW74" s="1536"/>
      <c r="CX74" s="1536"/>
      <c r="CY74" s="1536"/>
      <c r="CZ74" s="1536"/>
    </row>
    <row r="75" s="133" customFormat="true" ht="15" customHeight="true" x14ac:dyDescent="0.2">
      <c r="A75" s="278"/>
      <c r="B75" s="297"/>
      <c r="C75" s="360"/>
      <c r="D75" s="361"/>
      <c r="E75" s="361"/>
      <c r="F75" s="361"/>
      <c r="G75" s="362"/>
      <c r="H75" s="363"/>
      <c r="I75" s="361"/>
      <c r="J75" s="361"/>
      <c r="K75" s="361"/>
      <c r="L75" s="364"/>
      <c r="M75" s="365"/>
      <c r="N75" s="361"/>
      <c r="O75" s="361"/>
      <c r="P75" s="361"/>
      <c r="Q75" s="362"/>
      <c r="R75" s="365"/>
      <c r="S75" s="361"/>
      <c r="T75" s="361"/>
      <c r="U75" s="361"/>
      <c r="V75" s="361"/>
      <c r="W75" s="361"/>
      <c r="X75" s="361"/>
      <c r="Y75" s="366"/>
      <c r="Z75" s="366"/>
      <c r="AA75" s="366"/>
      <c r="AB75" s="366"/>
      <c r="AC75" s="366"/>
      <c r="AD75" s="366"/>
      <c r="AE75" s="1701"/>
      <c r="AF75" s="1701"/>
      <c r="AG75" s="1701"/>
      <c r="AH75" s="1701"/>
      <c r="AI75" s="1701"/>
      <c r="AJ75" s="1701"/>
      <c r="AK75" s="1701"/>
      <c r="AL75" s="1701"/>
      <c r="AM75" s="1701"/>
      <c r="AN75" s="1701"/>
      <c r="AO75" s="1701"/>
      <c r="AP75" s="1701"/>
      <c r="AQ75" s="1701"/>
      <c r="AR75" s="1701"/>
      <c r="AS75" s="1701"/>
      <c r="AT75" s="1701"/>
      <c r="AU75" s="1701"/>
      <c r="AV75" s="1701"/>
      <c r="AW75" s="1701"/>
      <c r="AX75" s="1701"/>
      <c r="AY75" s="1701"/>
      <c r="AZ75" s="242"/>
      <c r="BA75" s="270"/>
      <c r="BB75" s="171"/>
      <c r="BC75" s="494"/>
      <c r="BD75" s="444"/>
      <c r="BE75" s="444"/>
      <c r="BF75" s="444"/>
      <c r="BG75" s="495"/>
      <c r="BH75" s="502"/>
      <c r="BI75" s="444"/>
      <c r="BJ75" s="444"/>
      <c r="BK75" s="444"/>
      <c r="BL75" s="495"/>
      <c r="BM75" s="502"/>
      <c r="BN75" s="444"/>
      <c r="BO75" s="444"/>
      <c r="BP75" s="444"/>
      <c r="BQ75" s="495"/>
      <c r="BR75" s="502"/>
      <c r="BS75" s="444"/>
      <c r="BT75" s="444"/>
      <c r="BU75" s="444"/>
      <c r="BV75" s="444"/>
      <c r="BW75" s="444"/>
      <c r="BX75" s="444"/>
      <c r="BY75" s="445"/>
      <c r="BZ75" s="445"/>
      <c r="CA75" s="445"/>
      <c r="CB75" s="445"/>
      <c r="CC75" s="445"/>
      <c r="CD75" s="445"/>
      <c r="CE75" s="1536"/>
      <c r="CF75" s="1536"/>
      <c r="CG75" s="1536"/>
      <c r="CH75" s="1536"/>
      <c r="CI75" s="1536"/>
      <c r="CJ75" s="1536"/>
      <c r="CK75" s="1536"/>
      <c r="CL75" s="1536"/>
      <c r="CM75" s="1536"/>
      <c r="CN75" s="1536"/>
      <c r="CO75" s="1536"/>
      <c r="CP75" s="1536"/>
      <c r="CQ75" s="1536"/>
      <c r="CR75" s="1536"/>
      <c r="CS75" s="1536"/>
      <c r="CT75" s="1536"/>
      <c r="CU75" s="1536"/>
      <c r="CV75" s="1536"/>
      <c r="CW75" s="1536"/>
      <c r="CX75" s="1536"/>
      <c r="CY75" s="1536"/>
      <c r="CZ75" s="1536"/>
    </row>
    <row r="76" s="133" customFormat="true" ht="15" customHeight="true" x14ac:dyDescent="0.2">
      <c r="A76" s="278"/>
      <c r="B76" s="297"/>
      <c r="C76" s="360"/>
      <c r="D76" s="361"/>
      <c r="E76" s="361"/>
      <c r="F76" s="361"/>
      <c r="G76" s="362"/>
      <c r="H76" s="363"/>
      <c r="I76" s="361"/>
      <c r="J76" s="361"/>
      <c r="K76" s="361"/>
      <c r="L76" s="364"/>
      <c r="M76" s="365"/>
      <c r="N76" s="361"/>
      <c r="O76" s="361"/>
      <c r="P76" s="361"/>
      <c r="Q76" s="362"/>
      <c r="R76" s="365"/>
      <c r="S76" s="361"/>
      <c r="T76" s="361"/>
      <c r="U76" s="361"/>
      <c r="V76" s="361"/>
      <c r="W76" s="361"/>
      <c r="X76" s="361"/>
      <c r="Y76" s="366"/>
      <c r="Z76" s="366"/>
      <c r="AA76" s="366"/>
      <c r="AB76" s="366"/>
      <c r="AC76" s="366"/>
      <c r="AD76" s="366"/>
      <c r="AE76" s="1701"/>
      <c r="AF76" s="1701"/>
      <c r="AG76" s="1701"/>
      <c r="AH76" s="1701"/>
      <c r="AI76" s="1701"/>
      <c r="AJ76" s="1701"/>
      <c r="AK76" s="1701"/>
      <c r="AL76" s="1701"/>
      <c r="AM76" s="1701"/>
      <c r="AN76" s="1701"/>
      <c r="AO76" s="1701"/>
      <c r="AP76" s="1701"/>
      <c r="AQ76" s="1701"/>
      <c r="AR76" s="1701"/>
      <c r="AS76" s="1701"/>
      <c r="AT76" s="1701"/>
      <c r="AU76" s="1701"/>
      <c r="AV76" s="1701"/>
      <c r="AW76" s="1701"/>
      <c r="AX76" s="1701"/>
      <c r="AY76" s="1701"/>
      <c r="AZ76" s="242"/>
      <c r="BA76" s="270"/>
      <c r="BB76" s="171"/>
      <c r="BC76" s="494"/>
      <c r="BD76" s="444"/>
      <c r="BE76" s="444"/>
      <c r="BF76" s="444"/>
      <c r="BG76" s="495"/>
      <c r="BH76" s="502"/>
      <c r="BI76" s="444"/>
      <c r="BJ76" s="444"/>
      <c r="BK76" s="444"/>
      <c r="BL76" s="495"/>
      <c r="BM76" s="502"/>
      <c r="BN76" s="444"/>
      <c r="BO76" s="444"/>
      <c r="BP76" s="444"/>
      <c r="BQ76" s="495"/>
      <c r="BR76" s="502"/>
      <c r="BS76" s="444"/>
      <c r="BT76" s="444"/>
      <c r="BU76" s="444"/>
      <c r="BV76" s="444"/>
      <c r="BW76" s="444"/>
      <c r="BX76" s="444"/>
      <c r="BY76" s="445"/>
      <c r="BZ76" s="445"/>
      <c r="CA76" s="445"/>
      <c r="CB76" s="445"/>
      <c r="CC76" s="445"/>
      <c r="CD76" s="445"/>
      <c r="CE76" s="1536"/>
      <c r="CF76" s="1536"/>
      <c r="CG76" s="1536"/>
      <c r="CH76" s="1536"/>
      <c r="CI76" s="1536"/>
      <c r="CJ76" s="1536"/>
      <c r="CK76" s="1536"/>
      <c r="CL76" s="1536"/>
      <c r="CM76" s="1536"/>
      <c r="CN76" s="1536"/>
      <c r="CO76" s="1536"/>
      <c r="CP76" s="1536"/>
      <c r="CQ76" s="1536"/>
      <c r="CR76" s="1536"/>
      <c r="CS76" s="1536"/>
      <c r="CT76" s="1536"/>
      <c r="CU76" s="1536"/>
      <c r="CV76" s="1536"/>
      <c r="CW76" s="1536"/>
      <c r="CX76" s="1536"/>
      <c r="CY76" s="1536"/>
      <c r="CZ76" s="1536"/>
    </row>
    <row r="77" s="133" customFormat="true" ht="15" customHeight="true" x14ac:dyDescent="0.2">
      <c r="A77" s="278"/>
      <c r="B77" s="297"/>
      <c r="C77" s="360"/>
      <c r="D77" s="361"/>
      <c r="E77" s="361"/>
      <c r="F77" s="361"/>
      <c r="G77" s="362"/>
      <c r="H77" s="363"/>
      <c r="I77" s="361"/>
      <c r="J77" s="361"/>
      <c r="K77" s="361"/>
      <c r="L77" s="364"/>
      <c r="M77" s="365"/>
      <c r="N77" s="361"/>
      <c r="O77" s="361"/>
      <c r="P77" s="361"/>
      <c r="Q77" s="362"/>
      <c r="R77" s="365"/>
      <c r="S77" s="361"/>
      <c r="T77" s="361"/>
      <c r="U77" s="361"/>
      <c r="V77" s="361"/>
      <c r="W77" s="361"/>
      <c r="X77" s="361"/>
      <c r="Y77" s="366"/>
      <c r="Z77" s="366"/>
      <c r="AA77" s="366"/>
      <c r="AB77" s="366"/>
      <c r="AC77" s="366"/>
      <c r="AD77" s="366"/>
      <c r="AE77" s="1701"/>
      <c r="AF77" s="1701"/>
      <c r="AG77" s="1701"/>
      <c r="AH77" s="1701"/>
      <c r="AI77" s="1701"/>
      <c r="AJ77" s="1701"/>
      <c r="AK77" s="1701"/>
      <c r="AL77" s="1701"/>
      <c r="AM77" s="1701"/>
      <c r="AN77" s="1701"/>
      <c r="AO77" s="1701"/>
      <c r="AP77" s="1701"/>
      <c r="AQ77" s="1701"/>
      <c r="AR77" s="1701"/>
      <c r="AS77" s="1701"/>
      <c r="AT77" s="1701"/>
      <c r="AU77" s="1701"/>
      <c r="AV77" s="1701"/>
      <c r="AW77" s="1701"/>
      <c r="AX77" s="1701"/>
      <c r="AY77" s="1701"/>
      <c r="AZ77" s="242"/>
      <c r="BA77" s="270"/>
      <c r="BB77" s="171"/>
      <c r="BC77" s="494"/>
      <c r="BD77" s="444"/>
      <c r="BE77" s="444"/>
      <c r="BF77" s="444"/>
      <c r="BG77" s="495"/>
      <c r="BH77" s="502"/>
      <c r="BI77" s="444"/>
      <c r="BJ77" s="444"/>
      <c r="BK77" s="444"/>
      <c r="BL77" s="495"/>
      <c r="BM77" s="502"/>
      <c r="BN77" s="444"/>
      <c r="BO77" s="444"/>
      <c r="BP77" s="444"/>
      <c r="BQ77" s="495"/>
      <c r="BR77" s="502"/>
      <c r="BS77" s="444"/>
      <c r="BT77" s="444"/>
      <c r="BU77" s="444"/>
      <c r="BV77" s="444"/>
      <c r="BW77" s="444"/>
      <c r="BX77" s="444"/>
      <c r="BY77" s="445"/>
      <c r="BZ77" s="445"/>
      <c r="CA77" s="445"/>
      <c r="CB77" s="445"/>
      <c r="CC77" s="445"/>
      <c r="CD77" s="445"/>
      <c r="CE77" s="1536"/>
      <c r="CF77" s="1536"/>
      <c r="CG77" s="1536"/>
      <c r="CH77" s="1536"/>
      <c r="CI77" s="1536"/>
      <c r="CJ77" s="1536"/>
      <c r="CK77" s="1536"/>
      <c r="CL77" s="1536"/>
      <c r="CM77" s="1536"/>
      <c r="CN77" s="1536"/>
      <c r="CO77" s="1536"/>
      <c r="CP77" s="1536"/>
      <c r="CQ77" s="1536"/>
      <c r="CR77" s="1536"/>
      <c r="CS77" s="1536"/>
      <c r="CT77" s="1536"/>
      <c r="CU77" s="1536"/>
      <c r="CV77" s="1536"/>
      <c r="CW77" s="1536"/>
      <c r="CX77" s="1536"/>
      <c r="CY77" s="1536"/>
      <c r="CZ77" s="1536"/>
    </row>
    <row r="78" s="133" customFormat="true" ht="15" customHeight="true" x14ac:dyDescent="0.2">
      <c r="A78" s="278"/>
      <c r="B78" s="297"/>
      <c r="C78" s="360"/>
      <c r="D78" s="361"/>
      <c r="E78" s="361"/>
      <c r="F78" s="361"/>
      <c r="G78" s="362"/>
      <c r="H78" s="363"/>
      <c r="I78" s="361"/>
      <c r="J78" s="361"/>
      <c r="K78" s="361"/>
      <c r="L78" s="364"/>
      <c r="M78" s="365"/>
      <c r="N78" s="361"/>
      <c r="O78" s="361"/>
      <c r="P78" s="361"/>
      <c r="Q78" s="362"/>
      <c r="R78" s="365"/>
      <c r="S78" s="361"/>
      <c r="T78" s="361"/>
      <c r="U78" s="361"/>
      <c r="V78" s="361"/>
      <c r="W78" s="361"/>
      <c r="X78" s="361"/>
      <c r="Y78" s="366"/>
      <c r="Z78" s="366"/>
      <c r="AA78" s="366"/>
      <c r="AB78" s="366"/>
      <c r="AC78" s="366"/>
      <c r="AD78" s="366"/>
      <c r="AE78" s="1701"/>
      <c r="AF78" s="1701"/>
      <c r="AG78" s="1701"/>
      <c r="AH78" s="1701"/>
      <c r="AI78" s="1701"/>
      <c r="AJ78" s="1701"/>
      <c r="AK78" s="1701"/>
      <c r="AL78" s="1701"/>
      <c r="AM78" s="1701"/>
      <c r="AN78" s="1701"/>
      <c r="AO78" s="1701"/>
      <c r="AP78" s="1701"/>
      <c r="AQ78" s="1701"/>
      <c r="AR78" s="1701"/>
      <c r="AS78" s="1701"/>
      <c r="AT78" s="1701"/>
      <c r="AU78" s="1701"/>
      <c r="AV78" s="1701"/>
      <c r="AW78" s="1701"/>
      <c r="AX78" s="1701"/>
      <c r="AY78" s="1701"/>
      <c r="AZ78" s="242"/>
      <c r="BA78" s="270"/>
      <c r="BB78" s="171"/>
      <c r="BC78" s="494"/>
      <c r="BD78" s="444"/>
      <c r="BE78" s="444"/>
      <c r="BF78" s="444"/>
      <c r="BG78" s="495"/>
      <c r="BH78" s="502"/>
      <c r="BI78" s="444"/>
      <c r="BJ78" s="444"/>
      <c r="BK78" s="444"/>
      <c r="BL78" s="495"/>
      <c r="BM78" s="502"/>
      <c r="BN78" s="444"/>
      <c r="BO78" s="444"/>
      <c r="BP78" s="444"/>
      <c r="BQ78" s="495"/>
      <c r="BR78" s="502"/>
      <c r="BS78" s="444"/>
      <c r="BT78" s="444"/>
      <c r="BU78" s="444"/>
      <c r="BV78" s="444"/>
      <c r="BW78" s="444"/>
      <c r="BX78" s="444"/>
      <c r="BY78" s="445"/>
      <c r="BZ78" s="445"/>
      <c r="CA78" s="445"/>
      <c r="CB78" s="445"/>
      <c r="CC78" s="445"/>
      <c r="CD78" s="445"/>
      <c r="CE78" s="1536"/>
      <c r="CF78" s="1536"/>
      <c r="CG78" s="1536"/>
      <c r="CH78" s="1536"/>
      <c r="CI78" s="1536"/>
      <c r="CJ78" s="1536"/>
      <c r="CK78" s="1536"/>
      <c r="CL78" s="1536"/>
      <c r="CM78" s="1536"/>
      <c r="CN78" s="1536"/>
      <c r="CO78" s="1536"/>
      <c r="CP78" s="1536"/>
      <c r="CQ78" s="1536"/>
      <c r="CR78" s="1536"/>
      <c r="CS78" s="1536"/>
      <c r="CT78" s="1536"/>
      <c r="CU78" s="1536"/>
      <c r="CV78" s="1536"/>
      <c r="CW78" s="1536"/>
      <c r="CX78" s="1536"/>
      <c r="CY78" s="1536"/>
      <c r="CZ78" s="1536"/>
    </row>
    <row r="79" s="133" customFormat="true" ht="15" customHeight="true" x14ac:dyDescent="0.2">
      <c r="A79" s="278"/>
      <c r="B79" s="297"/>
      <c r="C79" s="360"/>
      <c r="D79" s="361"/>
      <c r="E79" s="361"/>
      <c r="F79" s="361"/>
      <c r="G79" s="362"/>
      <c r="H79" s="363"/>
      <c r="I79" s="361"/>
      <c r="J79" s="361"/>
      <c r="K79" s="361"/>
      <c r="L79" s="364"/>
      <c r="M79" s="365"/>
      <c r="N79" s="361"/>
      <c r="O79" s="361"/>
      <c r="P79" s="361"/>
      <c r="Q79" s="362"/>
      <c r="R79" s="365"/>
      <c r="S79" s="361"/>
      <c r="T79" s="361"/>
      <c r="U79" s="361"/>
      <c r="V79" s="361"/>
      <c r="W79" s="361"/>
      <c r="X79" s="361"/>
      <c r="Y79" s="366"/>
      <c r="Z79" s="366"/>
      <c r="AA79" s="366"/>
      <c r="AB79" s="366"/>
      <c r="AC79" s="366"/>
      <c r="AD79" s="366"/>
      <c r="AE79" s="1701"/>
      <c r="AF79" s="1701"/>
      <c r="AG79" s="1701"/>
      <c r="AH79" s="1701"/>
      <c r="AI79" s="1701"/>
      <c r="AJ79" s="1701"/>
      <c r="AK79" s="1701"/>
      <c r="AL79" s="1701"/>
      <c r="AM79" s="1701"/>
      <c r="AN79" s="1701"/>
      <c r="AO79" s="1701"/>
      <c r="AP79" s="1701"/>
      <c r="AQ79" s="1701"/>
      <c r="AR79" s="1701"/>
      <c r="AS79" s="1701"/>
      <c r="AT79" s="1701"/>
      <c r="AU79" s="1701"/>
      <c r="AV79" s="1701"/>
      <c r="AW79" s="1701"/>
      <c r="AX79" s="1701"/>
      <c r="AY79" s="1701"/>
      <c r="AZ79" s="242"/>
      <c r="BA79" s="270"/>
      <c r="BB79" s="171"/>
      <c r="BC79" s="494"/>
      <c r="BD79" s="444"/>
      <c r="BE79" s="444"/>
      <c r="BF79" s="444"/>
      <c r="BG79" s="495"/>
      <c r="BH79" s="502"/>
      <c r="BI79" s="444"/>
      <c r="BJ79" s="444"/>
      <c r="BK79" s="444"/>
      <c r="BL79" s="495"/>
      <c r="BM79" s="502"/>
      <c r="BN79" s="444"/>
      <c r="BO79" s="444"/>
      <c r="BP79" s="444"/>
      <c r="BQ79" s="495"/>
      <c r="BR79" s="502"/>
      <c r="BS79" s="444"/>
      <c r="BT79" s="444"/>
      <c r="BU79" s="444"/>
      <c r="BV79" s="444"/>
      <c r="BW79" s="444"/>
      <c r="BX79" s="444"/>
      <c r="BY79" s="445"/>
      <c r="BZ79" s="445"/>
      <c r="CA79" s="445"/>
      <c r="CB79" s="445"/>
      <c r="CC79" s="445"/>
      <c r="CD79" s="445"/>
      <c r="CE79" s="1536"/>
      <c r="CF79" s="1536"/>
      <c r="CG79" s="1536"/>
      <c r="CH79" s="1536"/>
      <c r="CI79" s="1536"/>
      <c r="CJ79" s="1536"/>
      <c r="CK79" s="1536"/>
      <c r="CL79" s="1536"/>
      <c r="CM79" s="1536"/>
      <c r="CN79" s="1536"/>
      <c r="CO79" s="1536"/>
      <c r="CP79" s="1536"/>
      <c r="CQ79" s="1536"/>
      <c r="CR79" s="1536"/>
      <c r="CS79" s="1536"/>
      <c r="CT79" s="1536"/>
      <c r="CU79" s="1536"/>
      <c r="CV79" s="1536"/>
      <c r="CW79" s="1536"/>
      <c r="CX79" s="1536"/>
      <c r="CY79" s="1536"/>
      <c r="CZ79" s="1536"/>
    </row>
    <row r="80" s="133" customFormat="true" ht="15" customHeight="true" x14ac:dyDescent="0.2">
      <c r="A80" s="278"/>
      <c r="B80" s="297"/>
      <c r="C80" s="360"/>
      <c r="D80" s="361"/>
      <c r="E80" s="361"/>
      <c r="F80" s="361"/>
      <c r="G80" s="362"/>
      <c r="H80" s="363"/>
      <c r="I80" s="361"/>
      <c r="J80" s="361"/>
      <c r="K80" s="361"/>
      <c r="L80" s="364"/>
      <c r="M80" s="365"/>
      <c r="N80" s="361"/>
      <c r="O80" s="361"/>
      <c r="P80" s="361"/>
      <c r="Q80" s="362"/>
      <c r="R80" s="365"/>
      <c r="S80" s="361"/>
      <c r="T80" s="361"/>
      <c r="U80" s="361"/>
      <c r="V80" s="361"/>
      <c r="W80" s="361"/>
      <c r="X80" s="361"/>
      <c r="Y80" s="366"/>
      <c r="Z80" s="366"/>
      <c r="AA80" s="366"/>
      <c r="AB80" s="366"/>
      <c r="AC80" s="366"/>
      <c r="AD80" s="366"/>
      <c r="AE80" s="1701"/>
      <c r="AF80" s="1701"/>
      <c r="AG80" s="1701"/>
      <c r="AH80" s="1701"/>
      <c r="AI80" s="1701"/>
      <c r="AJ80" s="1701"/>
      <c r="AK80" s="1701"/>
      <c r="AL80" s="1701"/>
      <c r="AM80" s="1701"/>
      <c r="AN80" s="1701"/>
      <c r="AO80" s="1701"/>
      <c r="AP80" s="1701"/>
      <c r="AQ80" s="1701"/>
      <c r="AR80" s="1701"/>
      <c r="AS80" s="1701"/>
      <c r="AT80" s="1701"/>
      <c r="AU80" s="1701"/>
      <c r="AV80" s="1701"/>
      <c r="AW80" s="1701"/>
      <c r="AX80" s="1701"/>
      <c r="AY80" s="1701"/>
      <c r="AZ80" s="242"/>
      <c r="BA80" s="270"/>
      <c r="BB80" s="171"/>
      <c r="BC80" s="494"/>
      <c r="BD80" s="444"/>
      <c r="BE80" s="444"/>
      <c r="BF80" s="444"/>
      <c r="BG80" s="495"/>
      <c r="BH80" s="502"/>
      <c r="BI80" s="444"/>
      <c r="BJ80" s="444"/>
      <c r="BK80" s="444"/>
      <c r="BL80" s="495"/>
      <c r="BM80" s="502"/>
      <c r="BN80" s="444"/>
      <c r="BO80" s="444"/>
      <c r="BP80" s="444"/>
      <c r="BQ80" s="495"/>
      <c r="BR80" s="502"/>
      <c r="BS80" s="444"/>
      <c r="BT80" s="444"/>
      <c r="BU80" s="444"/>
      <c r="BV80" s="444"/>
      <c r="BW80" s="444"/>
      <c r="BX80" s="444"/>
      <c r="BY80" s="445"/>
      <c r="BZ80" s="445"/>
      <c r="CA80" s="445"/>
      <c r="CB80" s="445"/>
      <c r="CC80" s="445"/>
      <c r="CD80" s="445"/>
      <c r="CE80" s="1536"/>
      <c r="CF80" s="1536"/>
      <c r="CG80" s="1536"/>
      <c r="CH80" s="1536"/>
      <c r="CI80" s="1536"/>
      <c r="CJ80" s="1536"/>
      <c r="CK80" s="1536"/>
      <c r="CL80" s="1536"/>
      <c r="CM80" s="1536"/>
      <c r="CN80" s="1536"/>
      <c r="CO80" s="1536"/>
      <c r="CP80" s="1536"/>
      <c r="CQ80" s="1536"/>
      <c r="CR80" s="1536"/>
      <c r="CS80" s="1536"/>
      <c r="CT80" s="1536"/>
      <c r="CU80" s="1536"/>
      <c r="CV80" s="1536"/>
      <c r="CW80" s="1536"/>
      <c r="CX80" s="1536"/>
      <c r="CY80" s="1536"/>
      <c r="CZ80" s="1536"/>
    </row>
    <row r="81" s="133" customFormat="true" ht="15" customHeight="true" x14ac:dyDescent="0.2">
      <c r="A81" s="278"/>
      <c r="B81" s="297"/>
      <c r="C81" s="360"/>
      <c r="D81" s="361"/>
      <c r="E81" s="361"/>
      <c r="F81" s="361"/>
      <c r="G81" s="362"/>
      <c r="H81" s="363"/>
      <c r="I81" s="361"/>
      <c r="J81" s="361"/>
      <c r="K81" s="361"/>
      <c r="L81" s="364"/>
      <c r="M81" s="365"/>
      <c r="N81" s="361"/>
      <c r="O81" s="361"/>
      <c r="P81" s="361"/>
      <c r="Q81" s="362"/>
      <c r="R81" s="365"/>
      <c r="S81" s="361"/>
      <c r="T81" s="361"/>
      <c r="U81" s="361"/>
      <c r="V81" s="361"/>
      <c r="W81" s="361"/>
      <c r="X81" s="361"/>
      <c r="Y81" s="366"/>
      <c r="Z81" s="366"/>
      <c r="AA81" s="366"/>
      <c r="AB81" s="366"/>
      <c r="AC81" s="366"/>
      <c r="AD81" s="366"/>
      <c r="AE81" s="1701"/>
      <c r="AF81" s="1701"/>
      <c r="AG81" s="1701"/>
      <c r="AH81" s="1701"/>
      <c r="AI81" s="1701"/>
      <c r="AJ81" s="1701"/>
      <c r="AK81" s="1701"/>
      <c r="AL81" s="1701"/>
      <c r="AM81" s="1701"/>
      <c r="AN81" s="1701"/>
      <c r="AO81" s="1701"/>
      <c r="AP81" s="1701"/>
      <c r="AQ81" s="1701"/>
      <c r="AR81" s="1701"/>
      <c r="AS81" s="1701"/>
      <c r="AT81" s="1701"/>
      <c r="AU81" s="1701"/>
      <c r="AV81" s="1701"/>
      <c r="AW81" s="1701"/>
      <c r="AX81" s="1701"/>
      <c r="AY81" s="1701"/>
      <c r="AZ81" s="242"/>
      <c r="BA81" s="270"/>
      <c r="BB81" s="171"/>
      <c r="BC81" s="494"/>
      <c r="BD81" s="444"/>
      <c r="BE81" s="444"/>
      <c r="BF81" s="444"/>
      <c r="BG81" s="495"/>
      <c r="BH81" s="502"/>
      <c r="BI81" s="444"/>
      <c r="BJ81" s="444"/>
      <c r="BK81" s="444"/>
      <c r="BL81" s="495"/>
      <c r="BM81" s="502"/>
      <c r="BN81" s="444"/>
      <c r="BO81" s="444"/>
      <c r="BP81" s="444"/>
      <c r="BQ81" s="495"/>
      <c r="BR81" s="502"/>
      <c r="BS81" s="444"/>
      <c r="BT81" s="444"/>
      <c r="BU81" s="444"/>
      <c r="BV81" s="444"/>
      <c r="BW81" s="444"/>
      <c r="BX81" s="444"/>
      <c r="BY81" s="445"/>
      <c r="BZ81" s="445"/>
      <c r="CA81" s="445"/>
      <c r="CB81" s="445"/>
      <c r="CC81" s="445"/>
      <c r="CD81" s="445"/>
      <c r="CE81" s="1536"/>
      <c r="CF81" s="1536"/>
      <c r="CG81" s="1536"/>
      <c r="CH81" s="1536"/>
      <c r="CI81" s="1536"/>
      <c r="CJ81" s="1536"/>
      <c r="CK81" s="1536"/>
      <c r="CL81" s="1536"/>
      <c r="CM81" s="1536"/>
      <c r="CN81" s="1536"/>
      <c r="CO81" s="1536"/>
      <c r="CP81" s="1536"/>
      <c r="CQ81" s="1536"/>
      <c r="CR81" s="1536"/>
      <c r="CS81" s="1536"/>
      <c r="CT81" s="1536"/>
      <c r="CU81" s="1536"/>
      <c r="CV81" s="1536"/>
      <c r="CW81" s="1536"/>
      <c r="CX81" s="1536"/>
      <c r="CY81" s="1536"/>
      <c r="CZ81" s="1536"/>
    </row>
    <row r="82" s="133" customFormat="true" ht="15" customHeight="true" x14ac:dyDescent="0.2">
      <c r="A82" s="278"/>
      <c r="B82" s="297"/>
      <c r="C82" s="360"/>
      <c r="D82" s="361"/>
      <c r="E82" s="361"/>
      <c r="F82" s="361"/>
      <c r="G82" s="362"/>
      <c r="H82" s="363"/>
      <c r="I82" s="361"/>
      <c r="J82" s="361"/>
      <c r="K82" s="361"/>
      <c r="L82" s="364"/>
      <c r="M82" s="365"/>
      <c r="N82" s="361"/>
      <c r="O82" s="361"/>
      <c r="P82" s="361"/>
      <c r="Q82" s="362"/>
      <c r="R82" s="365"/>
      <c r="S82" s="361"/>
      <c r="T82" s="361"/>
      <c r="U82" s="361"/>
      <c r="V82" s="361"/>
      <c r="W82" s="361"/>
      <c r="X82" s="361"/>
      <c r="Y82" s="366"/>
      <c r="Z82" s="366"/>
      <c r="AA82" s="366"/>
      <c r="AB82" s="366"/>
      <c r="AC82" s="366"/>
      <c r="AD82" s="366"/>
      <c r="AE82" s="1701"/>
      <c r="AF82" s="1701"/>
      <c r="AG82" s="1701"/>
      <c r="AH82" s="1701"/>
      <c r="AI82" s="1701"/>
      <c r="AJ82" s="1701"/>
      <c r="AK82" s="1701"/>
      <c r="AL82" s="1701"/>
      <c r="AM82" s="1701"/>
      <c r="AN82" s="1701"/>
      <c r="AO82" s="1701"/>
      <c r="AP82" s="1701"/>
      <c r="AQ82" s="1701"/>
      <c r="AR82" s="1701"/>
      <c r="AS82" s="1701"/>
      <c r="AT82" s="1701"/>
      <c r="AU82" s="1701"/>
      <c r="AV82" s="1701"/>
      <c r="AW82" s="1701"/>
      <c r="AX82" s="1701"/>
      <c r="AY82" s="1701"/>
      <c r="AZ82" s="242"/>
      <c r="BA82" s="270"/>
      <c r="BB82" s="171"/>
      <c r="BC82" s="494"/>
      <c r="BD82" s="444"/>
      <c r="BE82" s="444"/>
      <c r="BF82" s="444"/>
      <c r="BG82" s="495"/>
      <c r="BH82" s="502"/>
      <c r="BI82" s="444"/>
      <c r="BJ82" s="444"/>
      <c r="BK82" s="444"/>
      <c r="BL82" s="495"/>
      <c r="BM82" s="502"/>
      <c r="BN82" s="444"/>
      <c r="BO82" s="444"/>
      <c r="BP82" s="444"/>
      <c r="BQ82" s="495"/>
      <c r="BR82" s="502"/>
      <c r="BS82" s="444"/>
      <c r="BT82" s="444"/>
      <c r="BU82" s="444"/>
      <c r="BV82" s="444"/>
      <c r="BW82" s="444"/>
      <c r="BX82" s="444"/>
      <c r="BY82" s="445"/>
      <c r="BZ82" s="445"/>
      <c r="CA82" s="445"/>
      <c r="CB82" s="445"/>
      <c r="CC82" s="445"/>
      <c r="CD82" s="445"/>
      <c r="CE82" s="1536"/>
      <c r="CF82" s="1536"/>
      <c r="CG82" s="1536"/>
      <c r="CH82" s="1536"/>
      <c r="CI82" s="1536"/>
      <c r="CJ82" s="1536"/>
      <c r="CK82" s="1536"/>
      <c r="CL82" s="1536"/>
      <c r="CM82" s="1536"/>
      <c r="CN82" s="1536"/>
      <c r="CO82" s="1536"/>
      <c r="CP82" s="1536"/>
      <c r="CQ82" s="1536"/>
      <c r="CR82" s="1536"/>
      <c r="CS82" s="1536"/>
      <c r="CT82" s="1536"/>
      <c r="CU82" s="1536"/>
      <c r="CV82" s="1536"/>
      <c r="CW82" s="1536"/>
      <c r="CX82" s="1536"/>
      <c r="CY82" s="1536"/>
      <c r="CZ82" s="1536"/>
    </row>
    <row r="83" s="133" customFormat="true" ht="15" customHeight="true" x14ac:dyDescent="0.2">
      <c r="A83" s="278"/>
      <c r="B83" s="297"/>
      <c r="C83" s="360"/>
      <c r="D83" s="361"/>
      <c r="E83" s="361"/>
      <c r="F83" s="361"/>
      <c r="G83" s="362"/>
      <c r="H83" s="363"/>
      <c r="I83" s="361"/>
      <c r="J83" s="361"/>
      <c r="K83" s="361"/>
      <c r="L83" s="364"/>
      <c r="M83" s="365"/>
      <c r="N83" s="361"/>
      <c r="O83" s="361"/>
      <c r="P83" s="361"/>
      <c r="Q83" s="362"/>
      <c r="R83" s="365"/>
      <c r="S83" s="361"/>
      <c r="T83" s="361"/>
      <c r="U83" s="361"/>
      <c r="V83" s="361"/>
      <c r="W83" s="361"/>
      <c r="X83" s="361"/>
      <c r="Y83" s="366"/>
      <c r="Z83" s="366"/>
      <c r="AA83" s="366"/>
      <c r="AB83" s="366"/>
      <c r="AC83" s="366"/>
      <c r="AD83" s="366"/>
      <c r="AE83" s="1701"/>
      <c r="AF83" s="1701"/>
      <c r="AG83" s="1701"/>
      <c r="AH83" s="1701"/>
      <c r="AI83" s="1701"/>
      <c r="AJ83" s="1701"/>
      <c r="AK83" s="1701"/>
      <c r="AL83" s="1701"/>
      <c r="AM83" s="1701"/>
      <c r="AN83" s="1701"/>
      <c r="AO83" s="1701"/>
      <c r="AP83" s="1701"/>
      <c r="AQ83" s="1701"/>
      <c r="AR83" s="1701"/>
      <c r="AS83" s="1701"/>
      <c r="AT83" s="1701"/>
      <c r="AU83" s="1701"/>
      <c r="AV83" s="1701"/>
      <c r="AW83" s="1701"/>
      <c r="AX83" s="1701"/>
      <c r="AY83" s="1701"/>
      <c r="AZ83" s="242"/>
      <c r="BA83" s="270"/>
      <c r="BB83" s="171"/>
      <c r="BC83" s="494"/>
      <c r="BD83" s="444"/>
      <c r="BE83" s="444"/>
      <c r="BF83" s="444"/>
      <c r="BG83" s="495"/>
      <c r="BH83" s="502"/>
      <c r="BI83" s="444"/>
      <c r="BJ83" s="444"/>
      <c r="BK83" s="444"/>
      <c r="BL83" s="495"/>
      <c r="BM83" s="502"/>
      <c r="BN83" s="444"/>
      <c r="BO83" s="444"/>
      <c r="BP83" s="444"/>
      <c r="BQ83" s="495"/>
      <c r="BR83" s="502"/>
      <c r="BS83" s="444"/>
      <c r="BT83" s="444"/>
      <c r="BU83" s="444"/>
      <c r="BV83" s="444"/>
      <c r="BW83" s="444"/>
      <c r="BX83" s="444"/>
      <c r="BY83" s="445"/>
      <c r="BZ83" s="445"/>
      <c r="CA83" s="445"/>
      <c r="CB83" s="445"/>
      <c r="CC83" s="445"/>
      <c r="CD83" s="445"/>
      <c r="CE83" s="1536"/>
      <c r="CF83" s="1536"/>
      <c r="CG83" s="1536"/>
      <c r="CH83" s="1536"/>
      <c r="CI83" s="1536"/>
      <c r="CJ83" s="1536"/>
      <c r="CK83" s="1536"/>
      <c r="CL83" s="1536"/>
      <c r="CM83" s="1536"/>
      <c r="CN83" s="1536"/>
      <c r="CO83" s="1536"/>
      <c r="CP83" s="1536"/>
      <c r="CQ83" s="1536"/>
      <c r="CR83" s="1536"/>
      <c r="CS83" s="1536"/>
      <c r="CT83" s="1536"/>
      <c r="CU83" s="1536"/>
      <c r="CV83" s="1536"/>
      <c r="CW83" s="1536"/>
      <c r="CX83" s="1536"/>
      <c r="CY83" s="1536"/>
      <c r="CZ83" s="1536"/>
    </row>
    <row r="84" s="133" customFormat="true" ht="15" customHeight="true" x14ac:dyDescent="0.2">
      <c r="A84" s="278"/>
      <c r="B84" s="297"/>
      <c r="C84" s="360"/>
      <c r="D84" s="361"/>
      <c r="E84" s="361"/>
      <c r="F84" s="361"/>
      <c r="G84" s="362"/>
      <c r="H84" s="363"/>
      <c r="I84" s="361"/>
      <c r="J84" s="361"/>
      <c r="K84" s="361"/>
      <c r="L84" s="364"/>
      <c r="M84" s="365"/>
      <c r="N84" s="361"/>
      <c r="O84" s="361"/>
      <c r="P84" s="361"/>
      <c r="Q84" s="362"/>
      <c r="R84" s="365"/>
      <c r="S84" s="361"/>
      <c r="T84" s="361"/>
      <c r="U84" s="361"/>
      <c r="V84" s="361"/>
      <c r="W84" s="361"/>
      <c r="X84" s="361"/>
      <c r="Y84" s="366"/>
      <c r="Z84" s="366"/>
      <c r="AA84" s="366"/>
      <c r="AB84" s="366"/>
      <c r="AC84" s="366"/>
      <c r="AD84" s="366"/>
      <c r="AE84" s="1701"/>
      <c r="AF84" s="1701"/>
      <c r="AG84" s="1701"/>
      <c r="AH84" s="1701"/>
      <c r="AI84" s="1701"/>
      <c r="AJ84" s="1701"/>
      <c r="AK84" s="1701"/>
      <c r="AL84" s="1701"/>
      <c r="AM84" s="1701"/>
      <c r="AN84" s="1701"/>
      <c r="AO84" s="1701"/>
      <c r="AP84" s="1701"/>
      <c r="AQ84" s="1701"/>
      <c r="AR84" s="1701"/>
      <c r="AS84" s="1701"/>
      <c r="AT84" s="1701"/>
      <c r="AU84" s="1701"/>
      <c r="AV84" s="1701"/>
      <c r="AW84" s="1701"/>
      <c r="AX84" s="1701"/>
      <c r="AY84" s="1701"/>
      <c r="AZ84" s="242"/>
      <c r="BA84" s="270"/>
      <c r="BB84" s="171"/>
      <c r="BC84" s="494"/>
      <c r="BD84" s="444"/>
      <c r="BE84" s="444"/>
      <c r="BF84" s="444"/>
      <c r="BG84" s="495"/>
      <c r="BH84" s="502"/>
      <c r="BI84" s="444"/>
      <c r="BJ84" s="444"/>
      <c r="BK84" s="444"/>
      <c r="BL84" s="495"/>
      <c r="BM84" s="502"/>
      <c r="BN84" s="444"/>
      <c r="BO84" s="444"/>
      <c r="BP84" s="444"/>
      <c r="BQ84" s="495"/>
      <c r="BR84" s="502"/>
      <c r="BS84" s="444"/>
      <c r="BT84" s="444"/>
      <c r="BU84" s="444"/>
      <c r="BV84" s="444"/>
      <c r="BW84" s="444"/>
      <c r="BX84" s="444"/>
      <c r="BY84" s="445"/>
      <c r="BZ84" s="445"/>
      <c r="CA84" s="445"/>
      <c r="CB84" s="445"/>
      <c r="CC84" s="445"/>
      <c r="CD84" s="445"/>
      <c r="CE84" s="1536"/>
      <c r="CF84" s="1536"/>
      <c r="CG84" s="1536"/>
      <c r="CH84" s="1536"/>
      <c r="CI84" s="1536"/>
      <c r="CJ84" s="1536"/>
      <c r="CK84" s="1536"/>
      <c r="CL84" s="1536"/>
      <c r="CM84" s="1536"/>
      <c r="CN84" s="1536"/>
      <c r="CO84" s="1536"/>
      <c r="CP84" s="1536"/>
      <c r="CQ84" s="1536"/>
      <c r="CR84" s="1536"/>
      <c r="CS84" s="1536"/>
      <c r="CT84" s="1536"/>
      <c r="CU84" s="1536"/>
      <c r="CV84" s="1536"/>
      <c r="CW84" s="1536"/>
      <c r="CX84" s="1536"/>
      <c r="CY84" s="1536"/>
      <c r="CZ84" s="1536"/>
    </row>
    <row r="85" s="133" customFormat="true" ht="15" customHeight="true" x14ac:dyDescent="0.2">
      <c r="A85" s="278"/>
      <c r="B85" s="297"/>
      <c r="C85" s="360"/>
      <c r="D85" s="361"/>
      <c r="E85" s="361"/>
      <c r="F85" s="361"/>
      <c r="G85" s="362"/>
      <c r="H85" s="363"/>
      <c r="I85" s="361"/>
      <c r="J85" s="361"/>
      <c r="K85" s="361"/>
      <c r="L85" s="364"/>
      <c r="M85" s="365"/>
      <c r="N85" s="361"/>
      <c r="O85" s="361"/>
      <c r="P85" s="361"/>
      <c r="Q85" s="362"/>
      <c r="R85" s="365"/>
      <c r="S85" s="361"/>
      <c r="T85" s="361"/>
      <c r="U85" s="361"/>
      <c r="V85" s="361"/>
      <c r="W85" s="361"/>
      <c r="X85" s="361"/>
      <c r="Y85" s="366"/>
      <c r="Z85" s="366"/>
      <c r="AA85" s="366"/>
      <c r="AB85" s="366"/>
      <c r="AC85" s="366"/>
      <c r="AD85" s="366"/>
      <c r="AE85" s="1701"/>
      <c r="AF85" s="1701"/>
      <c r="AG85" s="1701"/>
      <c r="AH85" s="1701"/>
      <c r="AI85" s="1701"/>
      <c r="AJ85" s="1701"/>
      <c r="AK85" s="1701"/>
      <c r="AL85" s="1701"/>
      <c r="AM85" s="1701"/>
      <c r="AN85" s="1701"/>
      <c r="AO85" s="1701"/>
      <c r="AP85" s="1701"/>
      <c r="AQ85" s="1701"/>
      <c r="AR85" s="1701"/>
      <c r="AS85" s="1701"/>
      <c r="AT85" s="1701"/>
      <c r="AU85" s="1701"/>
      <c r="AV85" s="1701"/>
      <c r="AW85" s="1701"/>
      <c r="AX85" s="1701"/>
      <c r="AY85" s="1701"/>
      <c r="AZ85" s="242"/>
      <c r="BA85" s="270"/>
      <c r="BB85" s="171"/>
      <c r="BC85" s="494"/>
      <c r="BD85" s="444"/>
      <c r="BE85" s="444"/>
      <c r="BF85" s="444"/>
      <c r="BG85" s="495"/>
      <c r="BH85" s="502"/>
      <c r="BI85" s="444"/>
      <c r="BJ85" s="444"/>
      <c r="BK85" s="444"/>
      <c r="BL85" s="495"/>
      <c r="BM85" s="502"/>
      <c r="BN85" s="444"/>
      <c r="BO85" s="444"/>
      <c r="BP85" s="444"/>
      <c r="BQ85" s="495"/>
      <c r="BR85" s="502"/>
      <c r="BS85" s="444"/>
      <c r="BT85" s="444"/>
      <c r="BU85" s="444"/>
      <c r="BV85" s="444"/>
      <c r="BW85" s="444"/>
      <c r="BX85" s="444"/>
      <c r="BY85" s="445"/>
      <c r="BZ85" s="445"/>
      <c r="CA85" s="445"/>
      <c r="CB85" s="445"/>
      <c r="CC85" s="445"/>
      <c r="CD85" s="445"/>
      <c r="CE85" s="1536"/>
      <c r="CF85" s="1536"/>
      <c r="CG85" s="1536"/>
      <c r="CH85" s="1536"/>
      <c r="CI85" s="1536"/>
      <c r="CJ85" s="1536"/>
      <c r="CK85" s="1536"/>
      <c r="CL85" s="1536"/>
      <c r="CM85" s="1536"/>
      <c r="CN85" s="1536"/>
      <c r="CO85" s="1536"/>
      <c r="CP85" s="1536"/>
      <c r="CQ85" s="1536"/>
      <c r="CR85" s="1536"/>
      <c r="CS85" s="1536"/>
      <c r="CT85" s="1536"/>
      <c r="CU85" s="1536"/>
      <c r="CV85" s="1536"/>
      <c r="CW85" s="1536"/>
      <c r="CX85" s="1536"/>
      <c r="CY85" s="1536"/>
      <c r="CZ85" s="1536"/>
    </row>
    <row r="86" s="133" customFormat="true" ht="15" customHeight="true" x14ac:dyDescent="0.2">
      <c r="A86" s="278"/>
      <c r="B86" s="297"/>
      <c r="C86" s="360"/>
      <c r="D86" s="361"/>
      <c r="E86" s="361"/>
      <c r="F86" s="361"/>
      <c r="G86" s="362"/>
      <c r="H86" s="363"/>
      <c r="I86" s="361"/>
      <c r="J86" s="361"/>
      <c r="K86" s="361"/>
      <c r="L86" s="364"/>
      <c r="M86" s="365"/>
      <c r="N86" s="361"/>
      <c r="O86" s="361"/>
      <c r="P86" s="361"/>
      <c r="Q86" s="362"/>
      <c r="R86" s="365"/>
      <c r="S86" s="361"/>
      <c r="T86" s="361"/>
      <c r="U86" s="361"/>
      <c r="V86" s="361"/>
      <c r="W86" s="361"/>
      <c r="X86" s="361"/>
      <c r="Y86" s="366"/>
      <c r="Z86" s="366"/>
      <c r="AA86" s="366"/>
      <c r="AB86" s="366"/>
      <c r="AC86" s="366"/>
      <c r="AD86" s="366"/>
      <c r="AE86" s="1701"/>
      <c r="AF86" s="1701"/>
      <c r="AG86" s="1701"/>
      <c r="AH86" s="1701"/>
      <c r="AI86" s="1701"/>
      <c r="AJ86" s="1701"/>
      <c r="AK86" s="1701"/>
      <c r="AL86" s="1701"/>
      <c r="AM86" s="1701"/>
      <c r="AN86" s="1701"/>
      <c r="AO86" s="1701"/>
      <c r="AP86" s="1701"/>
      <c r="AQ86" s="1701"/>
      <c r="AR86" s="1701"/>
      <c r="AS86" s="1701"/>
      <c r="AT86" s="1701"/>
      <c r="AU86" s="1701"/>
      <c r="AV86" s="1701"/>
      <c r="AW86" s="1701"/>
      <c r="AX86" s="1701"/>
      <c r="AY86" s="1701"/>
      <c r="AZ86" s="242"/>
      <c r="BA86" s="270"/>
      <c r="BB86" s="171"/>
      <c r="BC86" s="494"/>
      <c r="BD86" s="444"/>
      <c r="BE86" s="444"/>
      <c r="BF86" s="444"/>
      <c r="BG86" s="495"/>
      <c r="BH86" s="502"/>
      <c r="BI86" s="444"/>
      <c r="BJ86" s="444"/>
      <c r="BK86" s="444"/>
      <c r="BL86" s="495"/>
      <c r="BM86" s="502"/>
      <c r="BN86" s="444"/>
      <c r="BO86" s="444"/>
      <c r="BP86" s="444"/>
      <c r="BQ86" s="495"/>
      <c r="BR86" s="502"/>
      <c r="BS86" s="444"/>
      <c r="BT86" s="444"/>
      <c r="BU86" s="444"/>
      <c r="BV86" s="444"/>
      <c r="BW86" s="444"/>
      <c r="BX86" s="444"/>
      <c r="BY86" s="445"/>
      <c r="BZ86" s="445"/>
      <c r="CA86" s="445"/>
      <c r="CB86" s="445"/>
      <c r="CC86" s="445"/>
      <c r="CD86" s="445"/>
      <c r="CE86" s="1536"/>
      <c r="CF86" s="1536"/>
      <c r="CG86" s="1536"/>
      <c r="CH86" s="1536"/>
      <c r="CI86" s="1536"/>
      <c r="CJ86" s="1536"/>
      <c r="CK86" s="1536"/>
      <c r="CL86" s="1536"/>
      <c r="CM86" s="1536"/>
      <c r="CN86" s="1536"/>
      <c r="CO86" s="1536"/>
      <c r="CP86" s="1536"/>
      <c r="CQ86" s="1536"/>
      <c r="CR86" s="1536"/>
      <c r="CS86" s="1536"/>
      <c r="CT86" s="1536"/>
      <c r="CU86" s="1536"/>
      <c r="CV86" s="1536"/>
      <c r="CW86" s="1536"/>
      <c r="CX86" s="1536"/>
      <c r="CY86" s="1536"/>
      <c r="CZ86" s="1536"/>
    </row>
    <row r="87" s="133" customFormat="true" ht="15" customHeight="true" x14ac:dyDescent="0.2">
      <c r="A87" s="278"/>
      <c r="B87" s="297"/>
      <c r="C87" s="360"/>
      <c r="D87" s="361"/>
      <c r="E87" s="361"/>
      <c r="F87" s="361"/>
      <c r="G87" s="362"/>
      <c r="H87" s="363"/>
      <c r="I87" s="361"/>
      <c r="J87" s="361"/>
      <c r="K87" s="361"/>
      <c r="L87" s="364"/>
      <c r="M87" s="365"/>
      <c r="N87" s="361"/>
      <c r="O87" s="361"/>
      <c r="P87" s="361"/>
      <c r="Q87" s="362"/>
      <c r="R87" s="365"/>
      <c r="S87" s="361"/>
      <c r="T87" s="361"/>
      <c r="U87" s="361"/>
      <c r="V87" s="361"/>
      <c r="W87" s="361"/>
      <c r="X87" s="361"/>
      <c r="Y87" s="366"/>
      <c r="Z87" s="366"/>
      <c r="AA87" s="366"/>
      <c r="AB87" s="366"/>
      <c r="AC87" s="366"/>
      <c r="AD87" s="366"/>
      <c r="AE87" s="1701"/>
      <c r="AF87" s="1701"/>
      <c r="AG87" s="1701"/>
      <c r="AH87" s="1701"/>
      <c r="AI87" s="1701"/>
      <c r="AJ87" s="1701"/>
      <c r="AK87" s="1701"/>
      <c r="AL87" s="1701"/>
      <c r="AM87" s="1701"/>
      <c r="AN87" s="1701"/>
      <c r="AO87" s="1701"/>
      <c r="AP87" s="1701"/>
      <c r="AQ87" s="1701"/>
      <c r="AR87" s="1701"/>
      <c r="AS87" s="1701"/>
      <c r="AT87" s="1701"/>
      <c r="AU87" s="1701"/>
      <c r="AV87" s="1701"/>
      <c r="AW87" s="1701"/>
      <c r="AX87" s="1701"/>
      <c r="AY87" s="1701"/>
      <c r="AZ87" s="242"/>
      <c r="BA87" s="270"/>
      <c r="BB87" s="171"/>
      <c r="BC87" s="494"/>
      <c r="BD87" s="444"/>
      <c r="BE87" s="444"/>
      <c r="BF87" s="444"/>
      <c r="BG87" s="495"/>
      <c r="BH87" s="502"/>
      <c r="BI87" s="444"/>
      <c r="BJ87" s="444"/>
      <c r="BK87" s="444"/>
      <c r="BL87" s="495"/>
      <c r="BM87" s="502"/>
      <c r="BN87" s="444"/>
      <c r="BO87" s="444"/>
      <c r="BP87" s="444"/>
      <c r="BQ87" s="495"/>
      <c r="BR87" s="502"/>
      <c r="BS87" s="444"/>
      <c r="BT87" s="444"/>
      <c r="BU87" s="444"/>
      <c r="BV87" s="444"/>
      <c r="BW87" s="444"/>
      <c r="BX87" s="444"/>
      <c r="BY87" s="445"/>
      <c r="BZ87" s="445"/>
      <c r="CA87" s="445"/>
      <c r="CB87" s="445"/>
      <c r="CC87" s="445"/>
      <c r="CD87" s="445"/>
      <c r="CE87" s="1536"/>
      <c r="CF87" s="1536"/>
      <c r="CG87" s="1536"/>
      <c r="CH87" s="1536"/>
      <c r="CI87" s="1536"/>
      <c r="CJ87" s="1536"/>
      <c r="CK87" s="1536"/>
      <c r="CL87" s="1536"/>
      <c r="CM87" s="1536"/>
      <c r="CN87" s="1536"/>
      <c r="CO87" s="1536"/>
      <c r="CP87" s="1536"/>
      <c r="CQ87" s="1536"/>
      <c r="CR87" s="1536"/>
      <c r="CS87" s="1536"/>
      <c r="CT87" s="1536"/>
      <c r="CU87" s="1536"/>
      <c r="CV87" s="1536"/>
      <c r="CW87" s="1536"/>
      <c r="CX87" s="1536"/>
      <c r="CY87" s="1536"/>
      <c r="CZ87" s="1536"/>
    </row>
    <row r="88" s="133" customFormat="true" ht="15" customHeight="true" x14ac:dyDescent="0.2">
      <c r="A88" s="278"/>
      <c r="B88" s="297"/>
      <c r="C88" s="360"/>
      <c r="D88" s="361"/>
      <c r="E88" s="361"/>
      <c r="F88" s="361"/>
      <c r="G88" s="362"/>
      <c r="H88" s="363"/>
      <c r="I88" s="361"/>
      <c r="J88" s="361"/>
      <c r="K88" s="361"/>
      <c r="L88" s="364"/>
      <c r="M88" s="365"/>
      <c r="N88" s="361"/>
      <c r="O88" s="361"/>
      <c r="P88" s="361"/>
      <c r="Q88" s="362"/>
      <c r="R88" s="365"/>
      <c r="S88" s="361"/>
      <c r="T88" s="361"/>
      <c r="U88" s="361"/>
      <c r="V88" s="361"/>
      <c r="W88" s="361"/>
      <c r="X88" s="361"/>
      <c r="Y88" s="366"/>
      <c r="Z88" s="366"/>
      <c r="AA88" s="366"/>
      <c r="AB88" s="366"/>
      <c r="AC88" s="366"/>
      <c r="AD88" s="366"/>
      <c r="AE88" s="1701"/>
      <c r="AF88" s="1701"/>
      <c r="AG88" s="1701"/>
      <c r="AH88" s="1701"/>
      <c r="AI88" s="1701"/>
      <c r="AJ88" s="1701"/>
      <c r="AK88" s="1701"/>
      <c r="AL88" s="1701"/>
      <c r="AM88" s="1701"/>
      <c r="AN88" s="1701"/>
      <c r="AO88" s="1701"/>
      <c r="AP88" s="1701"/>
      <c r="AQ88" s="1701"/>
      <c r="AR88" s="1701"/>
      <c r="AS88" s="1701"/>
      <c r="AT88" s="1701"/>
      <c r="AU88" s="1701"/>
      <c r="AV88" s="1701"/>
      <c r="AW88" s="1701"/>
      <c r="AX88" s="1701"/>
      <c r="AY88" s="1701"/>
      <c r="AZ88" s="242"/>
      <c r="BA88" s="270"/>
      <c r="BB88" s="171"/>
      <c r="BC88" s="494"/>
      <c r="BD88" s="444"/>
      <c r="BE88" s="444"/>
      <c r="BF88" s="444"/>
      <c r="BG88" s="495"/>
      <c r="BH88" s="502"/>
      <c r="BI88" s="444"/>
      <c r="BJ88" s="444"/>
      <c r="BK88" s="444"/>
      <c r="BL88" s="495"/>
      <c r="BM88" s="502"/>
      <c r="BN88" s="444"/>
      <c r="BO88" s="444"/>
      <c r="BP88" s="444"/>
      <c r="BQ88" s="495"/>
      <c r="BR88" s="502"/>
      <c r="BS88" s="444"/>
      <c r="BT88" s="444"/>
      <c r="BU88" s="444"/>
      <c r="BV88" s="444"/>
      <c r="BW88" s="444"/>
      <c r="BX88" s="444"/>
      <c r="BY88" s="445"/>
      <c r="BZ88" s="445"/>
      <c r="CA88" s="445"/>
      <c r="CB88" s="445"/>
      <c r="CC88" s="445"/>
      <c r="CD88" s="445"/>
      <c r="CE88" s="1536"/>
      <c r="CF88" s="1536"/>
      <c r="CG88" s="1536"/>
      <c r="CH88" s="1536"/>
      <c r="CI88" s="1536"/>
      <c r="CJ88" s="1536"/>
      <c r="CK88" s="1536"/>
      <c r="CL88" s="1536"/>
      <c r="CM88" s="1536"/>
      <c r="CN88" s="1536"/>
      <c r="CO88" s="1536"/>
      <c r="CP88" s="1536"/>
      <c r="CQ88" s="1536"/>
      <c r="CR88" s="1536"/>
      <c r="CS88" s="1536"/>
      <c r="CT88" s="1536"/>
      <c r="CU88" s="1536"/>
      <c r="CV88" s="1536"/>
      <c r="CW88" s="1536"/>
      <c r="CX88" s="1536"/>
      <c r="CY88" s="1536"/>
      <c r="CZ88" s="1536"/>
    </row>
    <row r="89" s="133" customFormat="true" ht="15" customHeight="true" x14ac:dyDescent="0.2">
      <c r="A89" s="278"/>
      <c r="B89" s="297"/>
      <c r="C89" s="360"/>
      <c r="D89" s="361"/>
      <c r="E89" s="361"/>
      <c r="F89" s="361"/>
      <c r="G89" s="362"/>
      <c r="H89" s="363"/>
      <c r="I89" s="361"/>
      <c r="J89" s="361"/>
      <c r="K89" s="361"/>
      <c r="L89" s="364"/>
      <c r="M89" s="365"/>
      <c r="N89" s="361"/>
      <c r="O89" s="361"/>
      <c r="P89" s="361"/>
      <c r="Q89" s="362"/>
      <c r="R89" s="365"/>
      <c r="S89" s="361"/>
      <c r="T89" s="361"/>
      <c r="U89" s="361"/>
      <c r="V89" s="361"/>
      <c r="W89" s="361"/>
      <c r="X89" s="361"/>
      <c r="Y89" s="366"/>
      <c r="Z89" s="366"/>
      <c r="AA89" s="366"/>
      <c r="AB89" s="366"/>
      <c r="AC89" s="366"/>
      <c r="AD89" s="366"/>
      <c r="AE89" s="1701"/>
      <c r="AF89" s="1701"/>
      <c r="AG89" s="1701"/>
      <c r="AH89" s="1701"/>
      <c r="AI89" s="1701"/>
      <c r="AJ89" s="1701"/>
      <c r="AK89" s="1701"/>
      <c r="AL89" s="1701"/>
      <c r="AM89" s="1701"/>
      <c r="AN89" s="1701"/>
      <c r="AO89" s="1701"/>
      <c r="AP89" s="1701"/>
      <c r="AQ89" s="1701"/>
      <c r="AR89" s="1701"/>
      <c r="AS89" s="1701"/>
      <c r="AT89" s="1701"/>
      <c r="AU89" s="1701"/>
      <c r="AV89" s="1701"/>
      <c r="AW89" s="1701"/>
      <c r="AX89" s="1701"/>
      <c r="AY89" s="1701"/>
      <c r="AZ89" s="242"/>
      <c r="BA89" s="270"/>
      <c r="BB89" s="171"/>
      <c r="BC89" s="494"/>
      <c r="BD89" s="444"/>
      <c r="BE89" s="444"/>
      <c r="BF89" s="444"/>
      <c r="BG89" s="495"/>
      <c r="BH89" s="502"/>
      <c r="BI89" s="444"/>
      <c r="BJ89" s="444"/>
      <c r="BK89" s="444"/>
      <c r="BL89" s="495"/>
      <c r="BM89" s="502"/>
      <c r="BN89" s="444"/>
      <c r="BO89" s="444"/>
      <c r="BP89" s="444"/>
      <c r="BQ89" s="495"/>
      <c r="BR89" s="502"/>
      <c r="BS89" s="444"/>
      <c r="BT89" s="444"/>
      <c r="BU89" s="444"/>
      <c r="BV89" s="444"/>
      <c r="BW89" s="444"/>
      <c r="BX89" s="444"/>
      <c r="BY89" s="445"/>
      <c r="BZ89" s="445"/>
      <c r="CA89" s="445"/>
      <c r="CB89" s="445"/>
      <c r="CC89" s="445"/>
      <c r="CD89" s="445"/>
      <c r="CE89" s="1536"/>
      <c r="CF89" s="1536"/>
      <c r="CG89" s="1536"/>
      <c r="CH89" s="1536"/>
      <c r="CI89" s="1536"/>
      <c r="CJ89" s="1536"/>
      <c r="CK89" s="1536"/>
      <c r="CL89" s="1536"/>
      <c r="CM89" s="1536"/>
      <c r="CN89" s="1536"/>
      <c r="CO89" s="1536"/>
      <c r="CP89" s="1536"/>
      <c r="CQ89" s="1536"/>
      <c r="CR89" s="1536"/>
      <c r="CS89" s="1536"/>
      <c r="CT89" s="1536"/>
      <c r="CU89" s="1536"/>
      <c r="CV89" s="1536"/>
      <c r="CW89" s="1536"/>
      <c r="CX89" s="1536"/>
      <c r="CY89" s="1536"/>
      <c r="CZ89" s="1536"/>
    </row>
    <row r="90" s="133" customFormat="true" ht="15" customHeight="true" x14ac:dyDescent="0.2">
      <c r="A90" s="278"/>
      <c r="B90" s="297"/>
      <c r="C90" s="360"/>
      <c r="D90" s="361"/>
      <c r="E90" s="361"/>
      <c r="F90" s="361"/>
      <c r="G90" s="362"/>
      <c r="H90" s="363"/>
      <c r="I90" s="361"/>
      <c r="J90" s="361"/>
      <c r="K90" s="361"/>
      <c r="L90" s="364"/>
      <c r="M90" s="365"/>
      <c r="N90" s="361"/>
      <c r="O90" s="361"/>
      <c r="P90" s="361"/>
      <c r="Q90" s="362"/>
      <c r="R90" s="365"/>
      <c r="S90" s="361"/>
      <c r="T90" s="361"/>
      <c r="U90" s="361"/>
      <c r="V90" s="361"/>
      <c r="W90" s="361"/>
      <c r="X90" s="361"/>
      <c r="Y90" s="366"/>
      <c r="Z90" s="366"/>
      <c r="AA90" s="366"/>
      <c r="AB90" s="366"/>
      <c r="AC90" s="366"/>
      <c r="AD90" s="366"/>
      <c r="AE90" s="1701"/>
      <c r="AF90" s="1701"/>
      <c r="AG90" s="1701"/>
      <c r="AH90" s="1701"/>
      <c r="AI90" s="1701"/>
      <c r="AJ90" s="1701"/>
      <c r="AK90" s="1701"/>
      <c r="AL90" s="1701"/>
      <c r="AM90" s="1701"/>
      <c r="AN90" s="1701"/>
      <c r="AO90" s="1701"/>
      <c r="AP90" s="1701"/>
      <c r="AQ90" s="1701"/>
      <c r="AR90" s="1701"/>
      <c r="AS90" s="1701"/>
      <c r="AT90" s="1701"/>
      <c r="AU90" s="1701"/>
      <c r="AV90" s="1701"/>
      <c r="AW90" s="1701"/>
      <c r="AX90" s="1701"/>
      <c r="AY90" s="1701"/>
      <c r="AZ90" s="242"/>
      <c r="BA90" s="270"/>
      <c r="BB90" s="171"/>
      <c r="BC90" s="494"/>
      <c r="BD90" s="444"/>
      <c r="BE90" s="444"/>
      <c r="BF90" s="444"/>
      <c r="BG90" s="495"/>
      <c r="BH90" s="502"/>
      <c r="BI90" s="444"/>
      <c r="BJ90" s="444"/>
      <c r="BK90" s="444"/>
      <c r="BL90" s="495"/>
      <c r="BM90" s="502"/>
      <c r="BN90" s="444"/>
      <c r="BO90" s="444"/>
      <c r="BP90" s="444"/>
      <c r="BQ90" s="495"/>
      <c r="BR90" s="502"/>
      <c r="BS90" s="444"/>
      <c r="BT90" s="444"/>
      <c r="BU90" s="444"/>
      <c r="BV90" s="444"/>
      <c r="BW90" s="444"/>
      <c r="BX90" s="444"/>
      <c r="BY90" s="445"/>
      <c r="BZ90" s="445"/>
      <c r="CA90" s="445"/>
      <c r="CB90" s="445"/>
      <c r="CC90" s="445"/>
      <c r="CD90" s="445"/>
      <c r="CE90" s="1536"/>
      <c r="CF90" s="1536"/>
      <c r="CG90" s="1536"/>
      <c r="CH90" s="1536"/>
      <c r="CI90" s="1536"/>
      <c r="CJ90" s="1536"/>
      <c r="CK90" s="1536"/>
      <c r="CL90" s="1536"/>
      <c r="CM90" s="1536"/>
      <c r="CN90" s="1536"/>
      <c r="CO90" s="1536"/>
      <c r="CP90" s="1536"/>
      <c r="CQ90" s="1536"/>
      <c r="CR90" s="1536"/>
      <c r="CS90" s="1536"/>
      <c r="CT90" s="1536"/>
      <c r="CU90" s="1536"/>
      <c r="CV90" s="1536"/>
      <c r="CW90" s="1536"/>
      <c r="CX90" s="1536"/>
      <c r="CY90" s="1536"/>
      <c r="CZ90" s="1536"/>
    </row>
    <row r="91" s="133" customFormat="true" ht="15" customHeight="true" x14ac:dyDescent="0.2">
      <c r="A91" s="278"/>
      <c r="B91" s="297"/>
      <c r="C91" s="360"/>
      <c r="D91" s="361"/>
      <c r="E91" s="361"/>
      <c r="F91" s="361"/>
      <c r="G91" s="362"/>
      <c r="H91" s="363"/>
      <c r="I91" s="361"/>
      <c r="J91" s="361"/>
      <c r="K91" s="361"/>
      <c r="L91" s="364"/>
      <c r="M91" s="365"/>
      <c r="N91" s="361"/>
      <c r="O91" s="361"/>
      <c r="P91" s="361"/>
      <c r="Q91" s="362"/>
      <c r="R91" s="365"/>
      <c r="S91" s="361"/>
      <c r="T91" s="361"/>
      <c r="U91" s="361"/>
      <c r="V91" s="361"/>
      <c r="W91" s="361"/>
      <c r="X91" s="361"/>
      <c r="Y91" s="366"/>
      <c r="Z91" s="366"/>
      <c r="AA91" s="366"/>
      <c r="AB91" s="366"/>
      <c r="AC91" s="366"/>
      <c r="AD91" s="366"/>
      <c r="AE91" s="1701"/>
      <c r="AF91" s="1701"/>
      <c r="AG91" s="1701"/>
      <c r="AH91" s="1701"/>
      <c r="AI91" s="1701"/>
      <c r="AJ91" s="1701"/>
      <c r="AK91" s="1701"/>
      <c r="AL91" s="1701"/>
      <c r="AM91" s="1701"/>
      <c r="AN91" s="1701"/>
      <c r="AO91" s="1701"/>
      <c r="AP91" s="1701"/>
      <c r="AQ91" s="1701"/>
      <c r="AR91" s="1701"/>
      <c r="AS91" s="1701"/>
      <c r="AT91" s="1701"/>
      <c r="AU91" s="1701"/>
      <c r="AV91" s="1701"/>
      <c r="AW91" s="1701"/>
      <c r="AX91" s="1701"/>
      <c r="AY91" s="1701"/>
      <c r="AZ91" s="242"/>
      <c r="BA91" s="270"/>
      <c r="BB91" s="171"/>
      <c r="BC91" s="494"/>
      <c r="BD91" s="444"/>
      <c r="BE91" s="444"/>
      <c r="BF91" s="444"/>
      <c r="BG91" s="495"/>
      <c r="BH91" s="502"/>
      <c r="BI91" s="444"/>
      <c r="BJ91" s="444"/>
      <c r="BK91" s="444"/>
      <c r="BL91" s="495"/>
      <c r="BM91" s="502"/>
      <c r="BN91" s="444"/>
      <c r="BO91" s="444"/>
      <c r="BP91" s="444"/>
      <c r="BQ91" s="495"/>
      <c r="BR91" s="502"/>
      <c r="BS91" s="444"/>
      <c r="BT91" s="444"/>
      <c r="BU91" s="444"/>
      <c r="BV91" s="444"/>
      <c r="BW91" s="444"/>
      <c r="BX91" s="444"/>
      <c r="BY91" s="445"/>
      <c r="BZ91" s="445"/>
      <c r="CA91" s="445"/>
      <c r="CB91" s="445"/>
      <c r="CC91" s="445"/>
      <c r="CD91" s="445"/>
      <c r="CE91" s="1536"/>
      <c r="CF91" s="1536"/>
      <c r="CG91" s="1536"/>
      <c r="CH91" s="1536"/>
      <c r="CI91" s="1536"/>
      <c r="CJ91" s="1536"/>
      <c r="CK91" s="1536"/>
      <c r="CL91" s="1536"/>
      <c r="CM91" s="1536"/>
      <c r="CN91" s="1536"/>
      <c r="CO91" s="1536"/>
      <c r="CP91" s="1536"/>
      <c r="CQ91" s="1536"/>
      <c r="CR91" s="1536"/>
      <c r="CS91" s="1536"/>
      <c r="CT91" s="1536"/>
      <c r="CU91" s="1536"/>
      <c r="CV91" s="1536"/>
      <c r="CW91" s="1536"/>
      <c r="CX91" s="1536"/>
      <c r="CY91" s="1536"/>
      <c r="CZ91" s="1536"/>
    </row>
    <row r="92" s="133" customFormat="true" ht="15" customHeight="true" x14ac:dyDescent="0.2">
      <c r="A92" s="278"/>
      <c r="B92" s="297"/>
      <c r="C92" s="360"/>
      <c r="D92" s="361"/>
      <c r="E92" s="361"/>
      <c r="F92" s="361"/>
      <c r="G92" s="362"/>
      <c r="H92" s="363"/>
      <c r="I92" s="361"/>
      <c r="J92" s="361"/>
      <c r="K92" s="361"/>
      <c r="L92" s="364"/>
      <c r="M92" s="365"/>
      <c r="N92" s="361"/>
      <c r="O92" s="361"/>
      <c r="P92" s="361"/>
      <c r="Q92" s="362"/>
      <c r="R92" s="365"/>
      <c r="S92" s="361"/>
      <c r="T92" s="361"/>
      <c r="U92" s="361"/>
      <c r="V92" s="361"/>
      <c r="W92" s="361"/>
      <c r="X92" s="361"/>
      <c r="Y92" s="366"/>
      <c r="Z92" s="366"/>
      <c r="AA92" s="366"/>
      <c r="AB92" s="366"/>
      <c r="AC92" s="366"/>
      <c r="AD92" s="366"/>
      <c r="AE92" s="1701"/>
      <c r="AF92" s="1701"/>
      <c r="AG92" s="1701"/>
      <c r="AH92" s="1701"/>
      <c r="AI92" s="1701"/>
      <c r="AJ92" s="1701"/>
      <c r="AK92" s="1701"/>
      <c r="AL92" s="1701"/>
      <c r="AM92" s="1701"/>
      <c r="AN92" s="1701"/>
      <c r="AO92" s="1701"/>
      <c r="AP92" s="1701"/>
      <c r="AQ92" s="1701"/>
      <c r="AR92" s="1701"/>
      <c r="AS92" s="1701"/>
      <c r="AT92" s="1701"/>
      <c r="AU92" s="1701"/>
      <c r="AV92" s="1701"/>
      <c r="AW92" s="1701"/>
      <c r="AX92" s="1701"/>
      <c r="AY92" s="1701"/>
      <c r="AZ92" s="242"/>
      <c r="BA92" s="270"/>
      <c r="BB92" s="171"/>
      <c r="BC92" s="494"/>
      <c r="BD92" s="444"/>
      <c r="BE92" s="444"/>
      <c r="BF92" s="444"/>
      <c r="BG92" s="495"/>
      <c r="BH92" s="502"/>
      <c r="BI92" s="444"/>
      <c r="BJ92" s="444"/>
      <c r="BK92" s="444"/>
      <c r="BL92" s="495"/>
      <c r="BM92" s="502"/>
      <c r="BN92" s="444"/>
      <c r="BO92" s="444"/>
      <c r="BP92" s="444"/>
      <c r="BQ92" s="495"/>
      <c r="BR92" s="502"/>
      <c r="BS92" s="444"/>
      <c r="BT92" s="444"/>
      <c r="BU92" s="444"/>
      <c r="BV92" s="444"/>
      <c r="BW92" s="444"/>
      <c r="BX92" s="444"/>
      <c r="BY92" s="445"/>
      <c r="BZ92" s="445"/>
      <c r="CA92" s="445"/>
      <c r="CB92" s="445"/>
      <c r="CC92" s="445"/>
      <c r="CD92" s="445"/>
      <c r="CE92" s="1536"/>
      <c r="CF92" s="1536"/>
      <c r="CG92" s="1536"/>
      <c r="CH92" s="1536"/>
      <c r="CI92" s="1536"/>
      <c r="CJ92" s="1536"/>
      <c r="CK92" s="1536"/>
      <c r="CL92" s="1536"/>
      <c r="CM92" s="1536"/>
      <c r="CN92" s="1536"/>
      <c r="CO92" s="1536"/>
      <c r="CP92" s="1536"/>
      <c r="CQ92" s="1536"/>
      <c r="CR92" s="1536"/>
      <c r="CS92" s="1536"/>
      <c r="CT92" s="1536"/>
      <c r="CU92" s="1536"/>
      <c r="CV92" s="1536"/>
      <c r="CW92" s="1536"/>
      <c r="CX92" s="1536"/>
      <c r="CY92" s="1536"/>
      <c r="CZ92" s="1536"/>
    </row>
    <row r="93" s="133" customFormat="true" ht="15" customHeight="true" x14ac:dyDescent="0.2">
      <c r="A93" s="278"/>
      <c r="B93" s="297"/>
      <c r="C93" s="360"/>
      <c r="D93" s="361"/>
      <c r="E93" s="361"/>
      <c r="F93" s="361"/>
      <c r="G93" s="362"/>
      <c r="H93" s="363"/>
      <c r="I93" s="361"/>
      <c r="J93" s="361"/>
      <c r="K93" s="361"/>
      <c r="L93" s="364"/>
      <c r="M93" s="365"/>
      <c r="N93" s="361"/>
      <c r="O93" s="361"/>
      <c r="P93" s="361"/>
      <c r="Q93" s="362"/>
      <c r="R93" s="365"/>
      <c r="S93" s="361"/>
      <c r="T93" s="361"/>
      <c r="U93" s="361"/>
      <c r="V93" s="361"/>
      <c r="W93" s="361"/>
      <c r="X93" s="361"/>
      <c r="Y93" s="366"/>
      <c r="Z93" s="366"/>
      <c r="AA93" s="366"/>
      <c r="AB93" s="366"/>
      <c r="AC93" s="366"/>
      <c r="AD93" s="366"/>
      <c r="AE93" s="1701"/>
      <c r="AF93" s="1701"/>
      <c r="AG93" s="1701"/>
      <c r="AH93" s="1701"/>
      <c r="AI93" s="1701"/>
      <c r="AJ93" s="1701"/>
      <c r="AK93" s="1701"/>
      <c r="AL93" s="1701"/>
      <c r="AM93" s="1701"/>
      <c r="AN93" s="1701"/>
      <c r="AO93" s="1701"/>
      <c r="AP93" s="1701"/>
      <c r="AQ93" s="1701"/>
      <c r="AR93" s="1701"/>
      <c r="AS93" s="1701"/>
      <c r="AT93" s="1701"/>
      <c r="AU93" s="1701"/>
      <c r="AV93" s="1701"/>
      <c r="AW93" s="1701"/>
      <c r="AX93" s="1701"/>
      <c r="AY93" s="1701"/>
      <c r="AZ93" s="242"/>
      <c r="BA93" s="270"/>
      <c r="BB93" s="171"/>
      <c r="BC93" s="494"/>
      <c r="BD93" s="444"/>
      <c r="BE93" s="444"/>
      <c r="BF93" s="444"/>
      <c r="BG93" s="495"/>
      <c r="BH93" s="502"/>
      <c r="BI93" s="444"/>
      <c r="BJ93" s="444"/>
      <c r="BK93" s="444"/>
      <c r="BL93" s="495"/>
      <c r="BM93" s="502"/>
      <c r="BN93" s="444"/>
      <c r="BO93" s="444"/>
      <c r="BP93" s="444"/>
      <c r="BQ93" s="495"/>
      <c r="BR93" s="502"/>
      <c r="BS93" s="444"/>
      <c r="BT93" s="444"/>
      <c r="BU93" s="444"/>
      <c r="BV93" s="444"/>
      <c r="BW93" s="444"/>
      <c r="BX93" s="444"/>
      <c r="BY93" s="445"/>
      <c r="BZ93" s="445"/>
      <c r="CA93" s="445"/>
      <c r="CB93" s="445"/>
      <c r="CC93" s="445"/>
      <c r="CD93" s="445"/>
      <c r="CE93" s="1536"/>
      <c r="CF93" s="1536"/>
      <c r="CG93" s="1536"/>
      <c r="CH93" s="1536"/>
      <c r="CI93" s="1536"/>
      <c r="CJ93" s="1536"/>
      <c r="CK93" s="1536"/>
      <c r="CL93" s="1536"/>
      <c r="CM93" s="1536"/>
      <c r="CN93" s="1536"/>
      <c r="CO93" s="1536"/>
      <c r="CP93" s="1536"/>
      <c r="CQ93" s="1536"/>
      <c r="CR93" s="1536"/>
      <c r="CS93" s="1536"/>
      <c r="CT93" s="1536"/>
      <c r="CU93" s="1536"/>
      <c r="CV93" s="1536"/>
      <c r="CW93" s="1536"/>
      <c r="CX93" s="1536"/>
      <c r="CY93" s="1536"/>
      <c r="CZ93" s="1536"/>
    </row>
    <row r="94" s="133" customFormat="true" ht="15" customHeight="true" x14ac:dyDescent="0.2">
      <c r="A94" s="278"/>
      <c r="B94" s="297"/>
      <c r="C94" s="360"/>
      <c r="D94" s="361"/>
      <c r="E94" s="361"/>
      <c r="F94" s="361"/>
      <c r="G94" s="362"/>
      <c r="H94" s="363"/>
      <c r="I94" s="361"/>
      <c r="J94" s="361"/>
      <c r="K94" s="361"/>
      <c r="L94" s="364"/>
      <c r="M94" s="365"/>
      <c r="N94" s="361"/>
      <c r="O94" s="361"/>
      <c r="P94" s="361"/>
      <c r="Q94" s="362"/>
      <c r="R94" s="365"/>
      <c r="S94" s="361"/>
      <c r="T94" s="361"/>
      <c r="U94" s="361"/>
      <c r="V94" s="361"/>
      <c r="W94" s="361"/>
      <c r="X94" s="361"/>
      <c r="Y94" s="366"/>
      <c r="Z94" s="366"/>
      <c r="AA94" s="366"/>
      <c r="AB94" s="366"/>
      <c r="AC94" s="366"/>
      <c r="AD94" s="366"/>
      <c r="AE94" s="1701"/>
      <c r="AF94" s="1701"/>
      <c r="AG94" s="1701"/>
      <c r="AH94" s="1701"/>
      <c r="AI94" s="1701"/>
      <c r="AJ94" s="1701"/>
      <c r="AK94" s="1701"/>
      <c r="AL94" s="1701"/>
      <c r="AM94" s="1701"/>
      <c r="AN94" s="1701"/>
      <c r="AO94" s="1701"/>
      <c r="AP94" s="1701"/>
      <c r="AQ94" s="1701"/>
      <c r="AR94" s="1701"/>
      <c r="AS94" s="1701"/>
      <c r="AT94" s="1701"/>
      <c r="AU94" s="1701"/>
      <c r="AV94" s="1701"/>
      <c r="AW94" s="1701"/>
      <c r="AX94" s="1701"/>
      <c r="AY94" s="1701"/>
      <c r="AZ94" s="242"/>
      <c r="BA94" s="270"/>
      <c r="BB94" s="171"/>
      <c r="BC94" s="494"/>
      <c r="BD94" s="444"/>
      <c r="BE94" s="444"/>
      <c r="BF94" s="444"/>
      <c r="BG94" s="495"/>
      <c r="BH94" s="502"/>
      <c r="BI94" s="444"/>
      <c r="BJ94" s="444"/>
      <c r="BK94" s="444"/>
      <c r="BL94" s="495"/>
      <c r="BM94" s="502"/>
      <c r="BN94" s="444"/>
      <c r="BO94" s="444"/>
      <c r="BP94" s="444"/>
      <c r="BQ94" s="495"/>
      <c r="BR94" s="502"/>
      <c r="BS94" s="444"/>
      <c r="BT94" s="444"/>
      <c r="BU94" s="444"/>
      <c r="BV94" s="444"/>
      <c r="BW94" s="444"/>
      <c r="BX94" s="444"/>
      <c r="BY94" s="445"/>
      <c r="BZ94" s="445"/>
      <c r="CA94" s="445"/>
      <c r="CB94" s="445"/>
      <c r="CC94" s="445"/>
      <c r="CD94" s="445"/>
      <c r="CE94" s="1536"/>
      <c r="CF94" s="1536"/>
      <c r="CG94" s="1536"/>
      <c r="CH94" s="1536"/>
      <c r="CI94" s="1536"/>
      <c r="CJ94" s="1536"/>
      <c r="CK94" s="1536"/>
      <c r="CL94" s="1536"/>
      <c r="CM94" s="1536"/>
      <c r="CN94" s="1536"/>
      <c r="CO94" s="1536"/>
      <c r="CP94" s="1536"/>
      <c r="CQ94" s="1536"/>
      <c r="CR94" s="1536"/>
      <c r="CS94" s="1536"/>
      <c r="CT94" s="1536"/>
      <c r="CU94" s="1536"/>
      <c r="CV94" s="1536"/>
      <c r="CW94" s="1536"/>
      <c r="CX94" s="1536"/>
      <c r="CY94" s="1536"/>
      <c r="CZ94" s="1536"/>
    </row>
    <row r="95" s="133" customFormat="true" ht="15" customHeight="true" x14ac:dyDescent="0.2">
      <c r="A95" s="278"/>
      <c r="B95" s="297"/>
      <c r="C95" s="360"/>
      <c r="D95" s="361"/>
      <c r="E95" s="361"/>
      <c r="F95" s="361"/>
      <c r="G95" s="362"/>
      <c r="H95" s="363"/>
      <c r="I95" s="361"/>
      <c r="J95" s="361"/>
      <c r="K95" s="361"/>
      <c r="L95" s="364"/>
      <c r="M95" s="365"/>
      <c r="N95" s="361"/>
      <c r="O95" s="361"/>
      <c r="P95" s="361"/>
      <c r="Q95" s="362"/>
      <c r="R95" s="365"/>
      <c r="S95" s="361"/>
      <c r="T95" s="361"/>
      <c r="U95" s="361"/>
      <c r="V95" s="361"/>
      <c r="W95" s="361"/>
      <c r="X95" s="361"/>
      <c r="Y95" s="366"/>
      <c r="Z95" s="366"/>
      <c r="AA95" s="366"/>
      <c r="AB95" s="366"/>
      <c r="AC95" s="366"/>
      <c r="AD95" s="366"/>
      <c r="AE95" s="1701"/>
      <c r="AF95" s="1701"/>
      <c r="AG95" s="1701"/>
      <c r="AH95" s="1701"/>
      <c r="AI95" s="1701"/>
      <c r="AJ95" s="1701"/>
      <c r="AK95" s="1701"/>
      <c r="AL95" s="1701"/>
      <c r="AM95" s="1701"/>
      <c r="AN95" s="1701"/>
      <c r="AO95" s="1701"/>
      <c r="AP95" s="1701"/>
      <c r="AQ95" s="1701"/>
      <c r="AR95" s="1701"/>
      <c r="AS95" s="1701"/>
      <c r="AT95" s="1701"/>
      <c r="AU95" s="1701"/>
      <c r="AV95" s="1701"/>
      <c r="AW95" s="1701"/>
      <c r="AX95" s="1701"/>
      <c r="AY95" s="1701"/>
      <c r="AZ95" s="242"/>
      <c r="BA95" s="270"/>
      <c r="BB95" s="171"/>
      <c r="BC95" s="494"/>
      <c r="BD95" s="444"/>
      <c r="BE95" s="444"/>
      <c r="BF95" s="444"/>
      <c r="BG95" s="495"/>
      <c r="BH95" s="502"/>
      <c r="BI95" s="444"/>
      <c r="BJ95" s="444"/>
      <c r="BK95" s="444"/>
      <c r="BL95" s="495"/>
      <c r="BM95" s="502"/>
      <c r="BN95" s="444"/>
      <c r="BO95" s="444"/>
      <c r="BP95" s="444"/>
      <c r="BQ95" s="495"/>
      <c r="BR95" s="502"/>
      <c r="BS95" s="444"/>
      <c r="BT95" s="444"/>
      <c r="BU95" s="444"/>
      <c r="BV95" s="444"/>
      <c r="BW95" s="444"/>
      <c r="BX95" s="444"/>
      <c r="BY95" s="445"/>
      <c r="BZ95" s="445"/>
      <c r="CA95" s="445"/>
      <c r="CB95" s="445"/>
      <c r="CC95" s="445"/>
      <c r="CD95" s="445"/>
      <c r="CE95" s="1536"/>
      <c r="CF95" s="1536"/>
      <c r="CG95" s="1536"/>
      <c r="CH95" s="1536"/>
      <c r="CI95" s="1536"/>
      <c r="CJ95" s="1536"/>
      <c r="CK95" s="1536"/>
      <c r="CL95" s="1536"/>
      <c r="CM95" s="1536"/>
      <c r="CN95" s="1536"/>
      <c r="CO95" s="1536"/>
      <c r="CP95" s="1536"/>
      <c r="CQ95" s="1536"/>
      <c r="CR95" s="1536"/>
      <c r="CS95" s="1536"/>
      <c r="CT95" s="1536"/>
      <c r="CU95" s="1536"/>
      <c r="CV95" s="1536"/>
      <c r="CW95" s="1536"/>
      <c r="CX95" s="1536"/>
      <c r="CY95" s="1536"/>
      <c r="CZ95" s="1536"/>
    </row>
    <row r="96" s="133" customFormat="true" ht="15" customHeight="true" x14ac:dyDescent="0.2">
      <c r="A96" s="278"/>
      <c r="B96" s="297"/>
      <c r="C96" s="360"/>
      <c r="D96" s="361"/>
      <c r="E96" s="361"/>
      <c r="F96" s="361"/>
      <c r="G96" s="362"/>
      <c r="H96" s="363"/>
      <c r="I96" s="361"/>
      <c r="J96" s="361"/>
      <c r="K96" s="361"/>
      <c r="L96" s="364"/>
      <c r="M96" s="365"/>
      <c r="N96" s="361"/>
      <c r="O96" s="361"/>
      <c r="P96" s="361"/>
      <c r="Q96" s="362"/>
      <c r="R96" s="365"/>
      <c r="S96" s="361"/>
      <c r="T96" s="361"/>
      <c r="U96" s="361"/>
      <c r="V96" s="361"/>
      <c r="W96" s="361"/>
      <c r="X96" s="361"/>
      <c r="Y96" s="366"/>
      <c r="Z96" s="366"/>
      <c r="AA96" s="366"/>
      <c r="AB96" s="366"/>
      <c r="AC96" s="366"/>
      <c r="AD96" s="366"/>
      <c r="AE96" s="1701"/>
      <c r="AF96" s="1701"/>
      <c r="AG96" s="1701"/>
      <c r="AH96" s="1701"/>
      <c r="AI96" s="1701"/>
      <c r="AJ96" s="1701"/>
      <c r="AK96" s="1701"/>
      <c r="AL96" s="1701"/>
      <c r="AM96" s="1701"/>
      <c r="AN96" s="1701"/>
      <c r="AO96" s="1701"/>
      <c r="AP96" s="1701"/>
      <c r="AQ96" s="1701"/>
      <c r="AR96" s="1701"/>
      <c r="AS96" s="1701"/>
      <c r="AT96" s="1701"/>
      <c r="AU96" s="1701"/>
      <c r="AV96" s="1701"/>
      <c r="AW96" s="1701"/>
      <c r="AX96" s="1701"/>
      <c r="AY96" s="1701"/>
      <c r="AZ96" s="242"/>
      <c r="BA96" s="270"/>
      <c r="BB96" s="171"/>
      <c r="BC96" s="494"/>
      <c r="BD96" s="444"/>
      <c r="BE96" s="444"/>
      <c r="BF96" s="444"/>
      <c r="BG96" s="495"/>
      <c r="BH96" s="502"/>
      <c r="BI96" s="444"/>
      <c r="BJ96" s="444"/>
      <c r="BK96" s="444"/>
      <c r="BL96" s="495"/>
      <c r="BM96" s="502"/>
      <c r="BN96" s="444"/>
      <c r="BO96" s="444"/>
      <c r="BP96" s="444"/>
      <c r="BQ96" s="495"/>
      <c r="BR96" s="502"/>
      <c r="BS96" s="444"/>
      <c r="BT96" s="444"/>
      <c r="BU96" s="444"/>
      <c r="BV96" s="444"/>
      <c r="BW96" s="444"/>
      <c r="BX96" s="444"/>
      <c r="BY96" s="445"/>
      <c r="BZ96" s="445"/>
      <c r="CA96" s="445"/>
      <c r="CB96" s="445"/>
      <c r="CC96" s="445"/>
      <c r="CD96" s="445"/>
      <c r="CE96" s="1536"/>
      <c r="CF96" s="1536"/>
      <c r="CG96" s="1536"/>
      <c r="CH96" s="1536"/>
      <c r="CI96" s="1536"/>
      <c r="CJ96" s="1536"/>
      <c r="CK96" s="1536"/>
      <c r="CL96" s="1536"/>
      <c r="CM96" s="1536"/>
      <c r="CN96" s="1536"/>
      <c r="CO96" s="1536"/>
      <c r="CP96" s="1536"/>
      <c r="CQ96" s="1536"/>
      <c r="CR96" s="1536"/>
      <c r="CS96" s="1536"/>
      <c r="CT96" s="1536"/>
      <c r="CU96" s="1536"/>
      <c r="CV96" s="1536"/>
      <c r="CW96" s="1536"/>
      <c r="CX96" s="1536"/>
      <c r="CY96" s="1536"/>
      <c r="CZ96" s="1536"/>
    </row>
    <row r="97" s="133" customFormat="true" ht="15" customHeight="true" x14ac:dyDescent="0.2">
      <c r="A97" s="278"/>
      <c r="B97" s="297"/>
      <c r="C97" s="360"/>
      <c r="D97" s="361"/>
      <c r="E97" s="361"/>
      <c r="F97" s="361"/>
      <c r="G97" s="362"/>
      <c r="H97" s="363"/>
      <c r="I97" s="361"/>
      <c r="J97" s="361"/>
      <c r="K97" s="361"/>
      <c r="L97" s="364"/>
      <c r="M97" s="365"/>
      <c r="N97" s="361"/>
      <c r="O97" s="361"/>
      <c r="P97" s="361"/>
      <c r="Q97" s="362"/>
      <c r="R97" s="365"/>
      <c r="S97" s="361"/>
      <c r="T97" s="361"/>
      <c r="U97" s="361"/>
      <c r="V97" s="361"/>
      <c r="W97" s="361"/>
      <c r="X97" s="361"/>
      <c r="Y97" s="366"/>
      <c r="Z97" s="366"/>
      <c r="AA97" s="366"/>
      <c r="AB97" s="366"/>
      <c r="AC97" s="366"/>
      <c r="AD97" s="366"/>
      <c r="AE97" s="1701"/>
      <c r="AF97" s="1701"/>
      <c r="AG97" s="1701"/>
      <c r="AH97" s="1701"/>
      <c r="AI97" s="1701"/>
      <c r="AJ97" s="1701"/>
      <c r="AK97" s="1701"/>
      <c r="AL97" s="1701"/>
      <c r="AM97" s="1701"/>
      <c r="AN97" s="1701"/>
      <c r="AO97" s="1701"/>
      <c r="AP97" s="1701"/>
      <c r="AQ97" s="1701"/>
      <c r="AR97" s="1701"/>
      <c r="AS97" s="1701"/>
      <c r="AT97" s="1701"/>
      <c r="AU97" s="1701"/>
      <c r="AV97" s="1701"/>
      <c r="AW97" s="1701"/>
      <c r="AX97" s="1701"/>
      <c r="AY97" s="1701"/>
      <c r="AZ97" s="242"/>
      <c r="BA97" s="270"/>
      <c r="BB97" s="171"/>
      <c r="BC97" s="494"/>
      <c r="BD97" s="444"/>
      <c r="BE97" s="444"/>
      <c r="BF97" s="444"/>
      <c r="BG97" s="495"/>
      <c r="BH97" s="502"/>
      <c r="BI97" s="444"/>
      <c r="BJ97" s="444"/>
      <c r="BK97" s="444"/>
      <c r="BL97" s="495"/>
      <c r="BM97" s="502"/>
      <c r="BN97" s="444"/>
      <c r="BO97" s="444"/>
      <c r="BP97" s="444"/>
      <c r="BQ97" s="495"/>
      <c r="BR97" s="502"/>
      <c r="BS97" s="444"/>
      <c r="BT97" s="444"/>
      <c r="BU97" s="444"/>
      <c r="BV97" s="444"/>
      <c r="BW97" s="444"/>
      <c r="BX97" s="444"/>
      <c r="BY97" s="445"/>
      <c r="BZ97" s="445"/>
      <c r="CA97" s="445"/>
      <c r="CB97" s="445"/>
      <c r="CC97" s="445"/>
      <c r="CD97" s="445"/>
      <c r="CE97" s="1536"/>
      <c r="CF97" s="1536"/>
      <c r="CG97" s="1536"/>
      <c r="CH97" s="1536"/>
      <c r="CI97" s="1536"/>
      <c r="CJ97" s="1536"/>
      <c r="CK97" s="1536"/>
      <c r="CL97" s="1536"/>
      <c r="CM97" s="1536"/>
      <c r="CN97" s="1536"/>
      <c r="CO97" s="1536"/>
      <c r="CP97" s="1536"/>
      <c r="CQ97" s="1536"/>
      <c r="CR97" s="1536"/>
      <c r="CS97" s="1536"/>
      <c r="CT97" s="1536"/>
      <c r="CU97" s="1536"/>
      <c r="CV97" s="1536"/>
      <c r="CW97" s="1536"/>
      <c r="CX97" s="1536"/>
      <c r="CY97" s="1536"/>
      <c r="CZ97" s="1536"/>
    </row>
    <row r="98" s="133" customFormat="true" ht="15" customHeight="true" x14ac:dyDescent="0.2">
      <c r="A98" s="278"/>
      <c r="B98" s="297"/>
      <c r="C98" s="360"/>
      <c r="D98" s="361"/>
      <c r="E98" s="361"/>
      <c r="F98" s="361"/>
      <c r="G98" s="362"/>
      <c r="H98" s="363"/>
      <c r="I98" s="361"/>
      <c r="J98" s="361"/>
      <c r="K98" s="361"/>
      <c r="L98" s="364"/>
      <c r="M98" s="365"/>
      <c r="N98" s="361"/>
      <c r="O98" s="361"/>
      <c r="P98" s="361"/>
      <c r="Q98" s="362"/>
      <c r="R98" s="365"/>
      <c r="S98" s="361"/>
      <c r="T98" s="361"/>
      <c r="U98" s="361"/>
      <c r="V98" s="361"/>
      <c r="W98" s="361"/>
      <c r="X98" s="361"/>
      <c r="Y98" s="366"/>
      <c r="Z98" s="366"/>
      <c r="AA98" s="366"/>
      <c r="AB98" s="366"/>
      <c r="AC98" s="366"/>
      <c r="AD98" s="366"/>
      <c r="AE98" s="1701"/>
      <c r="AF98" s="1701"/>
      <c r="AG98" s="1701"/>
      <c r="AH98" s="1701"/>
      <c r="AI98" s="1701"/>
      <c r="AJ98" s="1701"/>
      <c r="AK98" s="1701"/>
      <c r="AL98" s="1701"/>
      <c r="AM98" s="1701"/>
      <c r="AN98" s="1701"/>
      <c r="AO98" s="1701"/>
      <c r="AP98" s="1701"/>
      <c r="AQ98" s="1701"/>
      <c r="AR98" s="1701"/>
      <c r="AS98" s="1701"/>
      <c r="AT98" s="1701"/>
      <c r="AU98" s="1701"/>
      <c r="AV98" s="1701"/>
      <c r="AW98" s="1701"/>
      <c r="AX98" s="1701"/>
      <c r="AY98" s="1701"/>
      <c r="AZ98" s="242"/>
      <c r="BA98" s="270"/>
      <c r="BB98" s="171"/>
      <c r="BC98" s="494"/>
      <c r="BD98" s="444"/>
      <c r="BE98" s="444"/>
      <c r="BF98" s="444"/>
      <c r="BG98" s="495"/>
      <c r="BH98" s="502"/>
      <c r="BI98" s="444"/>
      <c r="BJ98" s="444"/>
      <c r="BK98" s="444"/>
      <c r="BL98" s="495"/>
      <c r="BM98" s="502"/>
      <c r="BN98" s="444"/>
      <c r="BO98" s="444"/>
      <c r="BP98" s="444"/>
      <c r="BQ98" s="495"/>
      <c r="BR98" s="502"/>
      <c r="BS98" s="444"/>
      <c r="BT98" s="444"/>
      <c r="BU98" s="444"/>
      <c r="BV98" s="444"/>
      <c r="BW98" s="444"/>
      <c r="BX98" s="444"/>
      <c r="BY98" s="445"/>
      <c r="BZ98" s="445"/>
      <c r="CA98" s="445"/>
      <c r="CB98" s="445"/>
      <c r="CC98" s="445"/>
      <c r="CD98" s="445"/>
      <c r="CE98" s="1536"/>
      <c r="CF98" s="1536"/>
      <c r="CG98" s="1536"/>
      <c r="CH98" s="1536"/>
      <c r="CI98" s="1536"/>
      <c r="CJ98" s="1536"/>
      <c r="CK98" s="1536"/>
      <c r="CL98" s="1536"/>
      <c r="CM98" s="1536"/>
      <c r="CN98" s="1536"/>
      <c r="CO98" s="1536"/>
      <c r="CP98" s="1536"/>
      <c r="CQ98" s="1536"/>
      <c r="CR98" s="1536"/>
      <c r="CS98" s="1536"/>
      <c r="CT98" s="1536"/>
      <c r="CU98" s="1536"/>
      <c r="CV98" s="1536"/>
      <c r="CW98" s="1536"/>
      <c r="CX98" s="1536"/>
      <c r="CY98" s="1536"/>
      <c r="CZ98" s="1536"/>
    </row>
    <row r="99" s="133" customFormat="true" ht="15" customHeight="true" x14ac:dyDescent="0.2">
      <c r="A99" s="278"/>
      <c r="B99" s="297"/>
      <c r="C99" s="360"/>
      <c r="D99" s="361"/>
      <c r="E99" s="361"/>
      <c r="F99" s="361"/>
      <c r="G99" s="362"/>
      <c r="H99" s="363"/>
      <c r="I99" s="361"/>
      <c r="J99" s="361"/>
      <c r="K99" s="361"/>
      <c r="L99" s="364"/>
      <c r="M99" s="365"/>
      <c r="N99" s="361"/>
      <c r="O99" s="361"/>
      <c r="P99" s="361"/>
      <c r="Q99" s="362"/>
      <c r="R99" s="365"/>
      <c r="S99" s="361"/>
      <c r="T99" s="361"/>
      <c r="U99" s="361"/>
      <c r="V99" s="361"/>
      <c r="W99" s="361"/>
      <c r="X99" s="361"/>
      <c r="Y99" s="366"/>
      <c r="Z99" s="366"/>
      <c r="AA99" s="366"/>
      <c r="AB99" s="366"/>
      <c r="AC99" s="366"/>
      <c r="AD99" s="366"/>
      <c r="AE99" s="1701"/>
      <c r="AF99" s="1701"/>
      <c r="AG99" s="1701"/>
      <c r="AH99" s="1701"/>
      <c r="AI99" s="1701"/>
      <c r="AJ99" s="1701"/>
      <c r="AK99" s="1701"/>
      <c r="AL99" s="1701"/>
      <c r="AM99" s="1701"/>
      <c r="AN99" s="1701"/>
      <c r="AO99" s="1701"/>
      <c r="AP99" s="1701"/>
      <c r="AQ99" s="1701"/>
      <c r="AR99" s="1701"/>
      <c r="AS99" s="1701"/>
      <c r="AT99" s="1701"/>
      <c r="AU99" s="1701"/>
      <c r="AV99" s="1701"/>
      <c r="AW99" s="1701"/>
      <c r="AX99" s="1701"/>
      <c r="AY99" s="1701"/>
      <c r="AZ99" s="242"/>
      <c r="BA99" s="270"/>
      <c r="BB99" s="171"/>
      <c r="BC99" s="494"/>
      <c r="BD99" s="444"/>
      <c r="BE99" s="444"/>
      <c r="BF99" s="444"/>
      <c r="BG99" s="495"/>
      <c r="BH99" s="502"/>
      <c r="BI99" s="444"/>
      <c r="BJ99" s="444"/>
      <c r="BK99" s="444"/>
      <c r="BL99" s="495"/>
      <c r="BM99" s="502"/>
      <c r="BN99" s="444"/>
      <c r="BO99" s="444"/>
      <c r="BP99" s="444"/>
      <c r="BQ99" s="495"/>
      <c r="BR99" s="502"/>
      <c r="BS99" s="444"/>
      <c r="BT99" s="444"/>
      <c r="BU99" s="444"/>
      <c r="BV99" s="444"/>
      <c r="BW99" s="444"/>
      <c r="BX99" s="444"/>
      <c r="BY99" s="445"/>
      <c r="BZ99" s="445"/>
      <c r="CA99" s="445"/>
      <c r="CB99" s="445"/>
      <c r="CC99" s="445"/>
      <c r="CD99" s="445"/>
      <c r="CE99" s="1536"/>
      <c r="CF99" s="1536"/>
      <c r="CG99" s="1536"/>
      <c r="CH99" s="1536"/>
      <c r="CI99" s="1536"/>
      <c r="CJ99" s="1536"/>
      <c r="CK99" s="1536"/>
      <c r="CL99" s="1536"/>
      <c r="CM99" s="1536"/>
      <c r="CN99" s="1536"/>
      <c r="CO99" s="1536"/>
      <c r="CP99" s="1536"/>
      <c r="CQ99" s="1536"/>
      <c r="CR99" s="1536"/>
      <c r="CS99" s="1536"/>
      <c r="CT99" s="1536"/>
      <c r="CU99" s="1536"/>
      <c r="CV99" s="1536"/>
      <c r="CW99" s="1536"/>
      <c r="CX99" s="1536"/>
      <c r="CY99" s="1536"/>
      <c r="CZ99" s="1536"/>
    </row>
    <row r="100" s="133" customFormat="true" ht="15" customHeight="true" x14ac:dyDescent="0.2">
      <c r="A100" s="278"/>
      <c r="B100" s="297"/>
      <c r="C100" s="360"/>
      <c r="D100" s="361"/>
      <c r="E100" s="361"/>
      <c r="F100" s="361"/>
      <c r="G100" s="362"/>
      <c r="H100" s="363"/>
      <c r="I100" s="361"/>
      <c r="J100" s="361"/>
      <c r="K100" s="361"/>
      <c r="L100" s="364"/>
      <c r="M100" s="365"/>
      <c r="N100" s="361"/>
      <c r="O100" s="361"/>
      <c r="P100" s="361"/>
      <c r="Q100" s="362"/>
      <c r="R100" s="365"/>
      <c r="S100" s="361"/>
      <c r="T100" s="361"/>
      <c r="U100" s="361"/>
      <c r="V100" s="361"/>
      <c r="W100" s="361"/>
      <c r="X100" s="361"/>
      <c r="Y100" s="366"/>
      <c r="Z100" s="366"/>
      <c r="AA100" s="366"/>
      <c r="AB100" s="366"/>
      <c r="AC100" s="366"/>
      <c r="AD100" s="366"/>
      <c r="AE100" s="1701"/>
      <c r="AF100" s="1701"/>
      <c r="AG100" s="1701"/>
      <c r="AH100" s="1701"/>
      <c r="AI100" s="1701"/>
      <c r="AJ100" s="1701"/>
      <c r="AK100" s="1701"/>
      <c r="AL100" s="1701"/>
      <c r="AM100" s="1701"/>
      <c r="AN100" s="1701"/>
      <c r="AO100" s="1701"/>
      <c r="AP100" s="1701"/>
      <c r="AQ100" s="1701"/>
      <c r="AR100" s="1701"/>
      <c r="AS100" s="1701"/>
      <c r="AT100" s="1701"/>
      <c r="AU100" s="1701"/>
      <c r="AV100" s="1701"/>
      <c r="AW100" s="1701"/>
      <c r="AX100" s="1701"/>
      <c r="AY100" s="1701"/>
      <c r="AZ100" s="242"/>
      <c r="BA100" s="270"/>
      <c r="BB100" s="171"/>
      <c r="BC100" s="494"/>
      <c r="BD100" s="444"/>
      <c r="BE100" s="444"/>
      <c r="BF100" s="444"/>
      <c r="BG100" s="495"/>
      <c r="BH100" s="502"/>
      <c r="BI100" s="444"/>
      <c r="BJ100" s="444"/>
      <c r="BK100" s="444"/>
      <c r="BL100" s="495"/>
      <c r="BM100" s="502"/>
      <c r="BN100" s="444"/>
      <c r="BO100" s="444"/>
      <c r="BP100" s="444"/>
      <c r="BQ100" s="495"/>
      <c r="BR100" s="502"/>
      <c r="BS100" s="444"/>
      <c r="BT100" s="444"/>
      <c r="BU100" s="444"/>
      <c r="BV100" s="444"/>
      <c r="BW100" s="444"/>
      <c r="BX100" s="444"/>
      <c r="BY100" s="445"/>
      <c r="BZ100" s="445"/>
      <c r="CA100" s="445"/>
      <c r="CB100" s="445"/>
      <c r="CC100" s="445"/>
      <c r="CD100" s="445"/>
      <c r="CE100" s="1536"/>
      <c r="CF100" s="1536"/>
      <c r="CG100" s="1536"/>
      <c r="CH100" s="1536"/>
      <c r="CI100" s="1536"/>
      <c r="CJ100" s="1536"/>
      <c r="CK100" s="1536"/>
      <c r="CL100" s="1536"/>
      <c r="CM100" s="1536"/>
      <c r="CN100" s="1536"/>
      <c r="CO100" s="1536"/>
      <c r="CP100" s="1536"/>
      <c r="CQ100" s="1536"/>
      <c r="CR100" s="1536"/>
      <c r="CS100" s="1536"/>
      <c r="CT100" s="1536"/>
      <c r="CU100" s="1536"/>
      <c r="CV100" s="1536"/>
      <c r="CW100" s="1536"/>
      <c r="CX100" s="1536"/>
      <c r="CY100" s="1536"/>
      <c r="CZ100" s="1536"/>
    </row>
    <row r="101" s="133" customFormat="true" ht="15" customHeight="true" x14ac:dyDescent="0.2">
      <c r="A101" s="278"/>
      <c r="B101" s="297"/>
      <c r="C101" s="360"/>
      <c r="D101" s="361"/>
      <c r="E101" s="361"/>
      <c r="F101" s="361"/>
      <c r="G101" s="362"/>
      <c r="H101" s="363"/>
      <c r="I101" s="361"/>
      <c r="J101" s="361"/>
      <c r="K101" s="361"/>
      <c r="L101" s="364"/>
      <c r="M101" s="365"/>
      <c r="N101" s="361"/>
      <c r="O101" s="361"/>
      <c r="P101" s="361"/>
      <c r="Q101" s="362"/>
      <c r="R101" s="365"/>
      <c r="S101" s="361"/>
      <c r="T101" s="361"/>
      <c r="U101" s="361"/>
      <c r="V101" s="361"/>
      <c r="W101" s="361"/>
      <c r="X101" s="361"/>
      <c r="Y101" s="366"/>
      <c r="Z101" s="366"/>
      <c r="AA101" s="366"/>
      <c r="AB101" s="366"/>
      <c r="AC101" s="366"/>
      <c r="AD101" s="366"/>
      <c r="AE101" s="1701"/>
      <c r="AF101" s="1701"/>
      <c r="AG101" s="1701"/>
      <c r="AH101" s="1701"/>
      <c r="AI101" s="1701"/>
      <c r="AJ101" s="1701"/>
      <c r="AK101" s="1701"/>
      <c r="AL101" s="1701"/>
      <c r="AM101" s="1701"/>
      <c r="AN101" s="1701"/>
      <c r="AO101" s="1701"/>
      <c r="AP101" s="1701"/>
      <c r="AQ101" s="1701"/>
      <c r="AR101" s="1701"/>
      <c r="AS101" s="1701"/>
      <c r="AT101" s="1701"/>
      <c r="AU101" s="1701"/>
      <c r="AV101" s="1701"/>
      <c r="AW101" s="1701"/>
      <c r="AX101" s="1701"/>
      <c r="AY101" s="1701"/>
      <c r="AZ101" s="242"/>
      <c r="BA101" s="270"/>
      <c r="BB101" s="171"/>
      <c r="BC101" s="494"/>
      <c r="BD101" s="444"/>
      <c r="BE101" s="444"/>
      <c r="BF101" s="444"/>
      <c r="BG101" s="495"/>
      <c r="BH101" s="502"/>
      <c r="BI101" s="444"/>
      <c r="BJ101" s="444"/>
      <c r="BK101" s="444"/>
      <c r="BL101" s="495"/>
      <c r="BM101" s="502"/>
      <c r="BN101" s="444"/>
      <c r="BO101" s="444"/>
      <c r="BP101" s="444"/>
      <c r="BQ101" s="495"/>
      <c r="BR101" s="502"/>
      <c r="BS101" s="444"/>
      <c r="BT101" s="444"/>
      <c r="BU101" s="444"/>
      <c r="BV101" s="444"/>
      <c r="BW101" s="444"/>
      <c r="BX101" s="444"/>
      <c r="BY101" s="445"/>
      <c r="BZ101" s="445"/>
      <c r="CA101" s="445"/>
      <c r="CB101" s="445"/>
      <c r="CC101" s="445"/>
      <c r="CD101" s="445"/>
      <c r="CE101" s="1536"/>
      <c r="CF101" s="1536"/>
      <c r="CG101" s="1536"/>
      <c r="CH101" s="1536"/>
      <c r="CI101" s="1536"/>
      <c r="CJ101" s="1536"/>
      <c r="CK101" s="1536"/>
      <c r="CL101" s="1536"/>
      <c r="CM101" s="1536"/>
      <c r="CN101" s="1536"/>
      <c r="CO101" s="1536"/>
      <c r="CP101" s="1536"/>
      <c r="CQ101" s="1536"/>
      <c r="CR101" s="1536"/>
      <c r="CS101" s="1536"/>
      <c r="CT101" s="1536"/>
      <c r="CU101" s="1536"/>
      <c r="CV101" s="1536"/>
      <c r="CW101" s="1536"/>
      <c r="CX101" s="1536"/>
      <c r="CY101" s="1536"/>
      <c r="CZ101" s="1536"/>
    </row>
    <row r="102" s="133" customFormat="true" ht="15" customHeight="true" x14ac:dyDescent="0.2">
      <c r="A102" s="278"/>
      <c r="B102" s="297"/>
      <c r="C102" s="360"/>
      <c r="D102" s="361"/>
      <c r="E102" s="361"/>
      <c r="F102" s="361"/>
      <c r="G102" s="362"/>
      <c r="H102" s="363"/>
      <c r="I102" s="361"/>
      <c r="J102" s="361"/>
      <c r="K102" s="361"/>
      <c r="L102" s="364"/>
      <c r="M102" s="365"/>
      <c r="N102" s="361"/>
      <c r="O102" s="361"/>
      <c r="P102" s="361"/>
      <c r="Q102" s="362"/>
      <c r="R102" s="365"/>
      <c r="S102" s="361"/>
      <c r="T102" s="361"/>
      <c r="U102" s="361"/>
      <c r="V102" s="361"/>
      <c r="W102" s="361"/>
      <c r="X102" s="361"/>
      <c r="Y102" s="366"/>
      <c r="Z102" s="366"/>
      <c r="AA102" s="366"/>
      <c r="AB102" s="366"/>
      <c r="AC102" s="366"/>
      <c r="AD102" s="366"/>
      <c r="AE102" s="1701"/>
      <c r="AF102" s="1701"/>
      <c r="AG102" s="1701"/>
      <c r="AH102" s="1701"/>
      <c r="AI102" s="1701"/>
      <c r="AJ102" s="1701"/>
      <c r="AK102" s="1701"/>
      <c r="AL102" s="1701"/>
      <c r="AM102" s="1701"/>
      <c r="AN102" s="1701"/>
      <c r="AO102" s="1701"/>
      <c r="AP102" s="1701"/>
      <c r="AQ102" s="1701"/>
      <c r="AR102" s="1701"/>
      <c r="AS102" s="1701"/>
      <c r="AT102" s="1701"/>
      <c r="AU102" s="1701"/>
      <c r="AV102" s="1701"/>
      <c r="AW102" s="1701"/>
      <c r="AX102" s="1701"/>
      <c r="AY102" s="1701"/>
      <c r="AZ102" s="242"/>
      <c r="BA102" s="270"/>
      <c r="BB102" s="171"/>
      <c r="BC102" s="494"/>
      <c r="BD102" s="444"/>
      <c r="BE102" s="444"/>
      <c r="BF102" s="444"/>
      <c r="BG102" s="495"/>
      <c r="BH102" s="502"/>
      <c r="BI102" s="444"/>
      <c r="BJ102" s="444"/>
      <c r="BK102" s="444"/>
      <c r="BL102" s="495"/>
      <c r="BM102" s="502"/>
      <c r="BN102" s="444"/>
      <c r="BO102" s="444"/>
      <c r="BP102" s="444"/>
      <c r="BQ102" s="495"/>
      <c r="BR102" s="502"/>
      <c r="BS102" s="444"/>
      <c r="BT102" s="444"/>
      <c r="BU102" s="444"/>
      <c r="BV102" s="444"/>
      <c r="BW102" s="444"/>
      <c r="BX102" s="444"/>
      <c r="BY102" s="445"/>
      <c r="BZ102" s="445"/>
      <c r="CA102" s="445"/>
      <c r="CB102" s="445"/>
      <c r="CC102" s="445"/>
      <c r="CD102" s="445"/>
      <c r="CE102" s="1536"/>
      <c r="CF102" s="1536"/>
      <c r="CG102" s="1536"/>
      <c r="CH102" s="1536"/>
      <c r="CI102" s="1536"/>
      <c r="CJ102" s="1536"/>
      <c r="CK102" s="1536"/>
      <c r="CL102" s="1536"/>
      <c r="CM102" s="1536"/>
      <c r="CN102" s="1536"/>
      <c r="CO102" s="1536"/>
      <c r="CP102" s="1536"/>
      <c r="CQ102" s="1536"/>
      <c r="CR102" s="1536"/>
      <c r="CS102" s="1536"/>
      <c r="CT102" s="1536"/>
      <c r="CU102" s="1536"/>
      <c r="CV102" s="1536"/>
      <c r="CW102" s="1536"/>
      <c r="CX102" s="1536"/>
      <c r="CY102" s="1536"/>
      <c r="CZ102" s="1536"/>
    </row>
    <row r="103" s="133" customFormat="true" ht="15" customHeight="true" x14ac:dyDescent="0.2">
      <c r="A103" s="278"/>
      <c r="B103" s="297"/>
      <c r="C103" s="360"/>
      <c r="D103" s="361"/>
      <c r="E103" s="361"/>
      <c r="F103" s="361"/>
      <c r="G103" s="362"/>
      <c r="H103" s="363"/>
      <c r="I103" s="361"/>
      <c r="J103" s="361"/>
      <c r="K103" s="361"/>
      <c r="L103" s="364"/>
      <c r="M103" s="365"/>
      <c r="N103" s="361"/>
      <c r="O103" s="361"/>
      <c r="P103" s="361"/>
      <c r="Q103" s="362"/>
      <c r="R103" s="365"/>
      <c r="S103" s="361"/>
      <c r="T103" s="361"/>
      <c r="U103" s="361"/>
      <c r="V103" s="361"/>
      <c r="W103" s="361"/>
      <c r="X103" s="361"/>
      <c r="Y103" s="366"/>
      <c r="Z103" s="366"/>
      <c r="AA103" s="366"/>
      <c r="AB103" s="366"/>
      <c r="AC103" s="366"/>
      <c r="AD103" s="366"/>
      <c r="AE103" s="1701"/>
      <c r="AF103" s="1701"/>
      <c r="AG103" s="1701"/>
      <c r="AH103" s="1701"/>
      <c r="AI103" s="1701"/>
      <c r="AJ103" s="1701"/>
      <c r="AK103" s="1701"/>
      <c r="AL103" s="1701"/>
      <c r="AM103" s="1701"/>
      <c r="AN103" s="1701"/>
      <c r="AO103" s="1701"/>
      <c r="AP103" s="1701"/>
      <c r="AQ103" s="1701"/>
      <c r="AR103" s="1701"/>
      <c r="AS103" s="1701"/>
      <c r="AT103" s="1701"/>
      <c r="AU103" s="1701"/>
      <c r="AV103" s="1701"/>
      <c r="AW103" s="1701"/>
      <c r="AX103" s="1701"/>
      <c r="AY103" s="1701"/>
      <c r="AZ103" s="242"/>
      <c r="BA103" s="270"/>
      <c r="BB103" s="171"/>
      <c r="BC103" s="494"/>
      <c r="BD103" s="444"/>
      <c r="BE103" s="444"/>
      <c r="BF103" s="444"/>
      <c r="BG103" s="495"/>
      <c r="BH103" s="502"/>
      <c r="BI103" s="444"/>
      <c r="BJ103" s="444"/>
      <c r="BK103" s="444"/>
      <c r="BL103" s="495"/>
      <c r="BM103" s="502"/>
      <c r="BN103" s="444"/>
      <c r="BO103" s="444"/>
      <c r="BP103" s="444"/>
      <c r="BQ103" s="495"/>
      <c r="BR103" s="502"/>
      <c r="BS103" s="444"/>
      <c r="BT103" s="444"/>
      <c r="BU103" s="444"/>
      <c r="BV103" s="444"/>
      <c r="BW103" s="444"/>
      <c r="BX103" s="444"/>
      <c r="BY103" s="445"/>
      <c r="BZ103" s="445"/>
      <c r="CA103" s="445"/>
      <c r="CB103" s="445"/>
      <c r="CC103" s="445"/>
      <c r="CD103" s="445"/>
      <c r="CE103" s="1536"/>
      <c r="CF103" s="1536"/>
      <c r="CG103" s="1536"/>
      <c r="CH103" s="1536"/>
      <c r="CI103" s="1536"/>
      <c r="CJ103" s="1536"/>
      <c r="CK103" s="1536"/>
      <c r="CL103" s="1536"/>
      <c r="CM103" s="1536"/>
      <c r="CN103" s="1536"/>
      <c r="CO103" s="1536"/>
      <c r="CP103" s="1536"/>
      <c r="CQ103" s="1536"/>
      <c r="CR103" s="1536"/>
      <c r="CS103" s="1536"/>
      <c r="CT103" s="1536"/>
      <c r="CU103" s="1536"/>
      <c r="CV103" s="1536"/>
      <c r="CW103" s="1536"/>
      <c r="CX103" s="1536"/>
      <c r="CY103" s="1536"/>
      <c r="CZ103" s="1536"/>
    </row>
    <row r="104" s="133" customFormat="true" ht="15" customHeight="true" x14ac:dyDescent="0.2">
      <c r="A104" s="278"/>
      <c r="B104" s="297"/>
      <c r="C104" s="360"/>
      <c r="D104" s="361"/>
      <c r="E104" s="361"/>
      <c r="F104" s="361"/>
      <c r="G104" s="362"/>
      <c r="H104" s="363"/>
      <c r="I104" s="361"/>
      <c r="J104" s="361"/>
      <c r="K104" s="361"/>
      <c r="L104" s="364"/>
      <c r="M104" s="365"/>
      <c r="N104" s="361"/>
      <c r="O104" s="361"/>
      <c r="P104" s="361"/>
      <c r="Q104" s="362"/>
      <c r="R104" s="365"/>
      <c r="S104" s="361"/>
      <c r="T104" s="361"/>
      <c r="U104" s="361"/>
      <c r="V104" s="361"/>
      <c r="W104" s="361"/>
      <c r="X104" s="361"/>
      <c r="Y104" s="366"/>
      <c r="Z104" s="366"/>
      <c r="AA104" s="366"/>
      <c r="AB104" s="366"/>
      <c r="AC104" s="366"/>
      <c r="AD104" s="366"/>
      <c r="AE104" s="1701"/>
      <c r="AF104" s="1701"/>
      <c r="AG104" s="1701"/>
      <c r="AH104" s="1701"/>
      <c r="AI104" s="1701"/>
      <c r="AJ104" s="1701"/>
      <c r="AK104" s="1701"/>
      <c r="AL104" s="1701"/>
      <c r="AM104" s="1701"/>
      <c r="AN104" s="1701"/>
      <c r="AO104" s="1701"/>
      <c r="AP104" s="1701"/>
      <c r="AQ104" s="1701"/>
      <c r="AR104" s="1701"/>
      <c r="AS104" s="1701"/>
      <c r="AT104" s="1701"/>
      <c r="AU104" s="1701"/>
      <c r="AV104" s="1701"/>
      <c r="AW104" s="1701"/>
      <c r="AX104" s="1701"/>
      <c r="AY104" s="1701"/>
      <c r="AZ104" s="242"/>
      <c r="BA104" s="270"/>
      <c r="BB104" s="171"/>
      <c r="BC104" s="494"/>
      <c r="BD104" s="444"/>
      <c r="BE104" s="444"/>
      <c r="BF104" s="444"/>
      <c r="BG104" s="495"/>
      <c r="BH104" s="502"/>
      <c r="BI104" s="444"/>
      <c r="BJ104" s="444"/>
      <c r="BK104" s="444"/>
      <c r="BL104" s="495"/>
      <c r="BM104" s="502"/>
      <c r="BN104" s="444"/>
      <c r="BO104" s="444"/>
      <c r="BP104" s="444"/>
      <c r="BQ104" s="495"/>
      <c r="BR104" s="502"/>
      <c r="BS104" s="444"/>
      <c r="BT104" s="444"/>
      <c r="BU104" s="444"/>
      <c r="BV104" s="444"/>
      <c r="BW104" s="444"/>
      <c r="BX104" s="444"/>
      <c r="BY104" s="445"/>
      <c r="BZ104" s="445"/>
      <c r="CA104" s="445"/>
      <c r="CB104" s="445"/>
      <c r="CC104" s="445"/>
      <c r="CD104" s="445"/>
      <c r="CE104" s="1536"/>
      <c r="CF104" s="1536"/>
      <c r="CG104" s="1536"/>
      <c r="CH104" s="1536"/>
      <c r="CI104" s="1536"/>
      <c r="CJ104" s="1536"/>
      <c r="CK104" s="1536"/>
      <c r="CL104" s="1536"/>
      <c r="CM104" s="1536"/>
      <c r="CN104" s="1536"/>
      <c r="CO104" s="1536"/>
      <c r="CP104" s="1536"/>
      <c r="CQ104" s="1536"/>
      <c r="CR104" s="1536"/>
      <c r="CS104" s="1536"/>
      <c r="CT104" s="1536"/>
      <c r="CU104" s="1536"/>
      <c r="CV104" s="1536"/>
      <c r="CW104" s="1536"/>
      <c r="CX104" s="1536"/>
      <c r="CY104" s="1536"/>
      <c r="CZ104" s="1536"/>
    </row>
    <row r="105" s="133" customFormat="true" ht="15" customHeight="true" x14ac:dyDescent="0.2">
      <c r="A105" s="286"/>
      <c r="B105" s="298"/>
      <c r="C105" s="367"/>
      <c r="D105" s="368"/>
      <c r="E105" s="368"/>
      <c r="F105" s="368"/>
      <c r="G105" s="369"/>
      <c r="H105" s="370"/>
      <c r="I105" s="368"/>
      <c r="J105" s="368"/>
      <c r="K105" s="368"/>
      <c r="L105" s="371"/>
      <c r="M105" s="372"/>
      <c r="N105" s="368"/>
      <c r="O105" s="368"/>
      <c r="P105" s="368"/>
      <c r="Q105" s="369"/>
      <c r="R105" s="372"/>
      <c r="S105" s="368"/>
      <c r="T105" s="368"/>
      <c r="U105" s="368"/>
      <c r="V105" s="368"/>
      <c r="W105" s="368"/>
      <c r="X105" s="368"/>
      <c r="Y105" s="373"/>
      <c r="Z105" s="373"/>
      <c r="AA105" s="373"/>
      <c r="AB105" s="373"/>
      <c r="AC105" s="373"/>
      <c r="AD105" s="373"/>
      <c r="AE105" s="1701"/>
      <c r="AF105" s="1701"/>
      <c r="AG105" s="1701"/>
      <c r="AH105" s="1701"/>
      <c r="AI105" s="1701"/>
      <c r="AJ105" s="1701"/>
      <c r="AK105" s="1701"/>
      <c r="AL105" s="1701"/>
      <c r="AM105" s="1701"/>
      <c r="AN105" s="1701"/>
      <c r="AO105" s="1701"/>
      <c r="AP105" s="1701"/>
      <c r="AQ105" s="1701"/>
      <c r="AR105" s="1701"/>
      <c r="AS105" s="1701"/>
      <c r="AT105" s="1701"/>
      <c r="AU105" s="1701"/>
      <c r="AV105" s="1701"/>
      <c r="AW105" s="1701"/>
      <c r="AX105" s="1701"/>
      <c r="AY105" s="1701"/>
      <c r="AZ105" s="242"/>
      <c r="BA105" s="270"/>
      <c r="BB105" s="171"/>
      <c r="BC105" s="496"/>
      <c r="BD105" s="497"/>
      <c r="BE105" s="497"/>
      <c r="BF105" s="497"/>
      <c r="BG105" s="498"/>
      <c r="BH105" s="503"/>
      <c r="BI105" s="497"/>
      <c r="BJ105" s="497"/>
      <c r="BK105" s="497"/>
      <c r="BL105" s="498"/>
      <c r="BM105" s="503"/>
      <c r="BN105" s="497"/>
      <c r="BO105" s="497"/>
      <c r="BP105" s="497"/>
      <c r="BQ105" s="498"/>
      <c r="BR105" s="503"/>
      <c r="BS105" s="497"/>
      <c r="BT105" s="497"/>
      <c r="BU105" s="497"/>
      <c r="BV105" s="497"/>
      <c r="BW105" s="497"/>
      <c r="BX105" s="497"/>
      <c r="BY105" s="506"/>
      <c r="BZ105" s="506"/>
      <c r="CA105" s="506"/>
      <c r="CB105" s="506"/>
      <c r="CC105" s="506"/>
      <c r="CD105" s="506"/>
      <c r="CE105" s="1536"/>
      <c r="CF105" s="1536"/>
      <c r="CG105" s="1536"/>
      <c r="CH105" s="1536"/>
      <c r="CI105" s="1536"/>
      <c r="CJ105" s="1536"/>
      <c r="CK105" s="1536"/>
      <c r="CL105" s="1536"/>
      <c r="CM105" s="1536"/>
      <c r="CN105" s="1536"/>
      <c r="CO105" s="1536"/>
      <c r="CP105" s="1536"/>
      <c r="CQ105" s="1536"/>
      <c r="CR105" s="1536"/>
      <c r="CS105" s="1536"/>
      <c r="CT105" s="1536"/>
      <c r="CU105" s="1536"/>
      <c r="CV105" s="1536"/>
      <c r="CW105" s="1536"/>
      <c r="CX105" s="1536"/>
      <c r="CY105" s="1536"/>
      <c r="CZ105" s="1536"/>
    </row>
    <row r="106" s="133" customFormat="true" ht="250.15" customHeight="true" x14ac:dyDescent="0.2">
      <c r="A106" s="439"/>
      <c r="B106" s="439"/>
      <c r="C106" s="439"/>
      <c r="D106" s="439"/>
      <c r="E106" s="439"/>
      <c r="F106" s="439"/>
      <c r="G106" s="439"/>
      <c r="H106" s="439"/>
      <c r="I106" s="439"/>
      <c r="J106" s="439"/>
      <c r="K106" s="439"/>
      <c r="L106" s="439"/>
      <c r="M106" s="439"/>
      <c r="N106" s="439"/>
      <c r="O106" s="439"/>
      <c r="P106" s="439"/>
      <c r="Q106" s="439"/>
      <c r="R106" s="439"/>
      <c r="S106" s="439"/>
      <c r="T106" s="439"/>
      <c r="U106" s="439"/>
      <c r="V106" s="439"/>
      <c r="W106" s="439"/>
      <c r="X106" s="439"/>
      <c r="Y106" s="439"/>
      <c r="Z106" s="439"/>
      <c r="AA106" s="439"/>
      <c r="AB106" s="439"/>
      <c r="AC106" s="439"/>
      <c r="AD106" s="439"/>
      <c r="AE106" s="242"/>
      <c r="AF106" s="242"/>
      <c r="AG106" s="242"/>
      <c r="AH106" s="242"/>
      <c r="AI106" s="242"/>
      <c r="AJ106" s="242"/>
      <c r="AK106" s="242"/>
      <c r="AL106" s="242"/>
      <c r="AM106" s="242"/>
      <c r="AN106" s="242"/>
      <c r="AO106" s="242"/>
      <c r="AP106" s="242"/>
      <c r="AQ106" s="242"/>
      <c r="AR106" s="242"/>
      <c r="AS106" s="242"/>
      <c r="AT106" s="242"/>
      <c r="AU106" s="242"/>
      <c r="AV106" s="242"/>
      <c r="AW106" s="242"/>
      <c r="AX106" s="242"/>
      <c r="AY106" s="242"/>
      <c r="AZ106" s="242"/>
      <c r="BA106" s="439"/>
      <c r="BB106" s="440"/>
      <c r="BC106" s="440"/>
      <c r="BD106" s="440"/>
      <c r="BE106" s="440"/>
      <c r="BF106" s="440"/>
      <c r="BG106" s="440"/>
      <c r="BH106" s="440"/>
      <c r="BI106" s="440"/>
      <c r="BJ106" s="440"/>
      <c r="BK106" s="440"/>
      <c r="BL106" s="440"/>
      <c r="BM106" s="440"/>
      <c r="BN106" s="440"/>
      <c r="BO106" s="440"/>
      <c r="BP106" s="440"/>
      <c r="BQ106" s="440"/>
      <c r="BR106" s="440"/>
      <c r="BS106" s="440"/>
      <c r="BT106" s="440"/>
      <c r="BU106" s="440"/>
      <c r="BV106" s="440"/>
      <c r="BW106" s="440"/>
      <c r="BX106" s="440"/>
      <c r="BY106" s="439"/>
      <c r="BZ106" s="439"/>
      <c r="CA106" s="439"/>
      <c r="CB106" s="439"/>
      <c r="CC106" s="439"/>
      <c r="CD106" s="439"/>
      <c r="CE106" s="242"/>
      <c r="CF106" s="242"/>
      <c r="CG106" s="242"/>
      <c r="CH106" s="242"/>
      <c r="CI106" s="242"/>
      <c r="CJ106" s="242"/>
      <c r="CK106" s="242"/>
      <c r="CL106" s="242"/>
      <c r="CM106" s="242"/>
      <c r="CN106" s="242"/>
      <c r="CO106" s="242"/>
      <c r="CP106" s="242"/>
      <c r="CQ106" s="242"/>
      <c r="CR106" s="242"/>
      <c r="CS106" s="242"/>
      <c r="CT106" s="242"/>
      <c r="CU106" s="242"/>
      <c r="CV106" s="242"/>
      <c r="CW106" s="242"/>
      <c r="CX106" s="242"/>
      <c r="CY106" s="242"/>
      <c r="CZ106" s="242"/>
    </row>
    <row r="107" s="114" customFormat="true" ht="18" customHeight="true" x14ac:dyDescent="0.2">
      <c r="A107" s="115"/>
      <c r="B107" s="115"/>
      <c r="C107" s="413"/>
      <c r="D107" s="413"/>
      <c r="E107" s="413"/>
      <c r="F107" s="413"/>
      <c r="G107" s="413"/>
      <c r="H107" s="116"/>
      <c r="I107" s="116"/>
      <c r="J107" s="116"/>
      <c r="K107" s="116"/>
      <c r="L107" s="116"/>
      <c r="M107" s="116"/>
      <c r="N107" s="116"/>
      <c r="O107" s="116"/>
      <c r="P107" s="116"/>
      <c r="Q107" s="116"/>
      <c r="R107" s="116"/>
      <c r="S107" s="116"/>
      <c r="T107" s="116"/>
      <c r="U107" s="116"/>
      <c r="Z107" s="238"/>
      <c r="AA107" s="238"/>
      <c r="AB107" s="238"/>
      <c r="AC107" s="238"/>
      <c r="AD107" s="238"/>
      <c r="AE107" s="238"/>
      <c r="AF107" s="238"/>
      <c r="AG107" s="238"/>
      <c r="AH107" s="238"/>
      <c r="AI107" s="238"/>
      <c r="AJ107" s="238"/>
      <c r="AK107" s="238"/>
      <c r="AL107" s="238"/>
      <c r="AM107" s="238"/>
      <c r="AN107" s="238"/>
      <c r="AO107" s="238"/>
      <c r="AP107" s="238"/>
      <c r="AQ107" s="238"/>
      <c r="AR107" s="238"/>
      <c r="AS107" s="238"/>
      <c r="AT107" s="238"/>
      <c r="AU107" s="238"/>
      <c r="AV107" s="238"/>
      <c r="AW107" s="238"/>
      <c r="AX107" s="238"/>
      <c r="AY107" s="238"/>
      <c r="AZ107" s="238"/>
      <c r="BB107" s="137"/>
      <c r="BZ107" s="238"/>
      <c r="CA107" s="238"/>
      <c r="CB107" s="238"/>
      <c r="CC107" s="238"/>
      <c r="CD107" s="238"/>
      <c r="CE107" s="238"/>
      <c r="CF107" s="238"/>
      <c r="CG107" s="238"/>
      <c r="CH107" s="238"/>
      <c r="CI107" s="238"/>
      <c r="CJ107" s="238"/>
      <c r="CK107" s="238"/>
      <c r="CL107" s="238"/>
      <c r="CM107" s="238"/>
      <c r="CN107" s="238"/>
      <c r="CO107" s="238"/>
      <c r="CP107" s="238"/>
      <c r="CQ107" s="238"/>
      <c r="CR107" s="238"/>
      <c r="CS107" s="238"/>
      <c r="CT107" s="238"/>
      <c r="CU107" s="238"/>
      <c r="CV107" s="238"/>
      <c r="CW107" s="238"/>
      <c r="CX107" s="238"/>
      <c r="CY107" s="238"/>
      <c r="CZ107" s="238"/>
    </row>
    <row r="108" s="114" customFormat="true" ht="22.5" customHeight="true" x14ac:dyDescent="0.35">
      <c r="A108" s="1865" t="str">
        <f>A1026</f>
        <v>Timor Leste</v>
      </c>
      <c r="B108" s="1866"/>
      <c r="C108" s="413"/>
      <c r="D108" s="413"/>
      <c r="E108" s="413"/>
      <c r="F108" s="413"/>
      <c r="G108" s="413"/>
      <c r="H108" s="116"/>
      <c r="I108" s="116"/>
      <c r="J108" s="116"/>
      <c r="K108" s="116"/>
      <c r="L108" s="116"/>
      <c r="M108" s="116"/>
      <c r="N108" s="116"/>
      <c r="O108" s="116"/>
      <c r="P108" s="116"/>
      <c r="Q108" s="116"/>
      <c r="R108" s="116"/>
      <c r="S108" s="116"/>
      <c r="T108" s="116"/>
      <c r="U108" s="116"/>
      <c r="Z108" s="238"/>
      <c r="AA108" s="238"/>
      <c r="AB108" s="238"/>
      <c r="AC108" s="238"/>
      <c r="AD108" s="238"/>
      <c r="AE108" s="238"/>
      <c r="AF108" s="238"/>
      <c r="AG108" s="238"/>
      <c r="AH108" s="238"/>
      <c r="AI108" s="238"/>
      <c r="AJ108" s="238"/>
      <c r="AK108" s="238"/>
      <c r="AL108" s="238"/>
      <c r="AM108" s="238"/>
      <c r="AN108" s="238"/>
      <c r="AO108" s="238"/>
      <c r="AP108" s="238"/>
      <c r="AQ108" s="238"/>
      <c r="AR108" s="238"/>
      <c r="AS108" s="238"/>
      <c r="AT108" s="238"/>
      <c r="AU108" s="238"/>
      <c r="AV108" s="238"/>
      <c r="AW108" s="238"/>
      <c r="AX108" s="238"/>
      <c r="AY108" s="238"/>
      <c r="AZ108" s="238"/>
      <c r="BB108" s="137"/>
      <c r="BZ108" s="238"/>
      <c r="CA108" s="238"/>
      <c r="CB108" s="238"/>
      <c r="CC108" s="238"/>
      <c r="CD108" s="238"/>
      <c r="CE108" s="238"/>
      <c r="CF108" s="238"/>
      <c r="CG108" s="238"/>
      <c r="CH108" s="238"/>
      <c r="CI108" s="238"/>
      <c r="CJ108" s="238"/>
      <c r="CK108" s="238"/>
      <c r="CL108" s="238"/>
      <c r="CM108" s="238"/>
      <c r="CN108" s="238"/>
      <c r="CO108" s="238"/>
      <c r="CP108" s="238"/>
      <c r="CQ108" s="238"/>
      <c r="CR108" s="238"/>
      <c r="CS108" s="238"/>
      <c r="CT108" s="238"/>
      <c r="CU108" s="238"/>
      <c r="CV108" s="238"/>
      <c r="CW108" s="238"/>
      <c r="CX108" s="238"/>
      <c r="CY108" s="238"/>
      <c r="CZ108" s="238"/>
    </row>
    <row r="109" s="114" customFormat="true" ht="22.5" customHeight="true" x14ac:dyDescent="0.35">
      <c r="A109" s="141" t="str">
        <f>A1034</f>
        <v>2016</v>
      </c>
      <c r="B109" s="142"/>
      <c r="C109" s="413"/>
      <c r="D109" s="413"/>
      <c r="E109" s="413"/>
      <c r="F109" s="413"/>
      <c r="G109" s="413"/>
      <c r="H109" s="116"/>
      <c r="I109" s="116"/>
      <c r="J109" s="116"/>
      <c r="K109" s="116"/>
      <c r="L109" s="116"/>
      <c r="M109" s="116"/>
      <c r="N109" s="116"/>
      <c r="O109" s="116"/>
      <c r="P109" s="116"/>
      <c r="Q109" s="116"/>
      <c r="R109" s="116"/>
      <c r="S109" s="116"/>
      <c r="T109" s="116"/>
      <c r="U109" s="116"/>
      <c r="Z109" s="238"/>
      <c r="AA109" s="238"/>
      <c r="AB109" s="238"/>
      <c r="AC109" s="238"/>
      <c r="AD109" s="238"/>
      <c r="AE109" s="238"/>
      <c r="AF109" s="238"/>
      <c r="AG109" s="238"/>
      <c r="AH109" s="238"/>
      <c r="AI109" s="238"/>
      <c r="AJ109" s="238"/>
      <c r="AK109" s="238"/>
      <c r="AL109" s="238"/>
      <c r="AM109" s="238"/>
      <c r="AN109" s="238"/>
      <c r="AO109" s="238"/>
      <c r="AP109" s="238"/>
      <c r="AQ109" s="238"/>
      <c r="AR109" s="238"/>
      <c r="AS109" s="238"/>
      <c r="AT109" s="238"/>
      <c r="AU109" s="238"/>
      <c r="AV109" s="238"/>
      <c r="AW109" s="238"/>
      <c r="AX109" s="238"/>
      <c r="AY109" s="238"/>
      <c r="AZ109" s="238"/>
      <c r="BB109" s="137"/>
      <c r="BZ109" s="238"/>
      <c r="CA109" s="238"/>
      <c r="CB109" s="238"/>
      <c r="CC109" s="238"/>
      <c r="CD109" s="238"/>
      <c r="CE109" s="238"/>
      <c r="CF109" s="238"/>
      <c r="CG109" s="238"/>
      <c r="CH109" s="238"/>
      <c r="CI109" s="238"/>
      <c r="CJ109" s="238"/>
      <c r="CK109" s="238"/>
      <c r="CL109" s="238"/>
      <c r="CM109" s="238"/>
      <c r="CN109" s="238"/>
      <c r="CO109" s="238"/>
      <c r="CP109" s="238"/>
      <c r="CQ109" s="238"/>
      <c r="CR109" s="238"/>
      <c r="CS109" s="238"/>
      <c r="CT109" s="238"/>
      <c r="CU109" s="238"/>
      <c r="CV109" s="238"/>
      <c r="CW109" s="238"/>
      <c r="CX109" s="238"/>
      <c r="CY109" s="238"/>
      <c r="CZ109" s="238"/>
    </row>
    <row r="110" s="114" customFormat="true" ht="23.85" customHeight="true" x14ac:dyDescent="0.35">
      <c r="A110" s="143" t="s">
        <v>99</v>
      </c>
      <c r="B110" s="144"/>
      <c r="C110" s="413"/>
      <c r="D110" s="413"/>
      <c r="E110" s="413"/>
      <c r="F110" s="413"/>
      <c r="G110" s="413"/>
      <c r="H110" s="116"/>
      <c r="I110" s="116"/>
      <c r="J110" s="116"/>
      <c r="K110" s="116"/>
      <c r="L110" s="116"/>
      <c r="M110" s="116"/>
      <c r="N110" s="116"/>
      <c r="O110" s="116"/>
      <c r="P110" s="116"/>
      <c r="Q110" s="116"/>
      <c r="R110" s="116"/>
      <c r="S110" s="116"/>
      <c r="T110" s="116"/>
      <c r="U110" s="116"/>
      <c r="Z110" s="238"/>
      <c r="AA110" s="238"/>
      <c r="AB110" s="238"/>
      <c r="AC110" s="238"/>
      <c r="AD110" s="238"/>
      <c r="AE110" s="238"/>
      <c r="AF110" s="238"/>
      <c r="AG110" s="238"/>
      <c r="AH110" s="238"/>
      <c r="AI110" s="238"/>
      <c r="AJ110" s="238"/>
      <c r="AK110" s="238"/>
      <c r="AL110" s="238"/>
      <c r="AM110" s="238"/>
      <c r="AN110" s="238"/>
      <c r="AO110" s="238"/>
      <c r="AP110" s="238"/>
      <c r="AQ110" s="238"/>
      <c r="AR110" s="238"/>
      <c r="AS110" s="238"/>
      <c r="AT110" s="238"/>
      <c r="AU110" s="238"/>
      <c r="AV110" s="238"/>
      <c r="AW110" s="238"/>
      <c r="AX110" s="238"/>
      <c r="AY110" s="238"/>
      <c r="AZ110" s="238"/>
      <c r="BB110" s="137"/>
      <c r="BZ110" s="238"/>
      <c r="CA110" s="238"/>
      <c r="CB110" s="238"/>
      <c r="CC110" s="238"/>
      <c r="CD110" s="238"/>
      <c r="CE110" s="238"/>
      <c r="CF110" s="238"/>
      <c r="CG110" s="238"/>
      <c r="CH110" s="238"/>
      <c r="CI110" s="238"/>
      <c r="CJ110" s="238"/>
      <c r="CK110" s="238"/>
      <c r="CL110" s="238"/>
      <c r="CM110" s="238"/>
      <c r="CN110" s="238"/>
      <c r="CO110" s="238"/>
      <c r="CP110" s="238"/>
      <c r="CQ110" s="238"/>
      <c r="CR110" s="238"/>
      <c r="CS110" s="238"/>
      <c r="CT110" s="238"/>
      <c r="CU110" s="238"/>
      <c r="CV110" s="238"/>
      <c r="CW110" s="238"/>
      <c r="CX110" s="238"/>
      <c r="CY110" s="238"/>
      <c r="CZ110" s="238"/>
    </row>
    <row r="111" s="114" customFormat="true" ht="20.1" customHeight="true" x14ac:dyDescent="0.35">
      <c r="A111" s="145" t="s">
        <v>97</v>
      </c>
      <c r="B111" s="142"/>
      <c r="C111" s="413"/>
      <c r="D111" s="413"/>
      <c r="E111" s="413"/>
      <c r="F111" s="413"/>
      <c r="G111" s="413"/>
      <c r="H111" s="116"/>
      <c r="I111" s="116"/>
      <c r="J111" s="116"/>
      <c r="K111" s="116"/>
      <c r="L111" s="116"/>
      <c r="M111" s="116"/>
      <c r="N111" s="116"/>
      <c r="O111" s="116"/>
      <c r="P111" s="116"/>
      <c r="Q111" s="116"/>
      <c r="R111" s="116"/>
      <c r="S111" s="116"/>
      <c r="T111" s="116"/>
      <c r="U111" s="116"/>
      <c r="Z111" s="238"/>
      <c r="AA111" s="238"/>
      <c r="AB111" s="238"/>
      <c r="AC111" s="238"/>
      <c r="AD111" s="238"/>
      <c r="AE111" s="238"/>
      <c r="AF111" s="238"/>
      <c r="AG111" s="238"/>
      <c r="AH111" s="238"/>
      <c r="AI111" s="238"/>
      <c r="AJ111" s="238"/>
      <c r="AK111" s="238"/>
      <c r="AL111" s="238"/>
      <c r="AM111" s="238"/>
      <c r="AN111" s="238"/>
      <c r="AO111" s="238"/>
      <c r="AP111" s="238"/>
      <c r="AQ111" s="238"/>
      <c r="AR111" s="238"/>
      <c r="AS111" s="238"/>
      <c r="AT111" s="238"/>
      <c r="AU111" s="238"/>
      <c r="AV111" s="238"/>
      <c r="AW111" s="238"/>
      <c r="AX111" s="238"/>
      <c r="AY111" s="238"/>
      <c r="AZ111" s="238"/>
      <c r="BB111" s="137"/>
      <c r="BZ111" s="238"/>
      <c r="CA111" s="238"/>
      <c r="CB111" s="238"/>
      <c r="CC111" s="238"/>
      <c r="CD111" s="238"/>
      <c r="CE111" s="238"/>
      <c r="CF111" s="238"/>
      <c r="CG111" s="238"/>
      <c r="CH111" s="238"/>
      <c r="CI111" s="238"/>
      <c r="CJ111" s="238"/>
      <c r="CK111" s="238"/>
      <c r="CL111" s="238"/>
      <c r="CM111" s="238"/>
      <c r="CN111" s="238"/>
      <c r="CO111" s="238"/>
      <c r="CP111" s="238"/>
      <c r="CQ111" s="238"/>
      <c r="CR111" s="238"/>
      <c r="CS111" s="238"/>
      <c r="CT111" s="238"/>
      <c r="CU111" s="238"/>
      <c r="CV111" s="238"/>
      <c r="CW111" s="238"/>
      <c r="CX111" s="238"/>
      <c r="CY111" s="238"/>
      <c r="CZ111" s="238"/>
    </row>
    <row r="112" s="114" customFormat="true" ht="15" customHeight="true" x14ac:dyDescent="0.2">
      <c r="A112" s="783" t="s">
        <v>98</v>
      </c>
      <c r="B112" s="251"/>
      <c r="C112" s="413"/>
      <c r="D112" s="413"/>
      <c r="E112" s="413"/>
      <c r="F112" s="413"/>
      <c r="G112" s="413"/>
      <c r="H112" s="116"/>
      <c r="I112" s="116"/>
      <c r="J112" s="116"/>
      <c r="K112" s="116"/>
      <c r="L112" s="116"/>
      <c r="M112" s="116"/>
      <c r="N112" s="116"/>
      <c r="O112" s="116"/>
      <c r="P112" s="116"/>
      <c r="Q112" s="116"/>
      <c r="R112" s="116"/>
      <c r="S112" s="116"/>
      <c r="T112" s="116"/>
      <c r="U112" s="116"/>
      <c r="Z112" s="238"/>
      <c r="AA112" s="238"/>
      <c r="AB112" s="238"/>
      <c r="AC112" s="238"/>
      <c r="AD112" s="238"/>
      <c r="AE112" s="238"/>
      <c r="AF112" s="238"/>
      <c r="AG112" s="238"/>
      <c r="AH112" s="238"/>
      <c r="AI112" s="238"/>
      <c r="AJ112" s="238"/>
      <c r="AK112" s="238"/>
      <c r="AL112" s="238"/>
      <c r="AM112" s="238"/>
      <c r="AN112" s="238"/>
      <c r="AO112" s="238"/>
      <c r="AP112" s="238"/>
      <c r="AQ112" s="238"/>
      <c r="AR112" s="238"/>
      <c r="AS112" s="238"/>
      <c r="AT112" s="238"/>
      <c r="AU112" s="238"/>
      <c r="AV112" s="238"/>
      <c r="AW112" s="238"/>
      <c r="AX112" s="238"/>
      <c r="AY112" s="238"/>
      <c r="AZ112" s="238"/>
      <c r="BB112" s="137"/>
      <c r="BZ112" s="238"/>
      <c r="CA112" s="238"/>
      <c r="CB112" s="238"/>
      <c r="CC112" s="238"/>
      <c r="CD112" s="238"/>
      <c r="CE112" s="238"/>
      <c r="CF112" s="238"/>
      <c r="CG112" s="238"/>
      <c r="CH112" s="238"/>
      <c r="CI112" s="238"/>
      <c r="CJ112" s="238"/>
      <c r="CK112" s="238"/>
      <c r="CL112" s="238"/>
      <c r="CM112" s="238"/>
      <c r="CN112" s="238"/>
      <c r="CO112" s="238"/>
      <c r="CP112" s="238"/>
      <c r="CQ112" s="238"/>
      <c r="CR112" s="238"/>
      <c r="CS112" s="238"/>
      <c r="CT112" s="238"/>
      <c r="CU112" s="238"/>
      <c r="CV112" s="238"/>
      <c r="CW112" s="238"/>
      <c r="CX112" s="238"/>
      <c r="CY112" s="238"/>
      <c r="CZ112" s="238"/>
    </row>
    <row r="113" s="114" customFormat="true" ht="15" customHeight="true" x14ac:dyDescent="0.2">
      <c r="A113" s="155" t="s">
        <v>40</v>
      </c>
      <c r="B113" s="154"/>
      <c r="C113" s="413"/>
      <c r="D113" s="413"/>
      <c r="E113" s="413"/>
      <c r="F113" s="413"/>
      <c r="G113" s="413"/>
      <c r="H113" s="116"/>
      <c r="I113" s="116"/>
      <c r="J113" s="116"/>
      <c r="K113" s="116"/>
      <c r="L113" s="116"/>
      <c r="M113" s="116"/>
      <c r="N113" s="116"/>
      <c r="O113" s="116"/>
      <c r="P113" s="116"/>
      <c r="Q113" s="116"/>
      <c r="R113" s="116"/>
      <c r="S113" s="116"/>
      <c r="T113" s="116"/>
      <c r="U113" s="116"/>
      <c r="Z113" s="238"/>
      <c r="AA113" s="238"/>
      <c r="AB113" s="238"/>
      <c r="AC113" s="238"/>
      <c r="AD113" s="238"/>
      <c r="AE113" s="238"/>
      <c r="AF113" s="238"/>
      <c r="AG113" s="238"/>
      <c r="AH113" s="238"/>
      <c r="AI113" s="238"/>
      <c r="AJ113" s="238"/>
      <c r="AK113" s="238"/>
      <c r="AL113" s="238"/>
      <c r="AM113" s="238"/>
      <c r="AN113" s="238"/>
      <c r="AO113" s="238"/>
      <c r="AP113" s="238"/>
      <c r="AQ113" s="238"/>
      <c r="AR113" s="238"/>
      <c r="AS113" s="238"/>
      <c r="AT113" s="238"/>
      <c r="AU113" s="238"/>
      <c r="AV113" s="238"/>
      <c r="AW113" s="238"/>
      <c r="AX113" s="238"/>
      <c r="AY113" s="238"/>
      <c r="AZ113" s="238"/>
      <c r="BB113" s="137"/>
      <c r="BZ113" s="238"/>
      <c r="CA113" s="238"/>
      <c r="CB113" s="238"/>
      <c r="CC113" s="238"/>
      <c r="CD113" s="238"/>
      <c r="CE113" s="238"/>
      <c r="CF113" s="238"/>
      <c r="CG113" s="238"/>
      <c r="CH113" s="238"/>
      <c r="CI113" s="238"/>
      <c r="CJ113" s="238"/>
      <c r="CK113" s="238"/>
      <c r="CL113" s="238"/>
      <c r="CM113" s="238"/>
      <c r="CN113" s="238"/>
      <c r="CO113" s="238"/>
      <c r="CP113" s="238"/>
      <c r="CQ113" s="238"/>
      <c r="CR113" s="238"/>
      <c r="CS113" s="238"/>
      <c r="CT113" s="238"/>
      <c r="CU113" s="238"/>
      <c r="CV113" s="238"/>
      <c r="CW113" s="238"/>
      <c r="CX113" s="238"/>
      <c r="CY113" s="238"/>
      <c r="CZ113" s="238"/>
    </row>
    <row r="114" s="114" customFormat="true" ht="15" customHeight="true" x14ac:dyDescent="0.2">
      <c r="A114" s="153" t="s">
        <v>39</v>
      </c>
      <c r="B114" s="154"/>
      <c r="C114" s="413"/>
      <c r="D114" s="413"/>
      <c r="E114" s="413"/>
      <c r="F114" s="413"/>
      <c r="G114" s="413"/>
      <c r="H114" s="116"/>
      <c r="I114" s="116"/>
      <c r="J114" s="116"/>
      <c r="K114" s="116"/>
      <c r="L114" s="116"/>
      <c r="M114" s="116"/>
      <c r="N114" s="116"/>
      <c r="O114" s="116"/>
      <c r="P114" s="116"/>
      <c r="Q114" s="116"/>
      <c r="R114" s="116"/>
      <c r="S114" s="116"/>
      <c r="T114" s="116"/>
      <c r="U114" s="116"/>
      <c r="Z114" s="238"/>
      <c r="AA114" s="238"/>
      <c r="AB114" s="238"/>
      <c r="AC114" s="238"/>
      <c r="AD114" s="238"/>
      <c r="AE114" s="238"/>
      <c r="AF114" s="238"/>
      <c r="AG114" s="238"/>
      <c r="AH114" s="238"/>
      <c r="AI114" s="238"/>
      <c r="AJ114" s="238"/>
      <c r="AK114" s="238"/>
      <c r="AL114" s="238"/>
      <c r="AM114" s="238"/>
      <c r="AN114" s="238"/>
      <c r="AO114" s="238"/>
      <c r="AP114" s="238"/>
      <c r="AQ114" s="238"/>
      <c r="AR114" s="238"/>
      <c r="AS114" s="238"/>
      <c r="AT114" s="238"/>
      <c r="AU114" s="238"/>
      <c r="AV114" s="238"/>
      <c r="AW114" s="238"/>
      <c r="AX114" s="238"/>
      <c r="AY114" s="238"/>
      <c r="AZ114" s="238"/>
      <c r="BB114" s="137"/>
      <c r="BZ114" s="238"/>
      <c r="CA114" s="238"/>
      <c r="CB114" s="238"/>
      <c r="CC114" s="238"/>
      <c r="CD114" s="238"/>
      <c r="CE114" s="238"/>
      <c r="CF114" s="238"/>
      <c r="CG114" s="238"/>
      <c r="CH114" s="238"/>
      <c r="CI114" s="238"/>
      <c r="CJ114" s="238"/>
      <c r="CK114" s="238"/>
      <c r="CL114" s="238"/>
      <c r="CM114" s="238"/>
      <c r="CN114" s="238"/>
      <c r="CO114" s="238"/>
      <c r="CP114" s="238"/>
      <c r="CQ114" s="238"/>
      <c r="CR114" s="238"/>
      <c r="CS114" s="238"/>
      <c r="CT114" s="238"/>
      <c r="CU114" s="238"/>
      <c r="CV114" s="238"/>
      <c r="CW114" s="238"/>
      <c r="CX114" s="238"/>
      <c r="CY114" s="238"/>
      <c r="CZ114" s="238"/>
    </row>
    <row r="115" s="114" customFormat="true" ht="15" customHeight="true" x14ac:dyDescent="0.2">
      <c r="A115" s="153" t="s">
        <v>136</v>
      </c>
      <c r="B115" s="250" t="str">
        <f>A1025</f>
        <v>DHS16</v>
      </c>
      <c r="C115" s="413"/>
      <c r="D115" s="413"/>
      <c r="E115" s="413"/>
      <c r="F115" s="413"/>
      <c r="G115" s="413"/>
      <c r="H115" s="116"/>
      <c r="I115" s="116"/>
      <c r="J115" s="116"/>
      <c r="K115" s="116"/>
      <c r="L115" s="116"/>
      <c r="M115" s="116"/>
      <c r="N115" s="116"/>
      <c r="O115" s="116"/>
      <c r="P115" s="116"/>
      <c r="Q115" s="116"/>
      <c r="R115" s="116"/>
      <c r="S115" s="116"/>
      <c r="T115" s="116"/>
      <c r="U115" s="116"/>
      <c r="Z115" s="238"/>
      <c r="AA115" s="238"/>
      <c r="AB115" s="238"/>
      <c r="AC115" s="238"/>
      <c r="AD115" s="238"/>
      <c r="AE115" s="238"/>
      <c r="AF115" s="238"/>
      <c r="AG115" s="238"/>
      <c r="AH115" s="238"/>
      <c r="AI115" s="238"/>
      <c r="AJ115" s="238"/>
      <c r="AK115" s="238"/>
      <c r="AL115" s="238"/>
      <c r="AM115" s="238"/>
      <c r="AN115" s="238"/>
      <c r="AO115" s="238"/>
      <c r="AP115" s="238"/>
      <c r="AQ115" s="238"/>
      <c r="AR115" s="238"/>
      <c r="AS115" s="238"/>
      <c r="AT115" s="238"/>
      <c r="AU115" s="238"/>
      <c r="AV115" s="238"/>
      <c r="AW115" s="238"/>
      <c r="AX115" s="238"/>
      <c r="AY115" s="238"/>
      <c r="AZ115" s="238"/>
      <c r="BB115" s="137"/>
      <c r="BZ115" s="238"/>
      <c r="CA115" s="238"/>
      <c r="CB115" s="238"/>
      <c r="CC115" s="238"/>
      <c r="CD115" s="238"/>
      <c r="CE115" s="238"/>
      <c r="CF115" s="238"/>
      <c r="CG115" s="238"/>
      <c r="CH115" s="238"/>
      <c r="CI115" s="238"/>
      <c r="CJ115" s="238"/>
      <c r="CK115" s="238"/>
      <c r="CL115" s="238"/>
      <c r="CM115" s="238"/>
      <c r="CN115" s="238"/>
      <c r="CO115" s="238"/>
      <c r="CP115" s="238"/>
      <c r="CQ115" s="238"/>
      <c r="CR115" s="238"/>
      <c r="CS115" s="238"/>
      <c r="CT115" s="238"/>
      <c r="CU115" s="238"/>
      <c r="CV115" s="238"/>
      <c r="CW115" s="238"/>
      <c r="CX115" s="238"/>
      <c r="CY115" s="238"/>
      <c r="CZ115" s="238"/>
    </row>
    <row r="116" s="114" customFormat="true" ht="15" customHeight="true" x14ac:dyDescent="0.2">
      <c r="A116" s="402" t="str">
        <f>B1030</f>
        <v/>
      </c>
      <c r="B116" s="251"/>
      <c r="C116" s="413"/>
      <c r="D116" s="413"/>
      <c r="E116" s="413"/>
      <c r="F116" s="413"/>
      <c r="G116" s="413"/>
      <c r="H116" s="116"/>
      <c r="I116" s="116"/>
      <c r="J116" s="116"/>
      <c r="K116" s="116"/>
      <c r="L116" s="116"/>
      <c r="M116" s="116"/>
      <c r="N116" s="116"/>
      <c r="O116" s="116"/>
      <c r="P116" s="116"/>
      <c r="Q116" s="116"/>
      <c r="R116" s="116"/>
      <c r="S116" s="116"/>
      <c r="T116" s="116"/>
      <c r="U116" s="116"/>
      <c r="Z116" s="238"/>
      <c r="AA116" s="238"/>
      <c r="AB116" s="238"/>
      <c r="AC116" s="238"/>
      <c r="AD116" s="238"/>
      <c r="AE116" s="238"/>
      <c r="AF116" s="238"/>
      <c r="AG116" s="238"/>
      <c r="AH116" s="238"/>
      <c r="AI116" s="238"/>
      <c r="AJ116" s="238"/>
      <c r="AK116" s="238"/>
      <c r="AL116" s="238"/>
      <c r="AM116" s="238"/>
      <c r="AN116" s="238"/>
      <c r="AO116" s="238"/>
      <c r="AP116" s="238"/>
      <c r="AQ116" s="238"/>
      <c r="AR116" s="238"/>
      <c r="AS116" s="238"/>
      <c r="AT116" s="238"/>
      <c r="AU116" s="238"/>
      <c r="AV116" s="238"/>
      <c r="AW116" s="238"/>
      <c r="AX116" s="238"/>
      <c r="AY116" s="238"/>
      <c r="AZ116" s="238"/>
      <c r="BB116" s="137"/>
      <c r="BZ116" s="238"/>
      <c r="CA116" s="238"/>
      <c r="CB116" s="238"/>
      <c r="CC116" s="238"/>
      <c r="CD116" s="238"/>
      <c r="CE116" s="238"/>
      <c r="CF116" s="238"/>
      <c r="CG116" s="238"/>
      <c r="CH116" s="238"/>
      <c r="CI116" s="238"/>
      <c r="CJ116" s="238"/>
      <c r="CK116" s="238"/>
      <c r="CL116" s="238"/>
      <c r="CM116" s="238"/>
      <c r="CN116" s="238"/>
      <c r="CO116" s="238"/>
      <c r="CP116" s="238"/>
      <c r="CQ116" s="238"/>
      <c r="CR116" s="238"/>
      <c r="CS116" s="238"/>
      <c r="CT116" s="238"/>
      <c r="CU116" s="238"/>
      <c r="CV116" s="238"/>
      <c r="CW116" s="238"/>
      <c r="CX116" s="238"/>
      <c r="CY116" s="238"/>
      <c r="CZ116" s="238"/>
    </row>
    <row r="117" s="114" customFormat="true" ht="15" customHeight="true" x14ac:dyDescent="0.2">
      <c r="A117" s="402" t="str">
        <f>B1029</f>
        <v/>
      </c>
      <c r="B117" s="784"/>
      <c r="C117" s="413"/>
      <c r="D117" s="413"/>
      <c r="E117" s="413"/>
      <c r="F117" s="413"/>
      <c r="G117" s="413"/>
      <c r="H117" s="116"/>
      <c r="I117" s="116"/>
      <c r="J117" s="116"/>
      <c r="K117" s="116"/>
      <c r="L117" s="116"/>
      <c r="M117" s="116"/>
      <c r="N117" s="116"/>
      <c r="O117" s="116"/>
      <c r="P117" s="116"/>
      <c r="Q117" s="116"/>
      <c r="R117" s="116"/>
      <c r="S117" s="116"/>
      <c r="T117" s="116"/>
      <c r="U117" s="116"/>
      <c r="Z117" s="238"/>
      <c r="AA117" s="238"/>
      <c r="AB117" s="238"/>
      <c r="AC117" s="238"/>
      <c r="AD117" s="238"/>
      <c r="AE117" s="238"/>
      <c r="AF117" s="238"/>
      <c r="AG117" s="238"/>
      <c r="AH117" s="238"/>
      <c r="AI117" s="238"/>
      <c r="AJ117" s="238"/>
      <c r="AK117" s="238"/>
      <c r="AL117" s="238"/>
      <c r="AM117" s="238"/>
      <c r="AN117" s="238"/>
      <c r="AO117" s="238"/>
      <c r="AP117" s="238"/>
      <c r="AQ117" s="238"/>
      <c r="AR117" s="238"/>
      <c r="AS117" s="238"/>
      <c r="AT117" s="238"/>
      <c r="AU117" s="238"/>
      <c r="AV117" s="238"/>
      <c r="AW117" s="238"/>
      <c r="AX117" s="238"/>
      <c r="AY117" s="238"/>
      <c r="AZ117" s="238"/>
      <c r="BB117" s="137"/>
      <c r="BZ117" s="238"/>
      <c r="CA117" s="238"/>
      <c r="CB117" s="238"/>
      <c r="CC117" s="238"/>
      <c r="CD117" s="238"/>
      <c r="CE117" s="238"/>
      <c r="CF117" s="238"/>
      <c r="CG117" s="238"/>
      <c r="CH117" s="238"/>
      <c r="CI117" s="238"/>
      <c r="CJ117" s="238"/>
      <c r="CK117" s="238"/>
      <c r="CL117" s="238"/>
      <c r="CM117" s="238"/>
      <c r="CN117" s="238"/>
      <c r="CO117" s="238"/>
      <c r="CP117" s="238"/>
      <c r="CQ117" s="238"/>
      <c r="CR117" s="238"/>
      <c r="CS117" s="238"/>
      <c r="CT117" s="238"/>
      <c r="CU117" s="238"/>
      <c r="CV117" s="238"/>
      <c r="CW117" s="238"/>
      <c r="CX117" s="238"/>
      <c r="CY117" s="238"/>
      <c r="CZ117" s="238"/>
    </row>
    <row r="118" s="114" customFormat="true" ht="21" customHeight="true" x14ac:dyDescent="0.2">
      <c r="A118" s="783"/>
      <c r="B118" s="251"/>
      <c r="C118" s="413"/>
      <c r="D118" s="413"/>
      <c r="E118" s="413"/>
      <c r="F118" s="413"/>
      <c r="G118" s="413"/>
      <c r="H118" s="116"/>
      <c r="I118" s="116"/>
      <c r="J118" s="116"/>
      <c r="K118" s="116"/>
      <c r="L118" s="116"/>
      <c r="M118" s="116"/>
      <c r="N118" s="116"/>
      <c r="O118" s="116"/>
      <c r="P118" s="116"/>
      <c r="Q118" s="116"/>
      <c r="R118" s="116"/>
      <c r="S118" s="116"/>
      <c r="T118" s="116"/>
      <c r="U118" s="116"/>
      <c r="Z118" s="238"/>
      <c r="AA118" s="238"/>
      <c r="AB118" s="238"/>
      <c r="AC118" s="238"/>
      <c r="AD118" s="238"/>
      <c r="AE118" s="238"/>
      <c r="AF118" s="238"/>
      <c r="AG118" s="238"/>
      <c r="AH118" s="238"/>
      <c r="AI118" s="238"/>
      <c r="AJ118" s="238"/>
      <c r="AK118" s="238"/>
      <c r="AL118" s="238"/>
      <c r="AM118" s="238"/>
      <c r="AN118" s="238"/>
      <c r="AO118" s="238"/>
      <c r="AP118" s="238"/>
      <c r="AQ118" s="238"/>
      <c r="AR118" s="238"/>
      <c r="AS118" s="238"/>
      <c r="AT118" s="238"/>
      <c r="AU118" s="238"/>
      <c r="AV118" s="238"/>
      <c r="AW118" s="238"/>
      <c r="AX118" s="238"/>
      <c r="AY118" s="238"/>
      <c r="AZ118" s="238"/>
      <c r="BB118" s="137"/>
      <c r="BZ118" s="238"/>
      <c r="CA118" s="238"/>
      <c r="CB118" s="238"/>
      <c r="CC118" s="238"/>
      <c r="CD118" s="238"/>
      <c r="CE118" s="238"/>
      <c r="CF118" s="238"/>
      <c r="CG118" s="238"/>
      <c r="CH118" s="238"/>
      <c r="CI118" s="238"/>
      <c r="CJ118" s="238"/>
      <c r="CK118" s="238"/>
      <c r="CL118" s="238"/>
      <c r="CM118" s="238"/>
      <c r="CN118" s="238"/>
      <c r="CO118" s="238"/>
      <c r="CP118" s="238"/>
      <c r="CQ118" s="238"/>
      <c r="CR118" s="238"/>
      <c r="CS118" s="238"/>
      <c r="CT118" s="238"/>
      <c r="CU118" s="238"/>
      <c r="CV118" s="238"/>
      <c r="CW118" s="238"/>
      <c r="CX118" s="238"/>
      <c r="CY118" s="238"/>
      <c r="CZ118" s="238"/>
    </row>
    <row r="119" s="114" customFormat="true" ht="15" customHeight="true" x14ac:dyDescent="0.2">
      <c r="A119" s="403"/>
      <c r="B119" s="252"/>
      <c r="C119" s="413"/>
      <c r="D119" s="413"/>
      <c r="E119" s="413"/>
      <c r="F119" s="413"/>
      <c r="G119" s="413"/>
      <c r="H119" s="116"/>
      <c r="I119" s="116"/>
      <c r="J119" s="116"/>
      <c r="K119" s="116"/>
      <c r="L119" s="116"/>
      <c r="M119" s="116"/>
      <c r="N119" s="116"/>
      <c r="O119" s="116"/>
      <c r="P119" s="116"/>
      <c r="Q119" s="116"/>
      <c r="R119" s="116"/>
      <c r="S119" s="116"/>
      <c r="T119" s="116"/>
      <c r="U119" s="116"/>
      <c r="Z119" s="238"/>
      <c r="AA119" s="238"/>
      <c r="AB119" s="238"/>
      <c r="AC119" s="238"/>
      <c r="AD119" s="238"/>
      <c r="AE119" s="238"/>
      <c r="AF119" s="238"/>
      <c r="AG119" s="238"/>
      <c r="AH119" s="238"/>
      <c r="AI119" s="238"/>
      <c r="AJ119" s="238"/>
      <c r="AK119" s="238"/>
      <c r="AL119" s="238"/>
      <c r="AM119" s="238"/>
      <c r="AN119" s="238"/>
      <c r="AO119" s="238"/>
      <c r="AP119" s="238"/>
      <c r="AQ119" s="238"/>
      <c r="AR119" s="238"/>
      <c r="AS119" s="238"/>
      <c r="AT119" s="238"/>
      <c r="AU119" s="238"/>
      <c r="AV119" s="238"/>
      <c r="AW119" s="238"/>
      <c r="AX119" s="238"/>
      <c r="AY119" s="238"/>
      <c r="AZ119" s="238"/>
      <c r="BB119" s="137"/>
      <c r="BZ119" s="238"/>
      <c r="CA119" s="238"/>
      <c r="CB119" s="238"/>
      <c r="CC119" s="238"/>
      <c r="CD119" s="238"/>
      <c r="CE119" s="238"/>
      <c r="CF119" s="238"/>
      <c r="CG119" s="238"/>
      <c r="CH119" s="238"/>
      <c r="CI119" s="238"/>
      <c r="CJ119" s="238"/>
      <c r="CK119" s="238"/>
      <c r="CL119" s="238"/>
      <c r="CM119" s="238"/>
      <c r="CN119" s="238"/>
      <c r="CO119" s="238"/>
      <c r="CP119" s="238"/>
      <c r="CQ119" s="238"/>
      <c r="CR119" s="238"/>
      <c r="CS119" s="238"/>
      <c r="CT119" s="238"/>
      <c r="CU119" s="238"/>
      <c r="CV119" s="238"/>
      <c r="CW119" s="238"/>
      <c r="CX119" s="238"/>
      <c r="CY119" s="238"/>
      <c r="CZ119" s="238"/>
    </row>
    <row r="120" s="133" customFormat="true" ht="15" customHeight="true" x14ac:dyDescent="0.2">
      <c r="A120" s="119" t="s">
        <v>99</v>
      </c>
      <c r="B120" s="234"/>
      <c r="C120" s="1867" t="s">
        <v>115</v>
      </c>
      <c r="D120" s="1868"/>
      <c r="E120" s="1868"/>
      <c r="F120" s="1868"/>
      <c r="G120" s="1869"/>
      <c r="H120" s="2103" t="s">
        <v>38</v>
      </c>
      <c r="I120" s="2104"/>
      <c r="J120" s="2104"/>
      <c r="K120" s="2104"/>
      <c r="L120" s="2105"/>
      <c r="M120" s="2106" t="s">
        <v>37</v>
      </c>
      <c r="N120" s="2107"/>
      <c r="O120" s="2107"/>
      <c r="P120" s="2107"/>
      <c r="Q120" s="2108"/>
      <c r="R120" s="734" t="s">
        <v>142</v>
      </c>
      <c r="S120" s="472"/>
      <c r="T120" s="472"/>
      <c r="U120" s="472"/>
      <c r="V120" s="472"/>
      <c r="W120" s="472"/>
      <c r="X120" s="472"/>
      <c r="Y120" s="473"/>
      <c r="Z120" s="467"/>
      <c r="AA120" s="467"/>
      <c r="AB120" s="467"/>
      <c r="AC120" s="467"/>
      <c r="AD120" s="467"/>
      <c r="AE120" s="1690"/>
      <c r="AF120" s="1690"/>
      <c r="AG120" s="1690"/>
      <c r="AH120" s="1690"/>
      <c r="AI120" s="1690"/>
      <c r="AJ120" s="1690"/>
      <c r="AK120" s="1690"/>
      <c r="AL120" s="1690"/>
      <c r="AM120" s="1690"/>
      <c r="AN120" s="1690"/>
      <c r="AO120" s="1690"/>
      <c r="AP120" s="1690"/>
      <c r="AQ120" s="1690"/>
      <c r="AR120" s="1690"/>
      <c r="AS120" s="1690"/>
      <c r="AT120" s="1690"/>
      <c r="AU120" s="1690"/>
      <c r="AV120" s="1690"/>
      <c r="AW120" s="1690"/>
      <c r="AX120" s="1690"/>
      <c r="AY120" s="1690"/>
      <c r="AZ120" s="242"/>
      <c r="BA120" s="244" t="s">
        <v>131</v>
      </c>
      <c r="BB120" s="119" t="s">
        <v>99</v>
      </c>
      <c r="BC120" s="1928" t="s">
        <v>115</v>
      </c>
      <c r="BD120" s="1929"/>
      <c r="BE120" s="1929"/>
      <c r="BF120" s="1929"/>
      <c r="BG120" s="1930"/>
      <c r="BH120" s="1931" t="s">
        <v>38</v>
      </c>
      <c r="BI120" s="1929"/>
      <c r="BJ120" s="1929"/>
      <c r="BK120" s="1929"/>
      <c r="BL120" s="1930"/>
      <c r="BM120" s="1931" t="s">
        <v>37</v>
      </c>
      <c r="BN120" s="1929"/>
      <c r="BO120" s="1929"/>
      <c r="BP120" s="1929"/>
      <c r="BQ120" s="1930"/>
      <c r="BR120" s="742" t="s">
        <v>142</v>
      </c>
      <c r="BS120" s="510"/>
      <c r="BT120" s="510"/>
      <c r="BU120" s="510"/>
      <c r="BV120" s="510"/>
      <c r="BW120" s="510"/>
      <c r="BX120" s="510"/>
      <c r="BY120" s="511"/>
      <c r="BZ120" s="464"/>
      <c r="CA120" s="464"/>
      <c r="CB120" s="464"/>
      <c r="CC120" s="464"/>
      <c r="CD120" s="464"/>
      <c r="CE120" s="242"/>
      <c r="CF120" s="242"/>
      <c r="CG120" s="242"/>
      <c r="CH120" s="242"/>
      <c r="CI120" s="242"/>
      <c r="CJ120" s="242"/>
      <c r="CK120" s="242"/>
      <c r="CL120" s="242"/>
      <c r="CM120" s="242"/>
      <c r="CN120" s="242"/>
      <c r="CO120" s="242"/>
      <c r="CP120" s="242"/>
      <c r="CQ120" s="242"/>
      <c r="CR120" s="242"/>
      <c r="CS120" s="242"/>
      <c r="CT120" s="242"/>
      <c r="CU120" s="242"/>
      <c r="CV120" s="242"/>
      <c r="CW120" s="242"/>
      <c r="CX120" s="242"/>
      <c r="CY120" s="242"/>
      <c r="CZ120" s="242"/>
    </row>
    <row r="121" s="133" customFormat="true" ht="12.75" x14ac:dyDescent="0.2">
      <c r="A121" s="209" t="s">
        <v>87</v>
      </c>
      <c r="B121" s="282"/>
      <c r="C121" s="414" t="s">
        <v>0</v>
      </c>
      <c r="D121" s="415" t="s">
        <v>1</v>
      </c>
      <c r="E121" s="415" t="s">
        <v>2</v>
      </c>
      <c r="F121" s="415" t="s">
        <v>3</v>
      </c>
      <c r="G121" s="416" t="s">
        <v>4</v>
      </c>
      <c r="H121" s="324" t="s">
        <v>0</v>
      </c>
      <c r="I121" s="323" t="s">
        <v>1</v>
      </c>
      <c r="J121" s="323" t="s">
        <v>2</v>
      </c>
      <c r="K121" s="323" t="s">
        <v>3</v>
      </c>
      <c r="L121" s="325" t="s">
        <v>4</v>
      </c>
      <c r="M121" s="326" t="s">
        <v>0</v>
      </c>
      <c r="N121" s="323" t="s">
        <v>1</v>
      </c>
      <c r="O121" s="323" t="s">
        <v>2</v>
      </c>
      <c r="P121" s="323" t="s">
        <v>3</v>
      </c>
      <c r="Q121" s="325" t="s">
        <v>4</v>
      </c>
      <c r="R121" s="326" t="s">
        <v>261</v>
      </c>
      <c r="S121" s="323" t="s">
        <v>262</v>
      </c>
      <c r="T121" s="323" t="s">
        <v>263</v>
      </c>
      <c r="U121" s="323" t="s">
        <v>264</v>
      </c>
      <c r="V121" s="323" t="s">
        <v>265</v>
      </c>
      <c r="W121" s="323" t="s">
        <v>266</v>
      </c>
      <c r="X121" s="323" t="s">
        <v>267</v>
      </c>
      <c r="Y121" s="327" t="s">
        <v>268</v>
      </c>
      <c r="Z121" s="327" t="s">
        <v>269</v>
      </c>
      <c r="AA121" s="327" t="s">
        <v>270</v>
      </c>
      <c r="AB121" s="327" t="s">
        <v>271</v>
      </c>
      <c r="AC121" s="327" t="s">
        <v>272</v>
      </c>
      <c r="AD121" s="327" t="s">
        <v>273</v>
      </c>
      <c r="AE121" s="1702"/>
      <c r="AF121" s="1702"/>
      <c r="AG121" s="1702"/>
      <c r="AH121" s="1702"/>
      <c r="AI121" s="1702"/>
      <c r="AJ121" s="1702"/>
      <c r="AK121" s="1702"/>
      <c r="AL121" s="1702"/>
      <c r="AM121" s="1702"/>
      <c r="AN121" s="1702"/>
      <c r="AO121" s="1702"/>
      <c r="AP121" s="1702"/>
      <c r="AQ121" s="1702"/>
      <c r="AR121" s="1702"/>
      <c r="AS121" s="1702"/>
      <c r="AT121" s="1702"/>
      <c r="AU121" s="1702"/>
      <c r="AV121" s="1702"/>
      <c r="AW121" s="1702"/>
      <c r="AX121" s="1702"/>
      <c r="AY121" s="1702"/>
      <c r="AZ121" s="242"/>
      <c r="BA121" s="223" t="s">
        <v>117</v>
      </c>
      <c r="BB121" s="222"/>
      <c r="BC121" s="507" t="s">
        <v>0</v>
      </c>
      <c r="BD121" s="189" t="s">
        <v>1</v>
      </c>
      <c r="BE121" s="189" t="s">
        <v>2</v>
      </c>
      <c r="BF121" s="189" t="s">
        <v>3</v>
      </c>
      <c r="BG121" s="508" t="s">
        <v>4</v>
      </c>
      <c r="BH121" s="509" t="s">
        <v>0</v>
      </c>
      <c r="BI121" s="189" t="s">
        <v>1</v>
      </c>
      <c r="BJ121" s="189" t="s">
        <v>2</v>
      </c>
      <c r="BK121" s="189" t="s">
        <v>3</v>
      </c>
      <c r="BL121" s="508" t="s">
        <v>4</v>
      </c>
      <c r="BM121" s="509" t="s">
        <v>0</v>
      </c>
      <c r="BN121" s="189" t="s">
        <v>1</v>
      </c>
      <c r="BO121" s="189" t="s">
        <v>2</v>
      </c>
      <c r="BP121" s="189" t="s">
        <v>3</v>
      </c>
      <c r="BQ121" s="508" t="s">
        <v>4</v>
      </c>
      <c r="BR121" s="509" t="s">
        <v>261</v>
      </c>
      <c r="BS121" s="189" t="s">
        <v>262</v>
      </c>
      <c r="BT121" s="189" t="s">
        <v>263</v>
      </c>
      <c r="BU121" s="189" t="s">
        <v>264</v>
      </c>
      <c r="BV121" s="189" t="s">
        <v>265</v>
      </c>
      <c r="BW121" s="189" t="s">
        <v>266</v>
      </c>
      <c r="BX121" s="189" t="s">
        <v>267</v>
      </c>
      <c r="BY121" s="190" t="s">
        <v>268</v>
      </c>
      <c r="BZ121" s="190" t="s">
        <v>269</v>
      </c>
      <c r="CA121" s="190" t="s">
        <v>270</v>
      </c>
      <c r="CB121" s="190" t="s">
        <v>271</v>
      </c>
      <c r="CC121" s="190" t="s">
        <v>272</v>
      </c>
      <c r="CD121" s="190" t="s">
        <v>273</v>
      </c>
      <c r="CE121" s="1537"/>
      <c r="CF121" s="1537"/>
      <c r="CG121" s="1537"/>
      <c r="CH121" s="1537"/>
      <c r="CI121" s="1537"/>
      <c r="CJ121" s="1537"/>
      <c r="CK121" s="1537"/>
      <c r="CL121" s="1537"/>
      <c r="CM121" s="1537"/>
      <c r="CN121" s="1537"/>
      <c r="CO121" s="1537"/>
      <c r="CP121" s="1537"/>
      <c r="CQ121" s="1537"/>
      <c r="CR121" s="1537"/>
      <c r="CS121" s="1537"/>
      <c r="CT121" s="1537"/>
      <c r="CU121" s="1537"/>
      <c r="CV121" s="1537"/>
      <c r="CW121" s="1537"/>
      <c r="CX121" s="1537"/>
      <c r="CY121" s="1537"/>
      <c r="CZ121" s="1537"/>
    </row>
    <row r="122" s="133" customFormat="true" ht="15" customHeight="true" x14ac:dyDescent="0.2">
      <c r="A122" s="2100" t="s">
        <v>18</v>
      </c>
      <c r="B122" s="299" t="s">
        <v>14</v>
      </c>
      <c r="C122" s="554">
        <v>29.115464125218899</v>
      </c>
      <c r="D122" s="569">
        <v>48.977011796924387</v>
      </c>
      <c r="E122" s="569">
        <v>65.685402073125701</v>
      </c>
      <c r="F122" s="569">
        <v>83.232957179037484</v>
      </c>
      <c r="G122" s="584">
        <v>93.169416215104675</v>
      </c>
      <c r="H122" s="599">
        <v>75.30034545789664</v>
      </c>
      <c r="I122" s="569">
        <v>88.195463031068428</v>
      </c>
      <c r="J122" s="569">
        <v>93.268772008194645</v>
      </c>
      <c r="K122" s="569">
        <v>92.347045114100865</v>
      </c>
      <c r="L122" s="614">
        <v>95.208552226532618</v>
      </c>
      <c r="M122" s="626">
        <v>24.289139595027962</v>
      </c>
      <c r="N122" s="569">
        <v>42.638820498078829</v>
      </c>
      <c r="O122" s="569">
        <v>54.870473170564594</v>
      </c>
      <c r="P122" s="569">
        <v>67.104258616886</v>
      </c>
      <c r="Q122" s="614">
        <v>84.54297491694625</v>
      </c>
      <c r="R122" s="626">
        <v>81.165136178245746</v>
      </c>
      <c r="S122" s="569">
        <v>41.896198844896269</v>
      </c>
      <c r="T122" s="569">
        <v>58.189542563121378</v>
      </c>
      <c r="U122" s="569">
        <v>71.637327393573131</v>
      </c>
      <c r="V122" s="569">
        <v>46.418733060512743</v>
      </c>
      <c r="W122" s="569">
        <v>85.02792083589074</v>
      </c>
      <c r="X122" s="569">
        <v>66.375829586839757</v>
      </c>
      <c r="Y122" s="638">
        <v>60.780746896820325</v>
      </c>
      <c r="Z122" s="638">
        <v>63.06026801823662</v>
      </c>
      <c r="AA122" s="638">
        <v>57.105467288814147</v>
      </c>
      <c r="AB122" s="638">
        <v>60.107719203366727</v>
      </c>
      <c r="AC122" s="638">
        <v>43.762549966895051</v>
      </c>
      <c r="AD122" s="638">
        <v>50.066771837063996</v>
      </c>
      <c r="AE122" s="1703"/>
      <c r="AF122" s="1703"/>
      <c r="AG122" s="1703"/>
      <c r="AH122" s="1703"/>
      <c r="AI122" s="1703"/>
      <c r="AJ122" s="1703"/>
      <c r="AK122" s="1703"/>
      <c r="AL122" s="1703"/>
      <c r="AM122" s="1703"/>
      <c r="AN122" s="1703"/>
      <c r="AO122" s="1703"/>
      <c r="AP122" s="1703"/>
      <c r="AQ122" s="1703"/>
      <c r="AR122" s="1703"/>
      <c r="AS122" s="1703"/>
      <c r="AT122" s="1703"/>
      <c r="AU122" s="1703"/>
      <c r="AV122" s="1703"/>
      <c r="AW122" s="1703"/>
      <c r="AX122" s="1703"/>
      <c r="AY122" s="1703"/>
      <c r="AZ122" s="242"/>
      <c r="BA122" s="1952" t="s">
        <v>18</v>
      </c>
      <c r="BB122" s="172" t="s">
        <v>14</v>
      </c>
      <c r="BC122" s="653">
        <v>3558.2648379999955</v>
      </c>
      <c r="BD122" s="668">
        <v>5986.9207679999972</v>
      </c>
      <c r="BE122" s="668">
        <v>8027.8561509999954</v>
      </c>
      <c r="BF122" s="668">
        <v>10172.074536000004</v>
      </c>
      <c r="BG122" s="683">
        <v>11388.011825000021</v>
      </c>
      <c r="BH122" s="698">
        <v>2516.285591000003</v>
      </c>
      <c r="BI122" s="668">
        <v>2947.9795680000011</v>
      </c>
      <c r="BJ122" s="668">
        <v>3118.6970389999997</v>
      </c>
      <c r="BK122" s="668">
        <v>3094.5866569999966</v>
      </c>
      <c r="BL122" s="683">
        <v>3174.6548779999976</v>
      </c>
      <c r="BM122" s="698">
        <v>2156.593706000001</v>
      </c>
      <c r="BN122" s="668">
        <v>3788.4480349999949</v>
      </c>
      <c r="BO122" s="668">
        <v>4868.4009089999927</v>
      </c>
      <c r="BP122" s="668">
        <v>5957.9604329999765</v>
      </c>
      <c r="BQ122" s="683">
        <v>7509.5213019999992</v>
      </c>
      <c r="BR122" s="698">
        <v>1927.731026999998</v>
      </c>
      <c r="BS122" s="668">
        <v>1299.5780910000005</v>
      </c>
      <c r="BT122" s="668">
        <v>4138.9852750000045</v>
      </c>
      <c r="BU122" s="668">
        <v>3454.3455820000049</v>
      </c>
      <c r="BV122" s="668">
        <v>1664.7377679999991</v>
      </c>
      <c r="BW122" s="668">
        <v>10847.904644000013</v>
      </c>
      <c r="BX122" s="668">
        <v>3873.3312290000008</v>
      </c>
      <c r="BY122" s="713">
        <v>2059.818413</v>
      </c>
      <c r="BZ122" s="713">
        <v>2527.6429389999994</v>
      </c>
      <c r="CA122" s="713">
        <v>1616.835700000003</v>
      </c>
      <c r="CB122" s="713">
        <v>1936.8480839999975</v>
      </c>
      <c r="CC122" s="713">
        <v>1764.5858589999987</v>
      </c>
      <c r="CD122" s="713">
        <v>2020.7835070000024</v>
      </c>
      <c r="CE122" s="1538"/>
      <c r="CF122" s="1538"/>
      <c r="CG122" s="1538"/>
      <c r="CH122" s="1538"/>
      <c r="CI122" s="1538"/>
      <c r="CJ122" s="1538"/>
      <c r="CK122" s="1538"/>
      <c r="CL122" s="1538"/>
      <c r="CM122" s="1538"/>
      <c r="CN122" s="1538"/>
      <c r="CO122" s="1538"/>
      <c r="CP122" s="1538"/>
      <c r="CQ122" s="1538"/>
      <c r="CR122" s="1538"/>
      <c r="CS122" s="1538"/>
      <c r="CT122" s="1538"/>
      <c r="CU122" s="1538"/>
      <c r="CV122" s="1538"/>
      <c r="CW122" s="1538"/>
      <c r="CX122" s="1538"/>
      <c r="CY122" s="1538"/>
      <c r="CZ122" s="1539"/>
    </row>
    <row r="123" s="133" customFormat="true" ht="15" customHeight="true" x14ac:dyDescent="0.2">
      <c r="A123" s="2101"/>
      <c r="B123" s="300" t="s">
        <v>51</v>
      </c>
      <c r="C123" s="555">
        <v>70.884535874781122</v>
      </c>
      <c r="D123" s="570">
        <v>51.022988203075528</v>
      </c>
      <c r="E123" s="570">
        <v>34.314597926874043</v>
      </c>
      <c r="F123" s="570">
        <v>16.767042820962704</v>
      </c>
      <c r="G123" s="585">
        <v>6.8305837848953015</v>
      </c>
      <c r="H123" s="600">
        <v>24.699654542103623</v>
      </c>
      <c r="I123" s="570">
        <v>11.804536968931558</v>
      </c>
      <c r="J123" s="570">
        <v>6.7312279918053335</v>
      </c>
      <c r="K123" s="570">
        <v>7.65295488589918</v>
      </c>
      <c r="L123" s="615">
        <v>4.7914477734673913</v>
      </c>
      <c r="M123" s="627">
        <v>75.710860404971967</v>
      </c>
      <c r="N123" s="570">
        <v>57.361179501921022</v>
      </c>
      <c r="O123" s="570">
        <v>45.129526829435292</v>
      </c>
      <c r="P123" s="570">
        <v>32.895741383113709</v>
      </c>
      <c r="Q123" s="615">
        <v>15.45702508305356</v>
      </c>
      <c r="R123" s="627">
        <v>18.834863821754176</v>
      </c>
      <c r="S123" s="570">
        <v>58.103801155103497</v>
      </c>
      <c r="T123" s="570">
        <v>41.810457436878615</v>
      </c>
      <c r="U123" s="570">
        <v>28.362672606427108</v>
      </c>
      <c r="V123" s="570">
        <v>53.581266939486824</v>
      </c>
      <c r="W123" s="570">
        <v>14.972079164109322</v>
      </c>
      <c r="X123" s="570">
        <v>33.62417041316025</v>
      </c>
      <c r="Y123" s="639">
        <v>39.21925310317949</v>
      </c>
      <c r="Z123" s="639">
        <v>36.939731981763195</v>
      </c>
      <c r="AA123" s="639">
        <v>42.894532711186102</v>
      </c>
      <c r="AB123" s="639">
        <v>39.892280796633088</v>
      </c>
      <c r="AC123" s="639">
        <v>56.237450033104899</v>
      </c>
      <c r="AD123" s="639">
        <v>49.933228162936295</v>
      </c>
      <c r="AE123" s="1704"/>
      <c r="AF123" s="1704"/>
      <c r="AG123" s="1704"/>
      <c r="AH123" s="1704"/>
      <c r="AI123" s="1704"/>
      <c r="AJ123" s="1704"/>
      <c r="AK123" s="1704"/>
      <c r="AL123" s="1704"/>
      <c r="AM123" s="1704"/>
      <c r="AN123" s="1704"/>
      <c r="AO123" s="1704"/>
      <c r="AP123" s="1704"/>
      <c r="AQ123" s="1704"/>
      <c r="AR123" s="1704"/>
      <c r="AS123" s="1704"/>
      <c r="AT123" s="1704"/>
      <c r="AU123" s="1704"/>
      <c r="AV123" s="1704"/>
      <c r="AW123" s="1704"/>
      <c r="AX123" s="1704"/>
      <c r="AY123" s="1704"/>
      <c r="AZ123" s="242"/>
      <c r="BA123" s="1953"/>
      <c r="BB123" s="173" t="s">
        <v>51</v>
      </c>
      <c r="BC123" s="654">
        <v>8662.9548640000121</v>
      </c>
      <c r="BD123" s="669">
        <v>6237.0197059999973</v>
      </c>
      <c r="BE123" s="669">
        <v>4193.8185249999924</v>
      </c>
      <c r="BF123" s="669">
        <v>2049.1355239999984</v>
      </c>
      <c r="BG123" s="684">
        <v>834.89595699999961</v>
      </c>
      <c r="BH123" s="699">
        <v>825.37981000000048</v>
      </c>
      <c r="BI123" s="669">
        <v>394.57283399999989</v>
      </c>
      <c r="BJ123" s="669">
        <v>225.07705800000002</v>
      </c>
      <c r="BK123" s="669">
        <v>256.453599</v>
      </c>
      <c r="BL123" s="684">
        <v>159.767087</v>
      </c>
      <c r="BM123" s="699">
        <v>6722.2457340000019</v>
      </c>
      <c r="BN123" s="669">
        <v>5096.5257769999989</v>
      </c>
      <c r="BO123" s="669">
        <v>4004.1322180000006</v>
      </c>
      <c r="BP123" s="669">
        <v>2920.7017499999979</v>
      </c>
      <c r="BQ123" s="684">
        <v>1372.9687089999995</v>
      </c>
      <c r="BR123" s="699">
        <v>447.34171700000013</v>
      </c>
      <c r="BS123" s="669">
        <v>1802.3216679999978</v>
      </c>
      <c r="BT123" s="669">
        <v>2973.9513329999991</v>
      </c>
      <c r="BU123" s="669">
        <v>1367.6455610000007</v>
      </c>
      <c r="BV123" s="669">
        <v>1921.6112299999977</v>
      </c>
      <c r="BW123" s="669">
        <v>1910.1453440000007</v>
      </c>
      <c r="BX123" s="669">
        <v>1962.1231119999964</v>
      </c>
      <c r="BY123" s="714">
        <v>1329.1139679999992</v>
      </c>
      <c r="BZ123" s="714">
        <v>1480.6542319999983</v>
      </c>
      <c r="CA123" s="714">
        <v>1214.4793679999987</v>
      </c>
      <c r="CB123" s="714">
        <v>1285.4470049999991</v>
      </c>
      <c r="CC123" s="714">
        <v>2267.5965900000015</v>
      </c>
      <c r="CD123" s="714">
        <v>2015.3934479999998</v>
      </c>
      <c r="CE123" s="1540"/>
      <c r="CF123" s="1540"/>
      <c r="CG123" s="1540"/>
      <c r="CH123" s="1540"/>
      <c r="CI123" s="1540"/>
      <c r="CJ123" s="1540"/>
      <c r="CK123" s="1540"/>
      <c r="CL123" s="1540"/>
      <c r="CM123" s="1540"/>
      <c r="CN123" s="1540"/>
      <c r="CO123" s="1540"/>
      <c r="CP123" s="1540"/>
      <c r="CQ123" s="1540"/>
      <c r="CR123" s="1540"/>
      <c r="CS123" s="1540"/>
      <c r="CT123" s="1540"/>
      <c r="CU123" s="1540"/>
      <c r="CV123" s="1540"/>
      <c r="CW123" s="1540"/>
      <c r="CX123" s="1540"/>
      <c r="CY123" s="1540"/>
      <c r="CZ123" s="1541"/>
    </row>
    <row r="124" s="133" customFormat="true" ht="15" customHeight="true" x14ac:dyDescent="0.2">
      <c r="A124" s="2101" t="s">
        <v>50</v>
      </c>
      <c r="B124" s="300" t="s">
        <v>15</v>
      </c>
      <c r="C124" s="555">
        <v>24.200697893647902</v>
      </c>
      <c r="D124" s="570">
        <v>40.67885844647639</v>
      </c>
      <c r="E124" s="570">
        <v>55.628380498057197</v>
      </c>
      <c r="F124" s="570">
        <v>70.365334469997805</v>
      </c>
      <c r="G124" s="585">
        <v>86.294670041878504</v>
      </c>
      <c r="H124" s="600">
        <v>55.444997498718905</v>
      </c>
      <c r="I124" s="570">
        <v>70.200420989540575</v>
      </c>
      <c r="J124" s="570">
        <v>78.976611439429973</v>
      </c>
      <c r="K124" s="570">
        <v>89.146902298508252</v>
      </c>
      <c r="L124" s="615">
        <v>90.180564744450379</v>
      </c>
      <c r="M124" s="627">
        <v>19.986216205301719</v>
      </c>
      <c r="N124" s="570">
        <v>36.375877345129439</v>
      </c>
      <c r="O124" s="570">
        <v>46.735426891576566</v>
      </c>
      <c r="P124" s="570">
        <v>58.450961102413025</v>
      </c>
      <c r="Q124" s="615">
        <v>75.416704670696433</v>
      </c>
      <c r="R124" s="627">
        <v>73.077199735655654</v>
      </c>
      <c r="S124" s="570">
        <v>31.562138239941696</v>
      </c>
      <c r="T124" s="570">
        <v>51.883911686339076</v>
      </c>
      <c r="U124" s="570">
        <v>64.663878707584928</v>
      </c>
      <c r="V124" s="570">
        <v>39.834760833278906</v>
      </c>
      <c r="W124" s="570">
        <v>73.092454668002532</v>
      </c>
      <c r="X124" s="570">
        <v>57.125133866247481</v>
      </c>
      <c r="Y124" s="639">
        <v>55.461781578698222</v>
      </c>
      <c r="Z124" s="639">
        <v>59.144484474651691</v>
      </c>
      <c r="AA124" s="639">
        <v>45.353396572253331</v>
      </c>
      <c r="AB124" s="639">
        <v>54.090342903414836</v>
      </c>
      <c r="AC124" s="639">
        <v>30.692500516858413</v>
      </c>
      <c r="AD124" s="639">
        <v>43.37577198718251</v>
      </c>
      <c r="AE124" s="1704"/>
      <c r="AF124" s="1704"/>
      <c r="AG124" s="1704"/>
      <c r="AH124" s="1704"/>
      <c r="AI124" s="1704"/>
      <c r="AJ124" s="1704"/>
      <c r="AK124" s="1704"/>
      <c r="AL124" s="1704"/>
      <c r="AM124" s="1704"/>
      <c r="AN124" s="1704"/>
      <c r="AO124" s="1704"/>
      <c r="AP124" s="1704"/>
      <c r="AQ124" s="1704"/>
      <c r="AR124" s="1704"/>
      <c r="AS124" s="1704"/>
      <c r="AT124" s="1704"/>
      <c r="AU124" s="1704"/>
      <c r="AV124" s="1704"/>
      <c r="AW124" s="1704"/>
      <c r="AX124" s="1704"/>
      <c r="AY124" s="1704"/>
      <c r="AZ124" s="242"/>
      <c r="BA124" s="1953" t="s">
        <v>50</v>
      </c>
      <c r="BB124" s="173" t="s">
        <v>15</v>
      </c>
      <c r="BC124" s="654">
        <v>2957.6204589999979</v>
      </c>
      <c r="BD124" s="669">
        <v>4972.559441999997</v>
      </c>
      <c r="BE124" s="669">
        <v>6798.7196919999906</v>
      </c>
      <c r="BF124" s="669">
        <v>8599.4953350000051</v>
      </c>
      <c r="BG124" s="684">
        <v>10547.717940000011</v>
      </c>
      <c r="BH124" s="699">
        <v>1852.786298000002</v>
      </c>
      <c r="BI124" s="669">
        <v>2346.4858580000014</v>
      </c>
      <c r="BJ124" s="669">
        <v>2640.7994759999988</v>
      </c>
      <c r="BK124" s="669">
        <v>2987.3485829999963</v>
      </c>
      <c r="BL124" s="684">
        <v>3007.0005589999969</v>
      </c>
      <c r="BM124" s="699">
        <v>1774.5440470000021</v>
      </c>
      <c r="BN124" s="669">
        <v>3231.9871759999942</v>
      </c>
      <c r="BO124" s="669">
        <v>4146.6162329999988</v>
      </c>
      <c r="BP124" s="669">
        <v>5189.6633789999851</v>
      </c>
      <c r="BQ124" s="684">
        <v>6698.8812589999934</v>
      </c>
      <c r="BR124" s="699">
        <v>1735.6366529999975</v>
      </c>
      <c r="BS124" s="669">
        <v>979.02589000000012</v>
      </c>
      <c r="BT124" s="669">
        <v>3690.469748000005</v>
      </c>
      <c r="BU124" s="669">
        <v>3118.0865040000044</v>
      </c>
      <c r="BV124" s="669">
        <v>1428.6135459999994</v>
      </c>
      <c r="BW124" s="669">
        <v>9325.171904000008</v>
      </c>
      <c r="BX124" s="669">
        <v>3333.5111039999979</v>
      </c>
      <c r="BY124" s="714">
        <v>1879.5622750000002</v>
      </c>
      <c r="BZ124" s="714">
        <v>2370.6866980000009</v>
      </c>
      <c r="CA124" s="714">
        <v>1284.0975510000014</v>
      </c>
      <c r="CB124" s="714">
        <v>1742.9504629999974</v>
      </c>
      <c r="CC124" s="714">
        <v>1237.5776189999999</v>
      </c>
      <c r="CD124" s="714">
        <v>1750.7229130000019</v>
      </c>
      <c r="CE124" s="1540"/>
      <c r="CF124" s="1540"/>
      <c r="CG124" s="1540"/>
      <c r="CH124" s="1540"/>
      <c r="CI124" s="1540"/>
      <c r="CJ124" s="1540"/>
      <c r="CK124" s="1540"/>
      <c r="CL124" s="1540"/>
      <c r="CM124" s="1540"/>
      <c r="CN124" s="1540"/>
      <c r="CO124" s="1540"/>
      <c r="CP124" s="1540"/>
      <c r="CQ124" s="1540"/>
      <c r="CR124" s="1540"/>
      <c r="CS124" s="1540"/>
      <c r="CT124" s="1540"/>
      <c r="CU124" s="1540"/>
      <c r="CV124" s="1540"/>
      <c r="CW124" s="1540"/>
      <c r="CX124" s="1540"/>
      <c r="CY124" s="1540"/>
      <c r="CZ124" s="1541"/>
    </row>
    <row r="125" s="133" customFormat="true" ht="15" customHeight="true" x14ac:dyDescent="0.2">
      <c r="A125" s="2101"/>
      <c r="B125" s="300" t="s">
        <v>16</v>
      </c>
      <c r="C125" s="555">
        <v>4.9147662315710168</v>
      </c>
      <c r="D125" s="570">
        <v>8.2981533504479952</v>
      </c>
      <c r="E125" s="570">
        <v>10.057021575068447</v>
      </c>
      <c r="F125" s="570">
        <v>12.867622709039692</v>
      </c>
      <c r="G125" s="585">
        <v>6.8747461732260806</v>
      </c>
      <c r="H125" s="600">
        <v>19.855347959177706</v>
      </c>
      <c r="I125" s="570">
        <v>17.99504204152786</v>
      </c>
      <c r="J125" s="570">
        <v>14.292160568764642</v>
      </c>
      <c r="K125" s="570">
        <v>3.200142815592609</v>
      </c>
      <c r="L125" s="615">
        <v>5.0279874820822243</v>
      </c>
      <c r="M125" s="627">
        <v>4.3029233897262564</v>
      </c>
      <c r="N125" s="570">
        <v>6.2629431529493811</v>
      </c>
      <c r="O125" s="570">
        <v>8.1350462789880957</v>
      </c>
      <c r="P125" s="570">
        <v>8.6532975144730777</v>
      </c>
      <c r="Q125" s="615">
        <v>9.1262702462497423</v>
      </c>
      <c r="R125" s="627">
        <v>8.0879364425900739</v>
      </c>
      <c r="S125" s="570">
        <v>10.334060604954558</v>
      </c>
      <c r="T125" s="570">
        <v>6.3056308767823017</v>
      </c>
      <c r="U125" s="570">
        <v>6.9734486859881883</v>
      </c>
      <c r="V125" s="570">
        <v>6.5839722272338408</v>
      </c>
      <c r="W125" s="570">
        <v>11.935466167888158</v>
      </c>
      <c r="X125" s="570">
        <v>9.2506957205922244</v>
      </c>
      <c r="Y125" s="639">
        <v>5.3189653181221077</v>
      </c>
      <c r="Z125" s="639">
        <v>3.9157835435849671</v>
      </c>
      <c r="AA125" s="639">
        <v>11.752070716560773</v>
      </c>
      <c r="AB125" s="639">
        <v>6.0173762999518976</v>
      </c>
      <c r="AC125" s="639">
        <v>13.070049450036667</v>
      </c>
      <c r="AD125" s="639">
        <v>6.6909998498814751</v>
      </c>
      <c r="AE125" s="1704"/>
      <c r="AF125" s="1704"/>
      <c r="AG125" s="1704"/>
      <c r="AH125" s="1704"/>
      <c r="AI125" s="1704"/>
      <c r="AJ125" s="1704"/>
      <c r="AK125" s="1704"/>
      <c r="AL125" s="1704"/>
      <c r="AM125" s="1704"/>
      <c r="AN125" s="1704"/>
      <c r="AO125" s="1704"/>
      <c r="AP125" s="1704"/>
      <c r="AQ125" s="1704"/>
      <c r="AR125" s="1704"/>
      <c r="AS125" s="1704"/>
      <c r="AT125" s="1704"/>
      <c r="AU125" s="1704"/>
      <c r="AV125" s="1704"/>
      <c r="AW125" s="1704"/>
      <c r="AX125" s="1704"/>
      <c r="AY125" s="1704"/>
      <c r="AZ125" s="242"/>
      <c r="BA125" s="1953"/>
      <c r="BB125" s="173" t="s">
        <v>16</v>
      </c>
      <c r="BC125" s="654">
        <v>600.6443790000003</v>
      </c>
      <c r="BD125" s="669">
        <v>1014.361326</v>
      </c>
      <c r="BE125" s="669">
        <v>1229.1364589999989</v>
      </c>
      <c r="BF125" s="669">
        <v>1572.5792010000007</v>
      </c>
      <c r="BG125" s="684">
        <v>840.29388499999948</v>
      </c>
      <c r="BH125" s="699">
        <v>663.49929299999997</v>
      </c>
      <c r="BI125" s="669">
        <v>601.49370999999962</v>
      </c>
      <c r="BJ125" s="669">
        <v>477.89756300000005</v>
      </c>
      <c r="BK125" s="669">
        <v>107.23807400000001</v>
      </c>
      <c r="BL125" s="684">
        <v>167.65431899999999</v>
      </c>
      <c r="BM125" s="699">
        <v>382.04965900000013</v>
      </c>
      <c r="BN125" s="669">
        <v>556.46085900000003</v>
      </c>
      <c r="BO125" s="669">
        <v>721.78467599999988</v>
      </c>
      <c r="BP125" s="669">
        <v>768.29705400000012</v>
      </c>
      <c r="BQ125" s="684">
        <v>810.64004299999999</v>
      </c>
      <c r="BR125" s="699">
        <v>192.09437400000007</v>
      </c>
      <c r="BS125" s="669">
        <v>320.55220100000003</v>
      </c>
      <c r="BT125" s="669">
        <v>448.51552699999996</v>
      </c>
      <c r="BU125" s="669">
        <v>336.25907799999993</v>
      </c>
      <c r="BV125" s="669">
        <v>236.12422199999995</v>
      </c>
      <c r="BW125" s="669">
        <v>1522.7327399999999</v>
      </c>
      <c r="BX125" s="669">
        <v>539.82012499999985</v>
      </c>
      <c r="BY125" s="714">
        <v>180.25613800000005</v>
      </c>
      <c r="BZ125" s="714">
        <v>156.95624099999998</v>
      </c>
      <c r="CA125" s="714">
        <v>332.73814900000008</v>
      </c>
      <c r="CB125" s="714">
        <v>193.89762100000004</v>
      </c>
      <c r="CC125" s="714">
        <v>527.00823999999977</v>
      </c>
      <c r="CD125" s="714">
        <v>270.06059400000004</v>
      </c>
      <c r="CE125" s="1540"/>
      <c r="CF125" s="1540"/>
      <c r="CG125" s="1540"/>
      <c r="CH125" s="1540"/>
      <c r="CI125" s="1540"/>
      <c r="CJ125" s="1540"/>
      <c r="CK125" s="1540"/>
      <c r="CL125" s="1540"/>
      <c r="CM125" s="1540"/>
      <c r="CN125" s="1540"/>
      <c r="CO125" s="1540"/>
      <c r="CP125" s="1540"/>
      <c r="CQ125" s="1540"/>
      <c r="CR125" s="1540"/>
      <c r="CS125" s="1540"/>
      <c r="CT125" s="1540"/>
      <c r="CU125" s="1540"/>
      <c r="CV125" s="1540"/>
      <c r="CW125" s="1540"/>
      <c r="CX125" s="1540"/>
      <c r="CY125" s="1540"/>
      <c r="CZ125" s="1541"/>
    </row>
    <row r="126" s="133" customFormat="true" ht="15" customHeight="true" x14ac:dyDescent="0.2">
      <c r="A126" s="2101"/>
      <c r="B126" s="300" t="s">
        <v>22</v>
      </c>
      <c r="C126" s="555">
        <v>15.833966774063629</v>
      </c>
      <c r="D126" s="570">
        <v>16.161178158564375</v>
      </c>
      <c r="E126" s="570">
        <v>11.591099718779633</v>
      </c>
      <c r="F126" s="570">
        <v>10.326661523728047</v>
      </c>
      <c r="G126" s="585">
        <v>6.6120455084359406</v>
      </c>
      <c r="H126" s="600">
        <v>14.694678972139283</v>
      </c>
      <c r="I126" s="570">
        <v>10.646544981226588</v>
      </c>
      <c r="J126" s="570">
        <v>6.2291349821411091</v>
      </c>
      <c r="K126" s="570">
        <v>7.65295488589918</v>
      </c>
      <c r="L126" s="615">
        <v>4.7914477734673913</v>
      </c>
      <c r="M126" s="627">
        <v>15.308822557106616</v>
      </c>
      <c r="N126" s="570">
        <v>16.956864757048283</v>
      </c>
      <c r="O126" s="570">
        <v>13.141571919881317</v>
      </c>
      <c r="P126" s="570">
        <v>11.265436688368716</v>
      </c>
      <c r="Q126" s="615">
        <v>10.064734009189738</v>
      </c>
      <c r="R126" s="627">
        <v>11.359445292004915</v>
      </c>
      <c r="S126" s="570">
        <v>20.61499138212476</v>
      </c>
      <c r="T126" s="570">
        <v>13.556932377485897</v>
      </c>
      <c r="U126" s="570">
        <v>11.207584190288934</v>
      </c>
      <c r="V126" s="570">
        <v>4.2619495783940282</v>
      </c>
      <c r="W126" s="570">
        <v>11.188534057654763</v>
      </c>
      <c r="X126" s="570">
        <v>10.286047596717896</v>
      </c>
      <c r="Y126" s="639">
        <v>11.467238389847335</v>
      </c>
      <c r="Z126" s="639">
        <v>19.229543821664883</v>
      </c>
      <c r="AA126" s="639">
        <v>19.412743929917202</v>
      </c>
      <c r="AB126" s="639">
        <v>14.209826206267721</v>
      </c>
      <c r="AC126" s="639">
        <v>6.7677861667117227</v>
      </c>
      <c r="AD126" s="639">
        <v>8.9982988121986551</v>
      </c>
      <c r="AE126" s="1704"/>
      <c r="AF126" s="1704"/>
      <c r="AG126" s="1704"/>
      <c r="AH126" s="1704"/>
      <c r="AI126" s="1704"/>
      <c r="AJ126" s="1704"/>
      <c r="AK126" s="1704"/>
      <c r="AL126" s="1704"/>
      <c r="AM126" s="1704"/>
      <c r="AN126" s="1704"/>
      <c r="AO126" s="1704"/>
      <c r="AP126" s="1704"/>
      <c r="AQ126" s="1704"/>
      <c r="AR126" s="1704"/>
      <c r="AS126" s="1704"/>
      <c r="AT126" s="1704"/>
      <c r="AU126" s="1704"/>
      <c r="AV126" s="1704"/>
      <c r="AW126" s="1704"/>
      <c r="AX126" s="1704"/>
      <c r="AY126" s="1704"/>
      <c r="AZ126" s="242"/>
      <c r="BA126" s="1953"/>
      <c r="BB126" s="173" t="s">
        <v>22</v>
      </c>
      <c r="BC126" s="654">
        <v>1935.1038669999989</v>
      </c>
      <c r="BD126" s="669">
        <v>1975.532797999999</v>
      </c>
      <c r="BE126" s="669">
        <v>1416.626499</v>
      </c>
      <c r="BF126" s="669">
        <v>1262.0429969999993</v>
      </c>
      <c r="BG126" s="684">
        <v>808.18422499999951</v>
      </c>
      <c r="BH126" s="699">
        <v>491.04700300000007</v>
      </c>
      <c r="BI126" s="669">
        <v>355.86634499999991</v>
      </c>
      <c r="BJ126" s="669">
        <v>208.28820200000001</v>
      </c>
      <c r="BK126" s="669">
        <v>256.453599</v>
      </c>
      <c r="BL126" s="684">
        <v>159.767087</v>
      </c>
      <c r="BM126" s="699">
        <v>1359.2457750000001</v>
      </c>
      <c r="BN126" s="669">
        <v>1506.6129929999988</v>
      </c>
      <c r="BO126" s="669">
        <v>1165.9903220000003</v>
      </c>
      <c r="BP126" s="669">
        <v>1000.2200670000008</v>
      </c>
      <c r="BQ126" s="684">
        <v>893.99899299999993</v>
      </c>
      <c r="BR126" s="699">
        <v>269.79508899999996</v>
      </c>
      <c r="BS126" s="669">
        <v>639.45636799999988</v>
      </c>
      <c r="BT126" s="669">
        <v>964.29600599999969</v>
      </c>
      <c r="BU126" s="669">
        <v>540.42871700000001</v>
      </c>
      <c r="BV126" s="669">
        <v>152.84838599999998</v>
      </c>
      <c r="BW126" s="669">
        <v>1427.4387680000002</v>
      </c>
      <c r="BX126" s="669">
        <v>600.23761100000036</v>
      </c>
      <c r="BY126" s="714">
        <v>388.61695499999996</v>
      </c>
      <c r="BZ126" s="714">
        <v>770.77726099999973</v>
      </c>
      <c r="CA126" s="714">
        <v>549.63594399999999</v>
      </c>
      <c r="CB126" s="714">
        <v>457.88253200000008</v>
      </c>
      <c r="CC126" s="714">
        <v>272.88948600000009</v>
      </c>
      <c r="CD126" s="714">
        <v>363.18726300000003</v>
      </c>
      <c r="CE126" s="1540"/>
      <c r="CF126" s="1540"/>
      <c r="CG126" s="1540"/>
      <c r="CH126" s="1540"/>
      <c r="CI126" s="1540"/>
      <c r="CJ126" s="1540"/>
      <c r="CK126" s="1540"/>
      <c r="CL126" s="1540"/>
      <c r="CM126" s="1540"/>
      <c r="CN126" s="1540"/>
      <c r="CO126" s="1540"/>
      <c r="CP126" s="1540"/>
      <c r="CQ126" s="1540"/>
      <c r="CR126" s="1540"/>
      <c r="CS126" s="1540"/>
      <c r="CT126" s="1540"/>
      <c r="CU126" s="1540"/>
      <c r="CV126" s="1540"/>
      <c r="CW126" s="1540"/>
      <c r="CX126" s="1540"/>
      <c r="CY126" s="1540"/>
      <c r="CZ126" s="1541"/>
    </row>
    <row r="127" s="133" customFormat="true" ht="15" customHeight="true" x14ac:dyDescent="0.2">
      <c r="A127" s="2101"/>
      <c r="B127" s="300" t="s">
        <v>19</v>
      </c>
      <c r="C127" s="555">
        <v>55.050569100717375</v>
      </c>
      <c r="D127" s="570">
        <v>34.861810044511202</v>
      </c>
      <c r="E127" s="570">
        <v>22.723498208094469</v>
      </c>
      <c r="F127" s="570">
        <v>6.4403812972346683</v>
      </c>
      <c r="G127" s="585">
        <v>0.21853827645936127</v>
      </c>
      <c r="H127" s="600">
        <v>10.00497556996433</v>
      </c>
      <c r="I127" s="570">
        <v>1.1579919877049694</v>
      </c>
      <c r="J127" s="570">
        <v>0.5020930096642231</v>
      </c>
      <c r="K127" s="570">
        <v>0</v>
      </c>
      <c r="L127" s="615">
        <v>0</v>
      </c>
      <c r="M127" s="627">
        <v>60.402037847865323</v>
      </c>
      <c r="N127" s="570">
        <v>40.404314744872757</v>
      </c>
      <c r="O127" s="570">
        <v>31.987954909553977</v>
      </c>
      <c r="P127" s="570">
        <v>21.630304694745025</v>
      </c>
      <c r="Q127" s="615">
        <v>5.3922910738638272</v>
      </c>
      <c r="R127" s="627">
        <v>7.4754185297492493</v>
      </c>
      <c r="S127" s="570">
        <v>37.488809772978783</v>
      </c>
      <c r="T127" s="570">
        <v>28.253525059392697</v>
      </c>
      <c r="U127" s="570">
        <v>17.155088416138163</v>
      </c>
      <c r="V127" s="570">
        <v>49.319317361092843</v>
      </c>
      <c r="W127" s="570">
        <v>3.7835451064545529</v>
      </c>
      <c r="X127" s="570">
        <v>23.338122816442407</v>
      </c>
      <c r="Y127" s="639">
        <v>27.752014713332152</v>
      </c>
      <c r="Z127" s="639">
        <v>17.710188160098355</v>
      </c>
      <c r="AA127" s="639">
        <v>23.481788781268953</v>
      </c>
      <c r="AB127" s="639">
        <v>25.68245459036541</v>
      </c>
      <c r="AC127" s="639">
        <v>49.469663866393098</v>
      </c>
      <c r="AD127" s="639">
        <v>40.93492935073764</v>
      </c>
      <c r="AE127" s="1704"/>
      <c r="AF127" s="1704"/>
      <c r="AG127" s="1704"/>
      <c r="AH127" s="1704"/>
      <c r="AI127" s="1704"/>
      <c r="AJ127" s="1704"/>
      <c r="AK127" s="1704"/>
      <c r="AL127" s="1704"/>
      <c r="AM127" s="1704"/>
      <c r="AN127" s="1704"/>
      <c r="AO127" s="1704"/>
      <c r="AP127" s="1704"/>
      <c r="AQ127" s="1704"/>
      <c r="AR127" s="1704"/>
      <c r="AS127" s="1704"/>
      <c r="AT127" s="1704"/>
      <c r="AU127" s="1704"/>
      <c r="AV127" s="1704"/>
      <c r="AW127" s="1704"/>
      <c r="AX127" s="1704"/>
      <c r="AY127" s="1704"/>
      <c r="AZ127" s="242"/>
      <c r="BA127" s="1953"/>
      <c r="BB127" s="173" t="s">
        <v>19</v>
      </c>
      <c r="BC127" s="654">
        <v>6727.8509969999986</v>
      </c>
      <c r="BD127" s="669">
        <v>4261.4869080000044</v>
      </c>
      <c r="BE127" s="669">
        <v>2777.1920260000002</v>
      </c>
      <c r="BF127" s="669">
        <v>787.09252700000047</v>
      </c>
      <c r="BG127" s="684">
        <v>26.711731999999998</v>
      </c>
      <c r="BH127" s="699">
        <v>334.33280700000006</v>
      </c>
      <c r="BI127" s="669">
        <v>38.706489000000012</v>
      </c>
      <c r="BJ127" s="669">
        <v>16.788855999999999</v>
      </c>
      <c r="BK127" s="669">
        <v>0</v>
      </c>
      <c r="BL127" s="684">
        <v>0</v>
      </c>
      <c r="BM127" s="699">
        <v>5362.9999589999989</v>
      </c>
      <c r="BN127" s="669">
        <v>3589.9127840000019</v>
      </c>
      <c r="BO127" s="669">
        <v>2838.141896000001</v>
      </c>
      <c r="BP127" s="669">
        <v>1920.4816830000002</v>
      </c>
      <c r="BQ127" s="684">
        <v>478.96971599999995</v>
      </c>
      <c r="BR127" s="699">
        <v>177.54662799999994</v>
      </c>
      <c r="BS127" s="669">
        <v>1162.8652999999995</v>
      </c>
      <c r="BT127" s="669">
        <v>2009.6553269999981</v>
      </c>
      <c r="BU127" s="669">
        <v>827.21684400000004</v>
      </c>
      <c r="BV127" s="669">
        <v>1768.7628439999994</v>
      </c>
      <c r="BW127" s="669">
        <v>482.70657599999993</v>
      </c>
      <c r="BX127" s="669">
        <v>1361.8855009999993</v>
      </c>
      <c r="BY127" s="714">
        <v>940.49701299999913</v>
      </c>
      <c r="BZ127" s="714">
        <v>709.87697100000014</v>
      </c>
      <c r="CA127" s="714">
        <v>664.84342400000014</v>
      </c>
      <c r="CB127" s="714">
        <v>827.56447300000036</v>
      </c>
      <c r="CC127" s="714">
        <v>1994.7071039999985</v>
      </c>
      <c r="CD127" s="714">
        <v>1652.2061849999998</v>
      </c>
      <c r="CE127" s="1540"/>
      <c r="CF127" s="1540"/>
      <c r="CG127" s="1540"/>
      <c r="CH127" s="1540"/>
      <c r="CI127" s="1540"/>
      <c r="CJ127" s="1540"/>
      <c r="CK127" s="1540"/>
      <c r="CL127" s="1540"/>
      <c r="CM127" s="1540"/>
      <c r="CN127" s="1540"/>
      <c r="CO127" s="1540"/>
      <c r="CP127" s="1540"/>
      <c r="CQ127" s="1540"/>
      <c r="CR127" s="1540"/>
      <c r="CS127" s="1540"/>
      <c r="CT127" s="1540"/>
      <c r="CU127" s="1540"/>
      <c r="CV127" s="1540"/>
      <c r="CW127" s="1540"/>
      <c r="CX127" s="1540"/>
      <c r="CY127" s="1540"/>
      <c r="CZ127" s="1541"/>
    </row>
    <row r="128" s="133" customFormat="true" ht="15" customHeight="true" x14ac:dyDescent="0.2">
      <c r="A128" s="2101" t="s">
        <v>109</v>
      </c>
      <c r="B128" s="300" t="s">
        <v>49</v>
      </c>
      <c r="C128" s="555">
        <v>16.880260642364277</v>
      </c>
      <c r="D128" s="570">
        <v>16.942955574454004</v>
      </c>
      <c r="E128" s="570">
        <v>15.310892919361674</v>
      </c>
      <c r="F128" s="570">
        <v>15.459768756456546</v>
      </c>
      <c r="G128" s="585">
        <v>7.3787584515438267</v>
      </c>
      <c r="H128" s="600">
        <v>26.368203012135723</v>
      </c>
      <c r="I128" s="570">
        <v>20.403591548908569</v>
      </c>
      <c r="J128" s="570">
        <v>15.323628971451372</v>
      </c>
      <c r="K128" s="570">
        <v>3.4653440309201247</v>
      </c>
      <c r="L128" s="615">
        <v>5.2810250387160389</v>
      </c>
      <c r="M128" s="627">
        <v>17.715421218984119</v>
      </c>
      <c r="N128" s="570">
        <v>14.68835929275194</v>
      </c>
      <c r="O128" s="570">
        <v>14.825908742759234</v>
      </c>
      <c r="P128" s="570">
        <v>12.895303059492527</v>
      </c>
      <c r="Q128" s="615">
        <v>10.794829795397257</v>
      </c>
      <c r="R128" s="627">
        <v>9.9647913173314429</v>
      </c>
      <c r="S128" s="570">
        <v>24.665866808614879</v>
      </c>
      <c r="T128" s="570">
        <v>10.836364403350032</v>
      </c>
      <c r="U128" s="570">
        <v>9.7343786259309901</v>
      </c>
      <c r="V128" s="570">
        <v>14.183868867447963</v>
      </c>
      <c r="W128" s="570">
        <v>14.037113986268537</v>
      </c>
      <c r="X128" s="570">
        <v>13.936843845378238</v>
      </c>
      <c r="Y128" s="639">
        <v>8.7510693594329023</v>
      </c>
      <c r="Z128" s="639">
        <v>6.2095891226668236</v>
      </c>
      <c r="AA128" s="639">
        <v>20.579589441277147</v>
      </c>
      <c r="AB128" s="639">
        <v>10.010987573148267</v>
      </c>
      <c r="AC128" s="639">
        <v>29.865831538435796</v>
      </c>
      <c r="AD128" s="639">
        <v>13.364152719205647</v>
      </c>
      <c r="AE128" s="1704"/>
      <c r="AF128" s="1704"/>
      <c r="AG128" s="1704"/>
      <c r="AH128" s="1704"/>
      <c r="AI128" s="1704"/>
      <c r="AJ128" s="1704"/>
      <c r="AK128" s="1704"/>
      <c r="AL128" s="1704"/>
      <c r="AM128" s="1704"/>
      <c r="AN128" s="1704"/>
      <c r="AO128" s="1704"/>
      <c r="AP128" s="1704"/>
      <c r="AQ128" s="1704"/>
      <c r="AR128" s="1704"/>
      <c r="AS128" s="1704"/>
      <c r="AT128" s="1704"/>
      <c r="AU128" s="1704"/>
      <c r="AV128" s="1704"/>
      <c r="AW128" s="1704"/>
      <c r="AX128" s="1704"/>
      <c r="AY128" s="1704"/>
      <c r="AZ128" s="242"/>
      <c r="BA128" s="1953" t="s">
        <v>109</v>
      </c>
      <c r="BB128" s="173" t="s">
        <v>49</v>
      </c>
      <c r="BC128" s="654">
        <v>600.6443790000003</v>
      </c>
      <c r="BD128" s="669">
        <v>1014.361326</v>
      </c>
      <c r="BE128" s="669">
        <v>1229.1364589999989</v>
      </c>
      <c r="BF128" s="669">
        <v>1572.5792010000007</v>
      </c>
      <c r="BG128" s="684">
        <v>840.29388499999948</v>
      </c>
      <c r="BH128" s="699">
        <v>663.49929299999997</v>
      </c>
      <c r="BI128" s="669">
        <v>601.49370999999962</v>
      </c>
      <c r="BJ128" s="669">
        <v>477.89756300000005</v>
      </c>
      <c r="BK128" s="669">
        <v>107.23807400000001</v>
      </c>
      <c r="BL128" s="684">
        <v>167.65431899999999</v>
      </c>
      <c r="BM128" s="699">
        <v>382.04965900000013</v>
      </c>
      <c r="BN128" s="669">
        <v>556.46085900000003</v>
      </c>
      <c r="BO128" s="669">
        <v>721.78467599999988</v>
      </c>
      <c r="BP128" s="669">
        <v>768.29705400000012</v>
      </c>
      <c r="BQ128" s="684">
        <v>810.64004299999999</v>
      </c>
      <c r="BR128" s="699">
        <v>192.09437400000007</v>
      </c>
      <c r="BS128" s="669">
        <v>320.55220100000003</v>
      </c>
      <c r="BT128" s="669">
        <v>448.51552699999996</v>
      </c>
      <c r="BU128" s="669">
        <v>336.25907799999993</v>
      </c>
      <c r="BV128" s="669">
        <v>236.12422199999995</v>
      </c>
      <c r="BW128" s="669">
        <v>1522.7327399999999</v>
      </c>
      <c r="BX128" s="669">
        <v>539.82012499999985</v>
      </c>
      <c r="BY128" s="714">
        <v>180.25613800000005</v>
      </c>
      <c r="BZ128" s="714">
        <v>156.95624099999998</v>
      </c>
      <c r="CA128" s="714">
        <v>332.73814900000008</v>
      </c>
      <c r="CB128" s="714">
        <v>193.89762100000004</v>
      </c>
      <c r="CC128" s="714">
        <v>527.00823999999977</v>
      </c>
      <c r="CD128" s="714">
        <v>270.06059400000004</v>
      </c>
      <c r="CE128" s="1540"/>
      <c r="CF128" s="1540"/>
      <c r="CG128" s="1540"/>
      <c r="CH128" s="1540"/>
      <c r="CI128" s="1540"/>
      <c r="CJ128" s="1540"/>
      <c r="CK128" s="1540"/>
      <c r="CL128" s="1540"/>
      <c r="CM128" s="1540"/>
      <c r="CN128" s="1540"/>
      <c r="CO128" s="1540"/>
      <c r="CP128" s="1540"/>
      <c r="CQ128" s="1540"/>
      <c r="CR128" s="1540"/>
      <c r="CS128" s="1540"/>
      <c r="CT128" s="1540"/>
      <c r="CU128" s="1540"/>
      <c r="CV128" s="1540"/>
      <c r="CW128" s="1540"/>
      <c r="CX128" s="1540"/>
      <c r="CY128" s="1540"/>
      <c r="CZ128" s="1541"/>
    </row>
    <row r="129" s="133" customFormat="true" ht="15" customHeight="true" x14ac:dyDescent="0.2">
      <c r="A129" s="2102"/>
      <c r="B129" s="301" t="s">
        <v>48</v>
      </c>
      <c r="C129" s="556">
        <v>83.119739357635808</v>
      </c>
      <c r="D129" s="571">
        <v>83.057044425545996</v>
      </c>
      <c r="E129" s="571">
        <v>84.689107080638252</v>
      </c>
      <c r="F129" s="571">
        <v>84.540231243543474</v>
      </c>
      <c r="G129" s="586">
        <v>92.621241548456084</v>
      </c>
      <c r="H129" s="601">
        <v>73.631796987864234</v>
      </c>
      <c r="I129" s="571">
        <v>79.59640845109142</v>
      </c>
      <c r="J129" s="571">
        <v>84.676371028548601</v>
      </c>
      <c r="K129" s="571">
        <v>96.534655969079864</v>
      </c>
      <c r="L129" s="616">
        <v>94.718974961283948</v>
      </c>
      <c r="M129" s="628">
        <v>82.284578781015938</v>
      </c>
      <c r="N129" s="571">
        <v>85.311640707248031</v>
      </c>
      <c r="O129" s="571">
        <v>85.174091257240889</v>
      </c>
      <c r="P129" s="571">
        <v>87.104696940507623</v>
      </c>
      <c r="Q129" s="616">
        <v>89.205170204602666</v>
      </c>
      <c r="R129" s="628">
        <v>90.035208682668539</v>
      </c>
      <c r="S129" s="571">
        <v>75.334133191385092</v>
      </c>
      <c r="T129" s="571">
        <v>89.163635596649982</v>
      </c>
      <c r="U129" s="571">
        <v>90.265621374068999</v>
      </c>
      <c r="V129" s="571">
        <v>85.816131132552059</v>
      </c>
      <c r="W129" s="571">
        <v>85.962886013731421</v>
      </c>
      <c r="X129" s="571">
        <v>86.06315615462168</v>
      </c>
      <c r="Y129" s="640">
        <v>91.24893064056711</v>
      </c>
      <c r="Z129" s="640">
        <v>93.79041087733323</v>
      </c>
      <c r="AA129" s="640">
        <v>79.42041055872275</v>
      </c>
      <c r="AB129" s="640">
        <v>89.98901242685173</v>
      </c>
      <c r="AC129" s="640">
        <v>70.134168461564258</v>
      </c>
      <c r="AD129" s="640">
        <v>86.635847280794337</v>
      </c>
      <c r="AE129" s="1705"/>
      <c r="AF129" s="1705"/>
      <c r="AG129" s="1705"/>
      <c r="AH129" s="1705"/>
      <c r="AI129" s="1705"/>
      <c r="AJ129" s="1705"/>
      <c r="AK129" s="1705"/>
      <c r="AL129" s="1705"/>
      <c r="AM129" s="1705"/>
      <c r="AN129" s="1705"/>
      <c r="AO129" s="1705"/>
      <c r="AP129" s="1705"/>
      <c r="AQ129" s="1705"/>
      <c r="AR129" s="1705"/>
      <c r="AS129" s="1705"/>
      <c r="AT129" s="1705"/>
      <c r="AU129" s="1705"/>
      <c r="AV129" s="1705"/>
      <c r="AW129" s="1705"/>
      <c r="AX129" s="1705"/>
      <c r="AY129" s="1705"/>
      <c r="AZ129" s="242"/>
      <c r="BA129" s="1954"/>
      <c r="BB129" s="174" t="s">
        <v>48</v>
      </c>
      <c r="BC129" s="655">
        <v>2957.6204589999979</v>
      </c>
      <c r="BD129" s="670">
        <v>4972.559441999997</v>
      </c>
      <c r="BE129" s="670">
        <v>6798.7196919999906</v>
      </c>
      <c r="BF129" s="670">
        <v>8599.4953350000051</v>
      </c>
      <c r="BG129" s="685">
        <v>10547.717940000011</v>
      </c>
      <c r="BH129" s="700">
        <v>1852.786298000002</v>
      </c>
      <c r="BI129" s="670">
        <v>2346.4858580000014</v>
      </c>
      <c r="BJ129" s="670">
        <v>2640.7994759999988</v>
      </c>
      <c r="BK129" s="670">
        <v>2987.3485829999963</v>
      </c>
      <c r="BL129" s="685">
        <v>3007.0005589999969</v>
      </c>
      <c r="BM129" s="700">
        <v>1774.5440470000021</v>
      </c>
      <c r="BN129" s="670">
        <v>3231.9871759999942</v>
      </c>
      <c r="BO129" s="670">
        <v>4146.6162329999988</v>
      </c>
      <c r="BP129" s="670">
        <v>5189.6633789999851</v>
      </c>
      <c r="BQ129" s="685">
        <v>6698.8812589999934</v>
      </c>
      <c r="BR129" s="700">
        <v>1735.6366529999975</v>
      </c>
      <c r="BS129" s="670">
        <v>979.02589000000012</v>
      </c>
      <c r="BT129" s="670">
        <v>3690.469748000005</v>
      </c>
      <c r="BU129" s="670">
        <v>3118.0865040000044</v>
      </c>
      <c r="BV129" s="670">
        <v>1428.6135459999994</v>
      </c>
      <c r="BW129" s="670">
        <v>9325.171904000008</v>
      </c>
      <c r="BX129" s="670">
        <v>3333.5111039999979</v>
      </c>
      <c r="BY129" s="715">
        <v>1879.5622750000002</v>
      </c>
      <c r="BZ129" s="715">
        <v>2370.6866980000009</v>
      </c>
      <c r="CA129" s="715">
        <v>1284.0975510000014</v>
      </c>
      <c r="CB129" s="715">
        <v>1742.9504629999974</v>
      </c>
      <c r="CC129" s="715">
        <v>1237.5776189999999</v>
      </c>
      <c r="CD129" s="715">
        <v>1750.7229130000019</v>
      </c>
      <c r="CE129" s="1726"/>
      <c r="CF129" s="1726"/>
      <c r="CG129" s="1726"/>
      <c r="CH129" s="1726"/>
      <c r="CI129" s="1726"/>
      <c r="CJ129" s="1726"/>
      <c r="CK129" s="1726"/>
      <c r="CL129" s="1726"/>
      <c r="CM129" s="1726"/>
      <c r="CN129" s="1726"/>
      <c r="CO129" s="1726"/>
      <c r="CP129" s="1726"/>
      <c r="CQ129" s="1726"/>
      <c r="CR129" s="1726"/>
      <c r="CS129" s="1726"/>
      <c r="CT129" s="1726"/>
      <c r="CU129" s="1726"/>
      <c r="CV129" s="1726"/>
      <c r="CW129" s="1726"/>
      <c r="CX129" s="1726"/>
      <c r="CY129" s="1726"/>
      <c r="CZ129" s="1542"/>
    </row>
    <row r="130" s="134" customFormat="true" ht="15" hidden="true" customHeight="true" x14ac:dyDescent="0.2">
      <c r="A130" s="2091" t="s">
        <v>47</v>
      </c>
      <c r="B130" s="285" t="s">
        <v>42</v>
      </c>
      <c r="C130" s="338"/>
      <c r="D130" s="339"/>
      <c r="E130" s="339"/>
      <c r="F130" s="339"/>
      <c r="G130" s="340"/>
      <c r="H130" s="341"/>
      <c r="I130" s="339"/>
      <c r="J130" s="339"/>
      <c r="K130" s="339"/>
      <c r="L130" s="342"/>
      <c r="M130" s="338"/>
      <c r="N130" s="339"/>
      <c r="O130" s="339"/>
      <c r="P130" s="339"/>
      <c r="Q130" s="342"/>
      <c r="R130" s="338"/>
      <c r="S130" s="341"/>
      <c r="T130" s="341"/>
      <c r="U130" s="341"/>
      <c r="V130" s="341"/>
      <c r="W130" s="341"/>
      <c r="X130" s="341"/>
      <c r="Y130" s="341"/>
      <c r="Z130" s="341"/>
      <c r="AA130" s="341"/>
      <c r="AB130" s="341"/>
      <c r="AC130" s="341"/>
      <c r="AD130" s="1687"/>
      <c r="AE130" s="1695"/>
      <c r="AF130" s="1695"/>
      <c r="AG130" s="1695"/>
      <c r="AH130" s="1695"/>
      <c r="AI130" s="1695"/>
      <c r="AJ130" s="1695"/>
      <c r="AK130" s="1695"/>
      <c r="AL130" s="1695"/>
      <c r="AM130" s="1695"/>
      <c r="AN130" s="1695"/>
      <c r="AO130" s="1695"/>
      <c r="AP130" s="1695"/>
      <c r="AQ130" s="1695"/>
      <c r="AR130" s="1695"/>
      <c r="AS130" s="1695"/>
      <c r="AT130" s="1695"/>
      <c r="AU130" s="1695"/>
      <c r="AV130" s="1695"/>
      <c r="AW130" s="1695"/>
      <c r="AX130" s="1695"/>
      <c r="AY130" s="1695"/>
      <c r="AZ130" s="243"/>
      <c r="BB130" s="136"/>
      <c r="BZ130" s="243"/>
      <c r="CA130" s="243"/>
      <c r="CB130" s="243"/>
      <c r="CC130" s="243"/>
      <c r="CD130" s="243"/>
      <c r="CE130" s="243"/>
      <c r="CF130" s="243"/>
      <c r="CG130" s="243"/>
      <c r="CH130" s="243"/>
      <c r="CI130" s="243"/>
      <c r="CJ130" s="243"/>
      <c r="CK130" s="243"/>
      <c r="CL130" s="243"/>
      <c r="CM130" s="243"/>
      <c r="CN130" s="243"/>
      <c r="CO130" s="243"/>
      <c r="CP130" s="243"/>
      <c r="CQ130" s="243"/>
      <c r="CR130" s="243"/>
      <c r="CS130" s="243"/>
      <c r="CT130" s="243"/>
      <c r="CU130" s="243"/>
      <c r="CV130" s="243"/>
      <c r="CW130" s="243"/>
      <c r="CX130" s="243"/>
      <c r="CY130" s="243"/>
      <c r="CZ130" s="243"/>
    </row>
    <row r="131" s="134" customFormat="true" ht="15" hidden="true" customHeight="true" x14ac:dyDescent="0.2">
      <c r="A131" s="2092"/>
      <c r="B131" s="276" t="s">
        <v>46</v>
      </c>
      <c r="C131" s="343"/>
      <c r="D131" s="344"/>
      <c r="E131" s="344"/>
      <c r="F131" s="344"/>
      <c r="G131" s="345"/>
      <c r="H131" s="346"/>
      <c r="I131" s="344"/>
      <c r="J131" s="344"/>
      <c r="K131" s="344"/>
      <c r="L131" s="347"/>
      <c r="M131" s="343"/>
      <c r="N131" s="344"/>
      <c r="O131" s="344"/>
      <c r="P131" s="344"/>
      <c r="Q131" s="347"/>
      <c r="R131" s="343"/>
      <c r="S131" s="346"/>
      <c r="T131" s="346"/>
      <c r="U131" s="346"/>
      <c r="V131" s="346"/>
      <c r="W131" s="346"/>
      <c r="X131" s="346"/>
      <c r="Y131" s="346"/>
      <c r="Z131" s="346"/>
      <c r="AA131" s="346"/>
      <c r="AB131" s="346"/>
      <c r="AC131" s="346"/>
      <c r="AD131" s="1688"/>
      <c r="AE131" s="1695"/>
      <c r="AF131" s="1695"/>
      <c r="AG131" s="1695"/>
      <c r="AH131" s="1695"/>
      <c r="AI131" s="1695"/>
      <c r="AJ131" s="1695"/>
      <c r="AK131" s="1695"/>
      <c r="AL131" s="1695"/>
      <c r="AM131" s="1695"/>
      <c r="AN131" s="1695"/>
      <c r="AO131" s="1695"/>
      <c r="AP131" s="1695"/>
      <c r="AQ131" s="1695"/>
      <c r="AR131" s="1695"/>
      <c r="AS131" s="1695"/>
      <c r="AT131" s="1695"/>
      <c r="AU131" s="1695"/>
      <c r="AV131" s="1695"/>
      <c r="AW131" s="1695"/>
      <c r="AX131" s="1695"/>
      <c r="AY131" s="1695"/>
      <c r="AZ131" s="243"/>
      <c r="BB131" s="136"/>
      <c r="BZ131" s="243"/>
      <c r="CA131" s="243"/>
      <c r="CB131" s="243"/>
      <c r="CC131" s="243"/>
      <c r="CD131" s="243"/>
      <c r="CE131" s="243"/>
      <c r="CF131" s="243"/>
      <c r="CG131" s="243"/>
      <c r="CH131" s="243"/>
      <c r="CI131" s="243"/>
      <c r="CJ131" s="243"/>
      <c r="CK131" s="243"/>
      <c r="CL131" s="243"/>
      <c r="CM131" s="243"/>
      <c r="CN131" s="243"/>
      <c r="CO131" s="243"/>
      <c r="CP131" s="243"/>
      <c r="CQ131" s="243"/>
      <c r="CR131" s="243"/>
      <c r="CS131" s="243"/>
      <c r="CT131" s="243"/>
      <c r="CU131" s="243"/>
      <c r="CV131" s="243"/>
      <c r="CW131" s="243"/>
      <c r="CX131" s="243"/>
      <c r="CY131" s="243"/>
      <c r="CZ131" s="243"/>
    </row>
    <row r="132" s="134" customFormat="true" ht="15" hidden="true" customHeight="true" x14ac:dyDescent="0.2">
      <c r="A132" s="2093"/>
      <c r="B132" s="277" t="s">
        <v>46</v>
      </c>
      <c r="C132" s="348"/>
      <c r="D132" s="349"/>
      <c r="E132" s="349"/>
      <c r="F132" s="349"/>
      <c r="G132" s="350"/>
      <c r="H132" s="351"/>
      <c r="I132" s="349"/>
      <c r="J132" s="349"/>
      <c r="K132" s="349"/>
      <c r="L132" s="352"/>
      <c r="M132" s="348"/>
      <c r="N132" s="349"/>
      <c r="O132" s="349"/>
      <c r="P132" s="349"/>
      <c r="Q132" s="352"/>
      <c r="R132" s="474"/>
      <c r="S132" s="475"/>
      <c r="T132" s="475"/>
      <c r="U132" s="475"/>
      <c r="V132" s="475"/>
      <c r="W132" s="475"/>
      <c r="X132" s="475"/>
      <c r="Y132" s="475"/>
      <c r="Z132" s="475"/>
      <c r="AA132" s="475"/>
      <c r="AB132" s="475"/>
      <c r="AC132" s="475"/>
      <c r="AD132" s="1689"/>
      <c r="AE132" s="1695"/>
      <c r="AF132" s="1695"/>
      <c r="AG132" s="1695"/>
      <c r="AH132" s="1695"/>
      <c r="AI132" s="1695"/>
      <c r="AJ132" s="1695"/>
      <c r="AK132" s="1695"/>
      <c r="AL132" s="1695"/>
      <c r="AM132" s="1695"/>
      <c r="AN132" s="1695"/>
      <c r="AO132" s="1695"/>
      <c r="AP132" s="1695"/>
      <c r="AQ132" s="1695"/>
      <c r="AR132" s="1695"/>
      <c r="AS132" s="1695"/>
      <c r="AT132" s="1695"/>
      <c r="AU132" s="1695"/>
      <c r="AV132" s="1695"/>
      <c r="AW132" s="1695"/>
      <c r="AX132" s="1695"/>
      <c r="AY132" s="1695"/>
      <c r="AZ132" s="243"/>
      <c r="BB132" s="136"/>
      <c r="BZ132" s="243"/>
      <c r="CA132" s="243"/>
      <c r="CB132" s="243"/>
      <c r="CC132" s="243"/>
      <c r="CD132" s="243"/>
      <c r="CE132" s="243"/>
      <c r="CF132" s="243"/>
      <c r="CG132" s="243"/>
      <c r="CH132" s="243"/>
      <c r="CI132" s="243"/>
      <c r="CJ132" s="243"/>
      <c r="CK132" s="243"/>
      <c r="CL132" s="243"/>
      <c r="CM132" s="243"/>
      <c r="CN132" s="243"/>
      <c r="CO132" s="243"/>
      <c r="CP132" s="243"/>
      <c r="CQ132" s="243"/>
      <c r="CR132" s="243"/>
      <c r="CS132" s="243"/>
      <c r="CT132" s="243"/>
      <c r="CU132" s="243"/>
      <c r="CV132" s="243"/>
      <c r="CW132" s="243"/>
      <c r="CX132" s="243"/>
      <c r="CY132" s="243"/>
      <c r="CZ132" s="243"/>
    </row>
    <row r="133" s="133" customFormat="true" ht="15" customHeight="true" x14ac:dyDescent="0.2">
      <c r="B133" s="210"/>
      <c r="C133" s="1875" t="s">
        <v>115</v>
      </c>
      <c r="D133" s="1876"/>
      <c r="E133" s="1876"/>
      <c r="F133" s="1876"/>
      <c r="G133" s="1877"/>
      <c r="H133" s="2094" t="s">
        <v>38</v>
      </c>
      <c r="I133" s="2095"/>
      <c r="J133" s="2095"/>
      <c r="K133" s="2095"/>
      <c r="L133" s="2096"/>
      <c r="M133" s="2097" t="s">
        <v>37</v>
      </c>
      <c r="N133" s="2098"/>
      <c r="O133" s="2098"/>
      <c r="P133" s="2098"/>
      <c r="Q133" s="2099"/>
      <c r="R133" s="735" t="s">
        <v>142</v>
      </c>
      <c r="S133" s="468"/>
      <c r="T133" s="468"/>
      <c r="U133" s="468"/>
      <c r="V133" s="468"/>
      <c r="W133" s="468"/>
      <c r="X133" s="468"/>
      <c r="Y133" s="469"/>
      <c r="Z133" s="467"/>
      <c r="AA133" s="467"/>
      <c r="AB133" s="467"/>
      <c r="AC133" s="467"/>
      <c r="AD133" s="467"/>
      <c r="AE133" s="1690"/>
      <c r="AF133" s="1690"/>
      <c r="AG133" s="1690"/>
      <c r="AH133" s="1690"/>
      <c r="AI133" s="1690"/>
      <c r="AJ133" s="1690"/>
      <c r="AK133" s="1690"/>
      <c r="AL133" s="1690"/>
      <c r="AM133" s="1690"/>
      <c r="AN133" s="1690"/>
      <c r="AO133" s="1690"/>
      <c r="AP133" s="1690"/>
      <c r="AQ133" s="1690"/>
      <c r="AR133" s="1690"/>
      <c r="AS133" s="1690"/>
      <c r="AT133" s="1690"/>
      <c r="AU133" s="1690"/>
      <c r="AV133" s="1690"/>
      <c r="AW133" s="1690"/>
      <c r="AX133" s="1690"/>
      <c r="AY133" s="1690"/>
      <c r="AZ133" s="242"/>
      <c r="BA133" s="244" t="s">
        <v>131</v>
      </c>
      <c r="BB133" s="119" t="s">
        <v>99</v>
      </c>
      <c r="BC133" s="1955" t="s">
        <v>115</v>
      </c>
      <c r="BD133" s="1956"/>
      <c r="BE133" s="1956"/>
      <c r="BF133" s="1956"/>
      <c r="BG133" s="1957"/>
      <c r="BH133" s="1958" t="s">
        <v>38</v>
      </c>
      <c r="BI133" s="1956"/>
      <c r="BJ133" s="1956"/>
      <c r="BK133" s="1956"/>
      <c r="BL133" s="1957"/>
      <c r="BM133" s="1958" t="s">
        <v>37</v>
      </c>
      <c r="BN133" s="1956"/>
      <c r="BO133" s="1956"/>
      <c r="BP133" s="1956"/>
      <c r="BQ133" s="1957"/>
      <c r="BR133" s="741" t="s">
        <v>142</v>
      </c>
      <c r="BS133" s="531"/>
      <c r="BT133" s="531"/>
      <c r="BU133" s="531"/>
      <c r="BV133" s="531"/>
      <c r="BW133" s="531"/>
      <c r="BX133" s="531"/>
      <c r="BY133" s="532"/>
      <c r="BZ133" s="464"/>
      <c r="CA133" s="464"/>
      <c r="CB133" s="464"/>
      <c r="CC133" s="464"/>
      <c r="CD133" s="464"/>
      <c r="CE133" s="242"/>
      <c r="CF133" s="242"/>
      <c r="CG133" s="242"/>
      <c r="CH133" s="242"/>
      <c r="CI133" s="242"/>
      <c r="CJ133" s="242"/>
      <c r="CK133" s="242"/>
      <c r="CL133" s="242"/>
      <c r="CM133" s="242"/>
      <c r="CN133" s="242"/>
      <c r="CO133" s="242"/>
      <c r="CP133" s="242"/>
      <c r="CQ133" s="242"/>
      <c r="CR133" s="242"/>
      <c r="CS133" s="242"/>
      <c r="CT133" s="242"/>
      <c r="CU133" s="242"/>
      <c r="CV133" s="242"/>
      <c r="CW133" s="242"/>
      <c r="CX133" s="242"/>
      <c r="CY133" s="242"/>
      <c r="CZ133" s="242"/>
    </row>
    <row r="134" s="133" customFormat="true" ht="12.75" x14ac:dyDescent="0.2">
      <c r="A134" s="211" t="s">
        <v>69</v>
      </c>
      <c r="B134" s="283"/>
      <c r="C134" s="417" t="s">
        <v>0</v>
      </c>
      <c r="D134" s="418" t="s">
        <v>1</v>
      </c>
      <c r="E134" s="418" t="s">
        <v>2</v>
      </c>
      <c r="F134" s="418" t="s">
        <v>3</v>
      </c>
      <c r="G134" s="419" t="s">
        <v>4</v>
      </c>
      <c r="H134" s="329" t="s">
        <v>0</v>
      </c>
      <c r="I134" s="328" t="s">
        <v>1</v>
      </c>
      <c r="J134" s="328" t="s">
        <v>2</v>
      </c>
      <c r="K134" s="328" t="s">
        <v>3</v>
      </c>
      <c r="L134" s="330" t="s">
        <v>4</v>
      </c>
      <c r="M134" s="331" t="s">
        <v>0</v>
      </c>
      <c r="N134" s="328" t="s">
        <v>1</v>
      </c>
      <c r="O134" s="328" t="s">
        <v>2</v>
      </c>
      <c r="P134" s="328" t="s">
        <v>3</v>
      </c>
      <c r="Q134" s="330" t="s">
        <v>4</v>
      </c>
      <c r="R134" s="331" t="s">
        <v>261</v>
      </c>
      <c r="S134" s="328" t="s">
        <v>262</v>
      </c>
      <c r="T134" s="328" t="s">
        <v>263</v>
      </c>
      <c r="U134" s="328" t="s">
        <v>264</v>
      </c>
      <c r="V134" s="328" t="s">
        <v>265</v>
      </c>
      <c r="W134" s="328" t="s">
        <v>266</v>
      </c>
      <c r="X134" s="328" t="s">
        <v>267</v>
      </c>
      <c r="Y134" s="332" t="s">
        <v>268</v>
      </c>
      <c r="Z134" s="332" t="s">
        <v>269</v>
      </c>
      <c r="AA134" s="332" t="s">
        <v>270</v>
      </c>
      <c r="AB134" s="332" t="s">
        <v>271</v>
      </c>
      <c r="AC134" s="332" t="s">
        <v>272</v>
      </c>
      <c r="AD134" s="332" t="s">
        <v>273</v>
      </c>
      <c r="AE134" s="1706"/>
      <c r="AF134" s="1706"/>
      <c r="AG134" s="1706"/>
      <c r="AH134" s="1706"/>
      <c r="AI134" s="1706"/>
      <c r="AJ134" s="1706"/>
      <c r="AK134" s="1706"/>
      <c r="AL134" s="1706"/>
      <c r="AM134" s="1706"/>
      <c r="AN134" s="1706"/>
      <c r="AO134" s="1706"/>
      <c r="AP134" s="1706"/>
      <c r="AQ134" s="1706"/>
      <c r="AR134" s="1706"/>
      <c r="AS134" s="1706"/>
      <c r="AT134" s="1706"/>
      <c r="AU134" s="1706"/>
      <c r="AV134" s="1706"/>
      <c r="AW134" s="1706"/>
      <c r="AX134" s="1706"/>
      <c r="AY134" s="1706"/>
      <c r="AZ134" s="242"/>
      <c r="BA134" s="225" t="s">
        <v>117</v>
      </c>
      <c r="BB134" s="224"/>
      <c r="BC134" s="512" t="s">
        <v>0</v>
      </c>
      <c r="BD134" s="191" t="s">
        <v>1</v>
      </c>
      <c r="BE134" s="191" t="s">
        <v>2</v>
      </c>
      <c r="BF134" s="191" t="s">
        <v>3</v>
      </c>
      <c r="BG134" s="513" t="s">
        <v>4</v>
      </c>
      <c r="BH134" s="525" t="s">
        <v>0</v>
      </c>
      <c r="BI134" s="191" t="s">
        <v>1</v>
      </c>
      <c r="BJ134" s="191" t="s">
        <v>2</v>
      </c>
      <c r="BK134" s="191" t="s">
        <v>3</v>
      </c>
      <c r="BL134" s="513" t="s">
        <v>4</v>
      </c>
      <c r="BM134" s="525" t="s">
        <v>0</v>
      </c>
      <c r="BN134" s="191" t="s">
        <v>1</v>
      </c>
      <c r="BO134" s="191" t="s">
        <v>2</v>
      </c>
      <c r="BP134" s="191" t="s">
        <v>3</v>
      </c>
      <c r="BQ134" s="513" t="s">
        <v>4</v>
      </c>
      <c r="BR134" s="525" t="s">
        <v>261</v>
      </c>
      <c r="BS134" s="191" t="s">
        <v>262</v>
      </c>
      <c r="BT134" s="191" t="s">
        <v>263</v>
      </c>
      <c r="BU134" s="191" t="s">
        <v>264</v>
      </c>
      <c r="BV134" s="191" t="s">
        <v>265</v>
      </c>
      <c r="BW134" s="191" t="s">
        <v>266</v>
      </c>
      <c r="BX134" s="191" t="s">
        <v>267</v>
      </c>
      <c r="BY134" s="192" t="s">
        <v>268</v>
      </c>
      <c r="BZ134" s="192" t="s">
        <v>269</v>
      </c>
      <c r="CA134" s="192" t="s">
        <v>270</v>
      </c>
      <c r="CB134" s="192" t="s">
        <v>271</v>
      </c>
      <c r="CC134" s="192" t="s">
        <v>272</v>
      </c>
      <c r="CD134" s="192" t="s">
        <v>273</v>
      </c>
      <c r="CE134" s="1543"/>
      <c r="CF134" s="1543"/>
      <c r="CG134" s="1543"/>
      <c r="CH134" s="1543"/>
      <c r="CI134" s="1543"/>
      <c r="CJ134" s="1543"/>
      <c r="CK134" s="1543"/>
      <c r="CL134" s="1543"/>
      <c r="CM134" s="1543"/>
      <c r="CN134" s="1543"/>
      <c r="CO134" s="1543"/>
      <c r="CP134" s="1543"/>
      <c r="CQ134" s="1543"/>
      <c r="CR134" s="1543"/>
      <c r="CS134" s="1543"/>
      <c r="CT134" s="1543"/>
      <c r="CU134" s="1543"/>
      <c r="CV134" s="1543"/>
      <c r="CW134" s="1543"/>
      <c r="CX134" s="1543"/>
      <c r="CY134" s="1543"/>
      <c r="CZ134" s="1543"/>
    </row>
    <row r="135" s="133" customFormat="true" ht="15" customHeight="true" x14ac:dyDescent="0.2">
      <c r="A135" s="2090" t="s">
        <v>45</v>
      </c>
      <c r="B135" s="302" t="s">
        <v>44</v>
      </c>
      <c r="C135" s="1633" t="s">
        <v>35</v>
      </c>
      <c r="D135" s="1640" t="s">
        <v>35</v>
      </c>
      <c r="E135" s="1640" t="s">
        <v>35</v>
      </c>
      <c r="F135" s="1640" t="s">
        <v>35</v>
      </c>
      <c r="G135" s="1648" t="s">
        <v>35</v>
      </c>
      <c r="H135" s="1655" t="s">
        <v>35</v>
      </c>
      <c r="I135" s="1640" t="s">
        <v>35</v>
      </c>
      <c r="J135" s="1640" t="s">
        <v>35</v>
      </c>
      <c r="K135" s="1640" t="s">
        <v>35</v>
      </c>
      <c r="L135" s="1663" t="s">
        <v>35</v>
      </c>
      <c r="M135" s="1668" t="s">
        <v>35</v>
      </c>
      <c r="N135" s="1640" t="s">
        <v>35</v>
      </c>
      <c r="O135" s="1640" t="s">
        <v>35</v>
      </c>
      <c r="P135" s="1640" t="s">
        <v>35</v>
      </c>
      <c r="Q135" s="1663" t="s">
        <v>35</v>
      </c>
      <c r="R135" s="1668" t="s">
        <v>35</v>
      </c>
      <c r="S135" s="1640" t="s">
        <v>35</v>
      </c>
      <c r="T135" s="1640" t="s">
        <v>35</v>
      </c>
      <c r="U135" s="1640" t="s">
        <v>35</v>
      </c>
      <c r="V135" s="1640" t="s">
        <v>35</v>
      </c>
      <c r="W135" s="1640" t="s">
        <v>35</v>
      </c>
      <c r="X135" s="1640" t="s">
        <v>35</v>
      </c>
      <c r="Y135" s="1676" t="s">
        <v>35</v>
      </c>
      <c r="Z135" s="1676" t="s">
        <v>35</v>
      </c>
      <c r="AA135" s="1676" t="s">
        <v>35</v>
      </c>
      <c r="AB135" s="1676" t="s">
        <v>35</v>
      </c>
      <c r="AC135" s="1676" t="s">
        <v>35</v>
      </c>
      <c r="AD135" s="1676" t="s">
        <v>35</v>
      </c>
      <c r="AE135" s="1707"/>
      <c r="AF135" s="1707"/>
      <c r="AG135" s="1707"/>
      <c r="AH135" s="1707"/>
      <c r="AI135" s="1707"/>
      <c r="AJ135" s="1707"/>
      <c r="AK135" s="1707"/>
      <c r="AL135" s="1707"/>
      <c r="AM135" s="1707"/>
      <c r="AN135" s="1707"/>
      <c r="AO135" s="1707"/>
      <c r="AP135" s="1707"/>
      <c r="AQ135" s="1707"/>
      <c r="AR135" s="1707"/>
      <c r="AS135" s="1707"/>
      <c r="AT135" s="1707"/>
      <c r="AU135" s="1707"/>
      <c r="AV135" s="1707"/>
      <c r="AW135" s="1707"/>
      <c r="AX135" s="1707"/>
      <c r="AY135" s="1707"/>
      <c r="AZ135" s="242"/>
      <c r="BA135" s="1960" t="s">
        <v>45</v>
      </c>
      <c r="BB135" s="175" t="s">
        <v>44</v>
      </c>
      <c r="BC135" s="1357" t="s">
        <v>35</v>
      </c>
      <c r="BD135" s="1376" t="s">
        <v>35</v>
      </c>
      <c r="BE135" s="1376" t="s">
        <v>35</v>
      </c>
      <c r="BF135" s="1376" t="s">
        <v>35</v>
      </c>
      <c r="BG135" s="1396" t="s">
        <v>35</v>
      </c>
      <c r="BH135" s="1416" t="s">
        <v>35</v>
      </c>
      <c r="BI135" s="1376" t="s">
        <v>35</v>
      </c>
      <c r="BJ135" s="1376" t="s">
        <v>35</v>
      </c>
      <c r="BK135" s="1376" t="s">
        <v>35</v>
      </c>
      <c r="BL135" s="1396" t="s">
        <v>35</v>
      </c>
      <c r="BM135" s="1416" t="s">
        <v>35</v>
      </c>
      <c r="BN135" s="1376" t="s">
        <v>35</v>
      </c>
      <c r="BO135" s="1376" t="s">
        <v>35</v>
      </c>
      <c r="BP135" s="1376" t="s">
        <v>35</v>
      </c>
      <c r="BQ135" s="1396" t="s">
        <v>35</v>
      </c>
      <c r="BR135" s="1416" t="s">
        <v>35</v>
      </c>
      <c r="BS135" s="1376" t="s">
        <v>35</v>
      </c>
      <c r="BT135" s="1376" t="s">
        <v>35</v>
      </c>
      <c r="BU135" s="1376" t="s">
        <v>35</v>
      </c>
      <c r="BV135" s="1376" t="s">
        <v>35</v>
      </c>
      <c r="BW135" s="1376" t="s">
        <v>35</v>
      </c>
      <c r="BX135" s="1376" t="s">
        <v>35</v>
      </c>
      <c r="BY135" s="1434" t="s">
        <v>35</v>
      </c>
      <c r="BZ135" s="1434" t="s">
        <v>35</v>
      </c>
      <c r="CA135" s="1434" t="s">
        <v>35</v>
      </c>
      <c r="CB135" s="1434" t="s">
        <v>35</v>
      </c>
      <c r="CC135" s="1434" t="s">
        <v>35</v>
      </c>
      <c r="CD135" s="1434" t="s">
        <v>35</v>
      </c>
      <c r="CE135" s="1544"/>
      <c r="CF135" s="1544"/>
      <c r="CG135" s="1544"/>
      <c r="CH135" s="1544"/>
      <c r="CI135" s="1544"/>
      <c r="CJ135" s="1544"/>
      <c r="CK135" s="1544"/>
      <c r="CL135" s="1544"/>
      <c r="CM135" s="1544"/>
      <c r="CN135" s="1544"/>
      <c r="CO135" s="1544"/>
      <c r="CP135" s="1544"/>
      <c r="CQ135" s="1544"/>
      <c r="CR135" s="1544"/>
      <c r="CS135" s="1544"/>
      <c r="CT135" s="1544"/>
      <c r="CU135" s="1544"/>
      <c r="CV135" s="1544"/>
      <c r="CW135" s="1544"/>
      <c r="CX135" s="1544"/>
      <c r="CY135" s="1544"/>
      <c r="CZ135" s="1544"/>
    </row>
    <row r="136" s="133" customFormat="true" ht="15" customHeight="true" x14ac:dyDescent="0.2">
      <c r="A136" s="1864"/>
      <c r="B136" s="303" t="s">
        <v>43</v>
      </c>
      <c r="C136" s="557">
        <v>5.0656415570263169</v>
      </c>
      <c r="D136" s="572">
        <v>10.2800572014631</v>
      </c>
      <c r="E136" s="572">
        <v>17.816734160630311</v>
      </c>
      <c r="F136" s="572">
        <v>25.014322346080398</v>
      </c>
      <c r="G136" s="587">
        <v>38.75787794109354</v>
      </c>
      <c r="H136" s="602">
        <v>24.337528040857293</v>
      </c>
      <c r="I136" s="572">
        <v>28.416667706740107</v>
      </c>
      <c r="J136" s="572">
        <v>38.031668202135712</v>
      </c>
      <c r="K136" s="572">
        <v>38.43457999926823</v>
      </c>
      <c r="L136" s="617">
        <v>48.282736465239203</v>
      </c>
      <c r="M136" s="629">
        <v>4.1405462784221676</v>
      </c>
      <c r="N136" s="572">
        <v>6.8246800365470763</v>
      </c>
      <c r="O136" s="572">
        <v>14.446942329235441</v>
      </c>
      <c r="P136" s="572">
        <v>17.662153742064497</v>
      </c>
      <c r="Q136" s="617">
        <v>23.539667924316639</v>
      </c>
      <c r="R136" s="629">
        <v>16.835957930558436</v>
      </c>
      <c r="S136" s="572">
        <v>16.569748925919406</v>
      </c>
      <c r="T136" s="572">
        <v>11.100572935121532</v>
      </c>
      <c r="U136" s="572">
        <v>23.88864396136869</v>
      </c>
      <c r="V136" s="572">
        <v>17.919677598537987</v>
      </c>
      <c r="W136" s="572">
        <v>35.608594638467686</v>
      </c>
      <c r="X136" s="572">
        <v>13.604296334258652</v>
      </c>
      <c r="Y136" s="641">
        <v>6.9097918362980613</v>
      </c>
      <c r="Z136" s="641">
        <v>25.702380239012424</v>
      </c>
      <c r="AA136" s="641">
        <v>8.6232613515692442</v>
      </c>
      <c r="AB136" s="641">
        <v>18.259126856770614</v>
      </c>
      <c r="AC136" s="641">
        <v>6.5067776401106929</v>
      </c>
      <c r="AD136" s="641">
        <v>16.19121558063604</v>
      </c>
      <c r="AE136" s="1524"/>
      <c r="AF136" s="1524"/>
      <c r="AG136" s="1524"/>
      <c r="AH136" s="1524"/>
      <c r="AI136" s="1524"/>
      <c r="AJ136" s="1524"/>
      <c r="AK136" s="1524"/>
      <c r="AL136" s="1524"/>
      <c r="AM136" s="1524"/>
      <c r="AN136" s="1524"/>
      <c r="AO136" s="1524"/>
      <c r="AP136" s="1524"/>
      <c r="AQ136" s="1524"/>
      <c r="AR136" s="1524"/>
      <c r="AS136" s="1524"/>
      <c r="AT136" s="1524"/>
      <c r="AU136" s="1524"/>
      <c r="AV136" s="1524"/>
      <c r="AW136" s="1524"/>
      <c r="AX136" s="1524"/>
      <c r="AY136" s="1524"/>
      <c r="AZ136" s="242"/>
      <c r="BA136" s="1921"/>
      <c r="BB136" s="176" t="s">
        <v>43</v>
      </c>
      <c r="BC136" s="656">
        <v>619.08318400000019</v>
      </c>
      <c r="BD136" s="671">
        <v>1256.6280730000001</v>
      </c>
      <c r="BE136" s="671">
        <v>2177.5032869999995</v>
      </c>
      <c r="BF136" s="671">
        <v>3057.0528790000008</v>
      </c>
      <c r="BG136" s="686">
        <v>4737.3396789999924</v>
      </c>
      <c r="BH136" s="701">
        <v>813.27875400000005</v>
      </c>
      <c r="BI136" s="671">
        <v>949.84200900000008</v>
      </c>
      <c r="BJ136" s="671">
        <v>1271.6930699999998</v>
      </c>
      <c r="BK136" s="671">
        <v>1287.958248000001</v>
      </c>
      <c r="BL136" s="686">
        <v>1609.9501699999992</v>
      </c>
      <c r="BM136" s="701">
        <v>367.63245599999999</v>
      </c>
      <c r="BN136" s="671">
        <v>606.37103400000024</v>
      </c>
      <c r="BO136" s="671">
        <v>1281.8097440000006</v>
      </c>
      <c r="BP136" s="671">
        <v>1568.1629649999998</v>
      </c>
      <c r="BQ136" s="686">
        <v>2090.9086520000005</v>
      </c>
      <c r="BR136" s="701">
        <v>399.86624799999981</v>
      </c>
      <c r="BS136" s="671">
        <v>513.97700200000008</v>
      </c>
      <c r="BT136" s="671">
        <v>789.57671600000003</v>
      </c>
      <c r="BU136" s="671">
        <v>1151.9082960000012</v>
      </c>
      <c r="BV136" s="671">
        <v>642.6621779999997</v>
      </c>
      <c r="BW136" s="671">
        <v>4542.9623039999969</v>
      </c>
      <c r="BX136" s="671">
        <v>793.87250100000006</v>
      </c>
      <c r="BY136" s="716">
        <v>234.16817299999991</v>
      </c>
      <c r="BZ136" s="716">
        <v>1030.2277799999993</v>
      </c>
      <c r="CA136" s="716">
        <v>244.15169800000001</v>
      </c>
      <c r="CB136" s="716">
        <v>588.36294799999996</v>
      </c>
      <c r="CC136" s="716">
        <v>262.36514599999992</v>
      </c>
      <c r="CD136" s="716">
        <v>653.50611199999969</v>
      </c>
      <c r="CE136" s="1727"/>
      <c r="CF136" s="1727"/>
      <c r="CG136" s="1727"/>
      <c r="CH136" s="1727"/>
      <c r="CI136" s="1727"/>
      <c r="CJ136" s="1727"/>
      <c r="CK136" s="1727"/>
      <c r="CL136" s="1727"/>
      <c r="CM136" s="1727"/>
      <c r="CN136" s="1727"/>
      <c r="CO136" s="1727"/>
      <c r="CP136" s="1727"/>
      <c r="CQ136" s="1727"/>
      <c r="CR136" s="1727"/>
      <c r="CS136" s="1727"/>
      <c r="CT136" s="1727"/>
      <c r="CU136" s="1727"/>
      <c r="CV136" s="1727"/>
      <c r="CW136" s="1727"/>
      <c r="CX136" s="1727"/>
      <c r="CY136" s="1727"/>
      <c r="CZ136" s="1545"/>
    </row>
    <row r="137" s="133" customFormat="true" ht="15" customHeight="true" x14ac:dyDescent="0.2">
      <c r="A137" s="1864"/>
      <c r="B137" s="303" t="s">
        <v>42</v>
      </c>
      <c r="C137" s="557">
        <v>24.049822568192592</v>
      </c>
      <c r="D137" s="572">
        <v>38.696954595461271</v>
      </c>
      <c r="E137" s="572">
        <v>47.868667912495226</v>
      </c>
      <c r="F137" s="572">
        <v>58.218634832957065</v>
      </c>
      <c r="G137" s="587">
        <v>54.41153827401093</v>
      </c>
      <c r="H137" s="602">
        <v>50.962817417039297</v>
      </c>
      <c r="I137" s="572">
        <v>59.778795324328307</v>
      </c>
      <c r="J137" s="572">
        <v>55.237103806058919</v>
      </c>
      <c r="K137" s="572">
        <v>53.912465114832784</v>
      </c>
      <c r="L137" s="617">
        <v>46.925815761293435</v>
      </c>
      <c r="M137" s="629">
        <v>20.148593316605794</v>
      </c>
      <c r="N137" s="572">
        <v>35.814140461531771</v>
      </c>
      <c r="O137" s="572">
        <v>40.423530841329267</v>
      </c>
      <c r="P137" s="572">
        <v>49.442104874821702</v>
      </c>
      <c r="Q137" s="617">
        <v>61.003306992629632</v>
      </c>
      <c r="R137" s="629">
        <v>64.329178247687338</v>
      </c>
      <c r="S137" s="572">
        <v>25.326449918976866</v>
      </c>
      <c r="T137" s="572">
        <v>47.088969627999901</v>
      </c>
      <c r="U137" s="572">
        <v>47.748683432204409</v>
      </c>
      <c r="V137" s="572">
        <v>28.499055461974731</v>
      </c>
      <c r="W137" s="572">
        <v>49.419326197423011</v>
      </c>
      <c r="X137" s="572">
        <v>52.771533252581051</v>
      </c>
      <c r="Y137" s="641">
        <v>53.870955060522228</v>
      </c>
      <c r="Z137" s="641">
        <v>37.357887779224214</v>
      </c>
      <c r="AA137" s="641">
        <v>48.482205937244835</v>
      </c>
      <c r="AB137" s="641">
        <v>41.848592346596156</v>
      </c>
      <c r="AC137" s="641">
        <v>37.255772326784374</v>
      </c>
      <c r="AD137" s="641">
        <v>33.87555625642792</v>
      </c>
      <c r="AE137" s="1524"/>
      <c r="AF137" s="1524"/>
      <c r="AG137" s="1524"/>
      <c r="AH137" s="1524"/>
      <c r="AI137" s="1524"/>
      <c r="AJ137" s="1524"/>
      <c r="AK137" s="1524"/>
      <c r="AL137" s="1524"/>
      <c r="AM137" s="1524"/>
      <c r="AN137" s="1524"/>
      <c r="AO137" s="1524"/>
      <c r="AP137" s="1524"/>
      <c r="AQ137" s="1524"/>
      <c r="AR137" s="1524"/>
      <c r="AS137" s="1524"/>
      <c r="AT137" s="1524"/>
      <c r="AU137" s="1524"/>
      <c r="AV137" s="1524"/>
      <c r="AW137" s="1524"/>
      <c r="AX137" s="1524"/>
      <c r="AY137" s="1524"/>
      <c r="AZ137" s="242"/>
      <c r="BA137" s="1921"/>
      <c r="BB137" s="176" t="s">
        <v>42</v>
      </c>
      <c r="BC137" s="656">
        <v>2939.1816539999968</v>
      </c>
      <c r="BD137" s="671">
        <v>4730.2926949999946</v>
      </c>
      <c r="BE137" s="671">
        <v>5850.3528639999768</v>
      </c>
      <c r="BF137" s="671">
        <v>7115.0216570000002</v>
      </c>
      <c r="BG137" s="686">
        <v>6650.6721460000035</v>
      </c>
      <c r="BH137" s="701">
        <v>1703.0068370000013</v>
      </c>
      <c r="BI137" s="671">
        <v>1998.1375590000002</v>
      </c>
      <c r="BJ137" s="671">
        <v>1847.0039689999996</v>
      </c>
      <c r="BK137" s="671">
        <v>1806.6284090000008</v>
      </c>
      <c r="BL137" s="686">
        <v>1564.7047079999991</v>
      </c>
      <c r="BM137" s="701">
        <v>1788.9612500000012</v>
      </c>
      <c r="BN137" s="671">
        <v>3182.0770009999969</v>
      </c>
      <c r="BO137" s="671">
        <v>3586.591165000003</v>
      </c>
      <c r="BP137" s="671">
        <v>4389.7974679999943</v>
      </c>
      <c r="BQ137" s="686">
        <v>5418.6126500000018</v>
      </c>
      <c r="BR137" s="701">
        <v>1527.8647789999986</v>
      </c>
      <c r="BS137" s="671">
        <v>785.60108900000057</v>
      </c>
      <c r="BT137" s="671">
        <v>3349.4085590000086</v>
      </c>
      <c r="BU137" s="671">
        <v>2302.4372860000021</v>
      </c>
      <c r="BV137" s="671">
        <v>1022.0755899999984</v>
      </c>
      <c r="BW137" s="671">
        <v>6304.9423400000105</v>
      </c>
      <c r="BX137" s="671">
        <v>3079.4587279999978</v>
      </c>
      <c r="BY137" s="716">
        <v>1825.6502399999988</v>
      </c>
      <c r="BZ137" s="716">
        <v>1497.4151590000006</v>
      </c>
      <c r="CA137" s="716">
        <v>1372.6840020000009</v>
      </c>
      <c r="CB137" s="716">
        <v>1348.4851359999989</v>
      </c>
      <c r="CC137" s="716">
        <v>1502.2207129999993</v>
      </c>
      <c r="CD137" s="716">
        <v>1367.2773950000012</v>
      </c>
      <c r="CE137" s="1727"/>
      <c r="CF137" s="1727"/>
      <c r="CG137" s="1727"/>
      <c r="CH137" s="1727"/>
      <c r="CI137" s="1727"/>
      <c r="CJ137" s="1727"/>
      <c r="CK137" s="1727"/>
      <c r="CL137" s="1727"/>
      <c r="CM137" s="1727"/>
      <c r="CN137" s="1727"/>
      <c r="CO137" s="1727"/>
      <c r="CP137" s="1727"/>
      <c r="CQ137" s="1727"/>
      <c r="CR137" s="1727"/>
      <c r="CS137" s="1727"/>
      <c r="CT137" s="1727"/>
      <c r="CU137" s="1727"/>
      <c r="CV137" s="1727"/>
      <c r="CW137" s="1727"/>
      <c r="CX137" s="1727"/>
      <c r="CY137" s="1727"/>
      <c r="CZ137" s="1545"/>
    </row>
    <row r="138" s="133" customFormat="true" ht="15" customHeight="true" x14ac:dyDescent="0.2">
      <c r="A138" s="1864"/>
      <c r="B138" s="303" t="s">
        <v>41</v>
      </c>
      <c r="C138" s="557">
        <v>15.833966774063629</v>
      </c>
      <c r="D138" s="572">
        <v>16.161178158564375</v>
      </c>
      <c r="E138" s="572">
        <v>11.591099718779633</v>
      </c>
      <c r="F138" s="572">
        <v>10.326661523728047</v>
      </c>
      <c r="G138" s="587">
        <v>6.6120455084359406</v>
      </c>
      <c r="H138" s="602">
        <v>14.694678972139283</v>
      </c>
      <c r="I138" s="572">
        <v>10.646544981226588</v>
      </c>
      <c r="J138" s="572">
        <v>6.2291349821411091</v>
      </c>
      <c r="K138" s="572">
        <v>7.65295488589918</v>
      </c>
      <c r="L138" s="617">
        <v>4.7914477734673913</v>
      </c>
      <c r="M138" s="629">
        <v>15.308822557106616</v>
      </c>
      <c r="N138" s="572">
        <v>16.956864757048283</v>
      </c>
      <c r="O138" s="572">
        <v>13.141571919881317</v>
      </c>
      <c r="P138" s="572">
        <v>11.265436688368716</v>
      </c>
      <c r="Q138" s="617">
        <v>10.064734009189738</v>
      </c>
      <c r="R138" s="629">
        <v>11.359445292004915</v>
      </c>
      <c r="S138" s="572">
        <v>20.61499138212476</v>
      </c>
      <c r="T138" s="572">
        <v>13.556932377485897</v>
      </c>
      <c r="U138" s="572">
        <v>11.207584190288934</v>
      </c>
      <c r="V138" s="572">
        <v>4.2619495783940282</v>
      </c>
      <c r="W138" s="572">
        <v>11.188534057654763</v>
      </c>
      <c r="X138" s="572">
        <v>10.286047596717896</v>
      </c>
      <c r="Y138" s="641">
        <v>11.467238389847335</v>
      </c>
      <c r="Z138" s="641">
        <v>19.229543821664883</v>
      </c>
      <c r="AA138" s="641">
        <v>19.412743929917202</v>
      </c>
      <c r="AB138" s="641">
        <v>14.209826206267721</v>
      </c>
      <c r="AC138" s="641">
        <v>6.7677861667117227</v>
      </c>
      <c r="AD138" s="641">
        <v>8.9982988121986551</v>
      </c>
      <c r="AE138" s="1524"/>
      <c r="AF138" s="1524"/>
      <c r="AG138" s="1524"/>
      <c r="AH138" s="1524"/>
      <c r="AI138" s="1524"/>
      <c r="AJ138" s="1524"/>
      <c r="AK138" s="1524"/>
      <c r="AL138" s="1524"/>
      <c r="AM138" s="1524"/>
      <c r="AN138" s="1524"/>
      <c r="AO138" s="1524"/>
      <c r="AP138" s="1524"/>
      <c r="AQ138" s="1524"/>
      <c r="AR138" s="1524"/>
      <c r="AS138" s="1524"/>
      <c r="AT138" s="1524"/>
      <c r="AU138" s="1524"/>
      <c r="AV138" s="1524"/>
      <c r="AW138" s="1524"/>
      <c r="AX138" s="1524"/>
      <c r="AY138" s="1524"/>
      <c r="AZ138" s="242"/>
      <c r="BA138" s="1921"/>
      <c r="BB138" s="176" t="s">
        <v>41</v>
      </c>
      <c r="BC138" s="656">
        <v>1935.1038669999989</v>
      </c>
      <c r="BD138" s="671">
        <v>1975.532797999999</v>
      </c>
      <c r="BE138" s="671">
        <v>1416.626499</v>
      </c>
      <c r="BF138" s="671">
        <v>1262.0429969999993</v>
      </c>
      <c r="BG138" s="686">
        <v>808.18422499999951</v>
      </c>
      <c r="BH138" s="701">
        <v>491.04700300000007</v>
      </c>
      <c r="BI138" s="671">
        <v>355.86634499999991</v>
      </c>
      <c r="BJ138" s="671">
        <v>208.28820200000001</v>
      </c>
      <c r="BK138" s="671">
        <v>256.453599</v>
      </c>
      <c r="BL138" s="686">
        <v>159.767087</v>
      </c>
      <c r="BM138" s="701">
        <v>1359.2457750000001</v>
      </c>
      <c r="BN138" s="671">
        <v>1506.6129929999988</v>
      </c>
      <c r="BO138" s="671">
        <v>1165.9903220000003</v>
      </c>
      <c r="BP138" s="671">
        <v>1000.2200670000008</v>
      </c>
      <c r="BQ138" s="686">
        <v>893.99899299999993</v>
      </c>
      <c r="BR138" s="701">
        <v>269.79508899999996</v>
      </c>
      <c r="BS138" s="671">
        <v>639.45636799999988</v>
      </c>
      <c r="BT138" s="671">
        <v>964.29600599999969</v>
      </c>
      <c r="BU138" s="671">
        <v>540.42871700000001</v>
      </c>
      <c r="BV138" s="671">
        <v>152.84838599999998</v>
      </c>
      <c r="BW138" s="671">
        <v>1427.4387680000002</v>
      </c>
      <c r="BX138" s="671">
        <v>600.23761100000036</v>
      </c>
      <c r="BY138" s="716">
        <v>388.61695499999996</v>
      </c>
      <c r="BZ138" s="716">
        <v>770.77726099999973</v>
      </c>
      <c r="CA138" s="716">
        <v>549.63594399999999</v>
      </c>
      <c r="CB138" s="716">
        <v>457.88253200000008</v>
      </c>
      <c r="CC138" s="716">
        <v>272.88948600000009</v>
      </c>
      <c r="CD138" s="716">
        <v>363.18726300000003</v>
      </c>
      <c r="CE138" s="1727"/>
      <c r="CF138" s="1727"/>
      <c r="CG138" s="1727"/>
      <c r="CH138" s="1727"/>
      <c r="CI138" s="1727"/>
      <c r="CJ138" s="1727"/>
      <c r="CK138" s="1727"/>
      <c r="CL138" s="1727"/>
      <c r="CM138" s="1727"/>
      <c r="CN138" s="1727"/>
      <c r="CO138" s="1727"/>
      <c r="CP138" s="1727"/>
      <c r="CQ138" s="1727"/>
      <c r="CR138" s="1727"/>
      <c r="CS138" s="1727"/>
      <c r="CT138" s="1727"/>
      <c r="CU138" s="1727"/>
      <c r="CV138" s="1727"/>
      <c r="CW138" s="1727"/>
      <c r="CX138" s="1727"/>
      <c r="CY138" s="1727"/>
      <c r="CZ138" s="1545"/>
    </row>
    <row r="139" s="133" customFormat="true" ht="15" customHeight="true" x14ac:dyDescent="0.2">
      <c r="A139" s="1864"/>
      <c r="B139" s="303" t="s">
        <v>19</v>
      </c>
      <c r="C139" s="557">
        <v>55.050569100717375</v>
      </c>
      <c r="D139" s="572">
        <v>34.861810044511202</v>
      </c>
      <c r="E139" s="572">
        <v>22.723498208094469</v>
      </c>
      <c r="F139" s="572">
        <v>6.4403812972346683</v>
      </c>
      <c r="G139" s="587">
        <v>0.21853827645936127</v>
      </c>
      <c r="H139" s="602">
        <v>10.00497556996433</v>
      </c>
      <c r="I139" s="572">
        <v>1.1579919877049694</v>
      </c>
      <c r="J139" s="572">
        <v>0.5020930096642231</v>
      </c>
      <c r="K139" s="572">
        <v>0</v>
      </c>
      <c r="L139" s="617">
        <v>0</v>
      </c>
      <c r="M139" s="629">
        <v>60.402037847865323</v>
      </c>
      <c r="N139" s="572">
        <v>40.404314744872757</v>
      </c>
      <c r="O139" s="572">
        <v>31.987954909553977</v>
      </c>
      <c r="P139" s="572">
        <v>21.630304694745025</v>
      </c>
      <c r="Q139" s="617">
        <v>5.3922910738638272</v>
      </c>
      <c r="R139" s="629">
        <v>7.4754185297492493</v>
      </c>
      <c r="S139" s="572">
        <v>37.488809772978783</v>
      </c>
      <c r="T139" s="572">
        <v>28.253525059392697</v>
      </c>
      <c r="U139" s="572">
        <v>17.155088416138163</v>
      </c>
      <c r="V139" s="572">
        <v>49.319317361092843</v>
      </c>
      <c r="W139" s="572">
        <v>3.7835451064545529</v>
      </c>
      <c r="X139" s="572">
        <v>23.338122816442407</v>
      </c>
      <c r="Y139" s="641">
        <v>27.752014713332152</v>
      </c>
      <c r="Z139" s="641">
        <v>17.710188160098355</v>
      </c>
      <c r="AA139" s="641">
        <v>23.481788781268953</v>
      </c>
      <c r="AB139" s="641">
        <v>25.68245459036541</v>
      </c>
      <c r="AC139" s="641">
        <v>49.469663866393098</v>
      </c>
      <c r="AD139" s="641">
        <v>40.93492935073764</v>
      </c>
      <c r="AE139" s="1524"/>
      <c r="AF139" s="1524"/>
      <c r="AG139" s="1524"/>
      <c r="AH139" s="1524"/>
      <c r="AI139" s="1524"/>
      <c r="AJ139" s="1524"/>
      <c r="AK139" s="1524"/>
      <c r="AL139" s="1524"/>
      <c r="AM139" s="1524"/>
      <c r="AN139" s="1524"/>
      <c r="AO139" s="1524"/>
      <c r="AP139" s="1524"/>
      <c r="AQ139" s="1524"/>
      <c r="AR139" s="1524"/>
      <c r="AS139" s="1524"/>
      <c r="AT139" s="1524"/>
      <c r="AU139" s="1524"/>
      <c r="AV139" s="1524"/>
      <c r="AW139" s="1524"/>
      <c r="AX139" s="1524"/>
      <c r="AY139" s="1524"/>
      <c r="AZ139" s="242"/>
      <c r="BA139" s="1921"/>
      <c r="BB139" s="176" t="s">
        <v>19</v>
      </c>
      <c r="BC139" s="656">
        <v>6727.8509969999986</v>
      </c>
      <c r="BD139" s="671">
        <v>4261.4869080000044</v>
      </c>
      <c r="BE139" s="671">
        <v>2777.1920260000002</v>
      </c>
      <c r="BF139" s="671">
        <v>787.09252700000047</v>
      </c>
      <c r="BG139" s="686">
        <v>26.711731999999998</v>
      </c>
      <c r="BH139" s="701">
        <v>334.33280700000006</v>
      </c>
      <c r="BI139" s="671">
        <v>38.706489000000012</v>
      </c>
      <c r="BJ139" s="671">
        <v>16.788855999999999</v>
      </c>
      <c r="BK139" s="671">
        <v>0</v>
      </c>
      <c r="BL139" s="686">
        <v>0</v>
      </c>
      <c r="BM139" s="701">
        <v>5362.9999589999989</v>
      </c>
      <c r="BN139" s="671">
        <v>3589.9127840000019</v>
      </c>
      <c r="BO139" s="671">
        <v>2838.141896000001</v>
      </c>
      <c r="BP139" s="671">
        <v>1920.4816830000002</v>
      </c>
      <c r="BQ139" s="686">
        <v>478.96971599999995</v>
      </c>
      <c r="BR139" s="701">
        <v>177.54662799999994</v>
      </c>
      <c r="BS139" s="671">
        <v>1162.8652999999995</v>
      </c>
      <c r="BT139" s="671">
        <v>2009.6553269999981</v>
      </c>
      <c r="BU139" s="671">
        <v>827.21684400000004</v>
      </c>
      <c r="BV139" s="671">
        <v>1768.7628439999994</v>
      </c>
      <c r="BW139" s="671">
        <v>482.70657599999993</v>
      </c>
      <c r="BX139" s="671">
        <v>1361.8855009999993</v>
      </c>
      <c r="BY139" s="716">
        <v>940.49701299999913</v>
      </c>
      <c r="BZ139" s="716">
        <v>709.87697100000014</v>
      </c>
      <c r="CA139" s="716">
        <v>664.84342400000014</v>
      </c>
      <c r="CB139" s="716">
        <v>827.56447300000036</v>
      </c>
      <c r="CC139" s="716">
        <v>1994.7071039999985</v>
      </c>
      <c r="CD139" s="716">
        <v>1652.2061849999998</v>
      </c>
      <c r="CE139" s="1727"/>
      <c r="CF139" s="1727"/>
      <c r="CG139" s="1727"/>
      <c r="CH139" s="1727"/>
      <c r="CI139" s="1727"/>
      <c r="CJ139" s="1727"/>
      <c r="CK139" s="1727"/>
      <c r="CL139" s="1727"/>
      <c r="CM139" s="1727"/>
      <c r="CN139" s="1727"/>
      <c r="CO139" s="1727"/>
      <c r="CP139" s="1727"/>
      <c r="CQ139" s="1727"/>
      <c r="CR139" s="1727"/>
      <c r="CS139" s="1727"/>
      <c r="CT139" s="1727"/>
      <c r="CU139" s="1727"/>
      <c r="CV139" s="1727"/>
      <c r="CW139" s="1727"/>
      <c r="CX139" s="1727"/>
      <c r="CY139" s="1727"/>
      <c r="CZ139" s="1545"/>
    </row>
    <row r="140" s="133" customFormat="true" ht="15" customHeight="true" x14ac:dyDescent="0.2">
      <c r="A140" s="1864" t="s">
        <v>107</v>
      </c>
      <c r="B140" s="303" t="s">
        <v>64</v>
      </c>
      <c r="C140" s="1634" t="s">
        <v>35</v>
      </c>
      <c r="D140" s="1641" t="s">
        <v>35</v>
      </c>
      <c r="E140" s="1641" t="s">
        <v>35</v>
      </c>
      <c r="F140" s="1641" t="s">
        <v>35</v>
      </c>
      <c r="G140" s="1649" t="s">
        <v>35</v>
      </c>
      <c r="H140" s="1656" t="s">
        <v>35</v>
      </c>
      <c r="I140" s="1641" t="s">
        <v>35</v>
      </c>
      <c r="J140" s="1641" t="s">
        <v>35</v>
      </c>
      <c r="K140" s="1641" t="s">
        <v>35</v>
      </c>
      <c r="L140" s="1664" t="s">
        <v>35</v>
      </c>
      <c r="M140" s="1669" t="s">
        <v>35</v>
      </c>
      <c r="N140" s="1641" t="s">
        <v>35</v>
      </c>
      <c r="O140" s="1641" t="s">
        <v>35</v>
      </c>
      <c r="P140" s="1641" t="s">
        <v>35</v>
      </c>
      <c r="Q140" s="1664" t="s">
        <v>35</v>
      </c>
      <c r="R140" s="1669" t="s">
        <v>35</v>
      </c>
      <c r="S140" s="1641" t="s">
        <v>35</v>
      </c>
      <c r="T140" s="1641" t="s">
        <v>35</v>
      </c>
      <c r="U140" s="1641" t="s">
        <v>35</v>
      </c>
      <c r="V140" s="1641" t="s">
        <v>35</v>
      </c>
      <c r="W140" s="1641" t="s">
        <v>35</v>
      </c>
      <c r="X140" s="1641" t="s">
        <v>35</v>
      </c>
      <c r="Y140" s="1677" t="s">
        <v>35</v>
      </c>
      <c r="Z140" s="1677" t="s">
        <v>35</v>
      </c>
      <c r="AA140" s="1677" t="s">
        <v>35</v>
      </c>
      <c r="AB140" s="1677" t="s">
        <v>35</v>
      </c>
      <c r="AC140" s="1677" t="s">
        <v>35</v>
      </c>
      <c r="AD140" s="1677" t="s">
        <v>35</v>
      </c>
      <c r="AE140" s="1523"/>
      <c r="AF140" s="1523"/>
      <c r="AG140" s="1523"/>
      <c r="AH140" s="1523"/>
      <c r="AI140" s="1523"/>
      <c r="AJ140" s="1523"/>
      <c r="AK140" s="1523"/>
      <c r="AL140" s="1523"/>
      <c r="AM140" s="1523"/>
      <c r="AN140" s="1523"/>
      <c r="AO140" s="1523"/>
      <c r="AP140" s="1523"/>
      <c r="AQ140" s="1523"/>
      <c r="AR140" s="1523"/>
      <c r="AS140" s="1523"/>
      <c r="AT140" s="1523"/>
      <c r="AU140" s="1523"/>
      <c r="AV140" s="1523"/>
      <c r="AW140" s="1523"/>
      <c r="AX140" s="1523"/>
      <c r="AY140" s="1523"/>
      <c r="AZ140" s="242"/>
      <c r="BA140" s="1921" t="s">
        <v>107</v>
      </c>
      <c r="BB140" s="176" t="s">
        <v>64</v>
      </c>
      <c r="BC140" s="1358" t="s">
        <v>35</v>
      </c>
      <c r="BD140" s="1377" t="s">
        <v>35</v>
      </c>
      <c r="BE140" s="1377" t="s">
        <v>35</v>
      </c>
      <c r="BF140" s="1377" t="s">
        <v>35</v>
      </c>
      <c r="BG140" s="1397" t="s">
        <v>35</v>
      </c>
      <c r="BH140" s="1417" t="s">
        <v>35</v>
      </c>
      <c r="BI140" s="1377" t="s">
        <v>35</v>
      </c>
      <c r="BJ140" s="1377" t="s">
        <v>35</v>
      </c>
      <c r="BK140" s="1377" t="s">
        <v>35</v>
      </c>
      <c r="BL140" s="1397" t="s">
        <v>35</v>
      </c>
      <c r="BM140" s="1417" t="s">
        <v>35</v>
      </c>
      <c r="BN140" s="1377" t="s">
        <v>35</v>
      </c>
      <c r="BO140" s="1377" t="s">
        <v>35</v>
      </c>
      <c r="BP140" s="1377" t="s">
        <v>35</v>
      </c>
      <c r="BQ140" s="1397" t="s">
        <v>35</v>
      </c>
      <c r="BR140" s="1417" t="s">
        <v>35</v>
      </c>
      <c r="BS140" s="1377" t="s">
        <v>35</v>
      </c>
      <c r="BT140" s="1377" t="s">
        <v>35</v>
      </c>
      <c r="BU140" s="1377" t="s">
        <v>35</v>
      </c>
      <c r="BV140" s="1377" t="s">
        <v>35</v>
      </c>
      <c r="BW140" s="1377" t="s">
        <v>35</v>
      </c>
      <c r="BX140" s="1377" t="s">
        <v>35</v>
      </c>
      <c r="BY140" s="1435" t="s">
        <v>35</v>
      </c>
      <c r="BZ140" s="1435" t="s">
        <v>35</v>
      </c>
      <c r="CA140" s="1435" t="s">
        <v>35</v>
      </c>
      <c r="CB140" s="1435" t="s">
        <v>35</v>
      </c>
      <c r="CC140" s="1435" t="s">
        <v>35</v>
      </c>
      <c r="CD140" s="1435" t="s">
        <v>35</v>
      </c>
      <c r="CE140" s="1545"/>
      <c r="CF140" s="1545"/>
      <c r="CG140" s="1545"/>
      <c r="CH140" s="1545"/>
      <c r="CI140" s="1545"/>
      <c r="CJ140" s="1545"/>
      <c r="CK140" s="1545"/>
      <c r="CL140" s="1545"/>
      <c r="CM140" s="1545"/>
      <c r="CN140" s="1545"/>
      <c r="CO140" s="1545"/>
      <c r="CP140" s="1545"/>
      <c r="CQ140" s="1545"/>
      <c r="CR140" s="1545"/>
      <c r="CS140" s="1545"/>
      <c r="CT140" s="1545"/>
      <c r="CU140" s="1545"/>
      <c r="CV140" s="1545"/>
      <c r="CW140" s="1545"/>
      <c r="CX140" s="1545"/>
      <c r="CY140" s="1545"/>
      <c r="CZ140" s="1545"/>
    </row>
    <row r="141" s="133" customFormat="true" ht="15" customHeight="true" x14ac:dyDescent="0.2">
      <c r="A141" s="1864"/>
      <c r="B141" s="303" t="s">
        <v>65</v>
      </c>
      <c r="C141" s="1634" t="s">
        <v>35</v>
      </c>
      <c r="D141" s="1641" t="s">
        <v>35</v>
      </c>
      <c r="E141" s="1641" t="s">
        <v>35</v>
      </c>
      <c r="F141" s="1641" t="s">
        <v>35</v>
      </c>
      <c r="G141" s="1649" t="s">
        <v>35</v>
      </c>
      <c r="H141" s="1656" t="s">
        <v>35</v>
      </c>
      <c r="I141" s="1641" t="s">
        <v>35</v>
      </c>
      <c r="J141" s="1641" t="s">
        <v>35</v>
      </c>
      <c r="K141" s="1641" t="s">
        <v>35</v>
      </c>
      <c r="L141" s="1664" t="s">
        <v>35</v>
      </c>
      <c r="M141" s="1669" t="s">
        <v>35</v>
      </c>
      <c r="N141" s="1641" t="s">
        <v>35</v>
      </c>
      <c r="O141" s="1641" t="s">
        <v>35</v>
      </c>
      <c r="P141" s="1641" t="s">
        <v>35</v>
      </c>
      <c r="Q141" s="1664" t="s">
        <v>35</v>
      </c>
      <c r="R141" s="1669" t="s">
        <v>35</v>
      </c>
      <c r="S141" s="1641" t="s">
        <v>35</v>
      </c>
      <c r="T141" s="1641" t="s">
        <v>35</v>
      </c>
      <c r="U141" s="1641" t="s">
        <v>35</v>
      </c>
      <c r="V141" s="1641" t="s">
        <v>35</v>
      </c>
      <c r="W141" s="1641" t="s">
        <v>35</v>
      </c>
      <c r="X141" s="1641" t="s">
        <v>35</v>
      </c>
      <c r="Y141" s="1677" t="s">
        <v>35</v>
      </c>
      <c r="Z141" s="1677" t="s">
        <v>35</v>
      </c>
      <c r="AA141" s="1677" t="s">
        <v>35</v>
      </c>
      <c r="AB141" s="1677" t="s">
        <v>35</v>
      </c>
      <c r="AC141" s="1677" t="s">
        <v>35</v>
      </c>
      <c r="AD141" s="1677" t="s">
        <v>35</v>
      </c>
      <c r="AE141" s="1523"/>
      <c r="AF141" s="1523"/>
      <c r="AG141" s="1523"/>
      <c r="AH141" s="1523"/>
      <c r="AI141" s="1523"/>
      <c r="AJ141" s="1523"/>
      <c r="AK141" s="1523"/>
      <c r="AL141" s="1523"/>
      <c r="AM141" s="1523"/>
      <c r="AN141" s="1523"/>
      <c r="AO141" s="1523"/>
      <c r="AP141" s="1523"/>
      <c r="AQ141" s="1523"/>
      <c r="AR141" s="1523"/>
      <c r="AS141" s="1523"/>
      <c r="AT141" s="1523"/>
      <c r="AU141" s="1523"/>
      <c r="AV141" s="1523"/>
      <c r="AW141" s="1523"/>
      <c r="AX141" s="1523"/>
      <c r="AY141" s="1523"/>
      <c r="AZ141" s="242"/>
      <c r="BA141" s="1921"/>
      <c r="BB141" s="176" t="s">
        <v>65</v>
      </c>
      <c r="BC141" s="1358" t="s">
        <v>35</v>
      </c>
      <c r="BD141" s="1377" t="s">
        <v>35</v>
      </c>
      <c r="BE141" s="1377" t="s">
        <v>35</v>
      </c>
      <c r="BF141" s="1377" t="s">
        <v>35</v>
      </c>
      <c r="BG141" s="1397" t="s">
        <v>35</v>
      </c>
      <c r="BH141" s="1417" t="s">
        <v>35</v>
      </c>
      <c r="BI141" s="1377" t="s">
        <v>35</v>
      </c>
      <c r="BJ141" s="1377" t="s">
        <v>35</v>
      </c>
      <c r="BK141" s="1377" t="s">
        <v>35</v>
      </c>
      <c r="BL141" s="1397" t="s">
        <v>35</v>
      </c>
      <c r="BM141" s="1417" t="s">
        <v>35</v>
      </c>
      <c r="BN141" s="1377" t="s">
        <v>35</v>
      </c>
      <c r="BO141" s="1377" t="s">
        <v>35</v>
      </c>
      <c r="BP141" s="1377" t="s">
        <v>35</v>
      </c>
      <c r="BQ141" s="1397" t="s">
        <v>35</v>
      </c>
      <c r="BR141" s="1417" t="s">
        <v>35</v>
      </c>
      <c r="BS141" s="1377" t="s">
        <v>35</v>
      </c>
      <c r="BT141" s="1377" t="s">
        <v>35</v>
      </c>
      <c r="BU141" s="1377" t="s">
        <v>35</v>
      </c>
      <c r="BV141" s="1377" t="s">
        <v>35</v>
      </c>
      <c r="BW141" s="1377" t="s">
        <v>35</v>
      </c>
      <c r="BX141" s="1377" t="s">
        <v>35</v>
      </c>
      <c r="BY141" s="1435" t="s">
        <v>35</v>
      </c>
      <c r="BZ141" s="1435" t="s">
        <v>35</v>
      </c>
      <c r="CA141" s="1435" t="s">
        <v>35</v>
      </c>
      <c r="CB141" s="1435" t="s">
        <v>35</v>
      </c>
      <c r="CC141" s="1435" t="s">
        <v>35</v>
      </c>
      <c r="CD141" s="1435" t="s">
        <v>35</v>
      </c>
      <c r="CE141" s="1545"/>
      <c r="CF141" s="1545"/>
      <c r="CG141" s="1545"/>
      <c r="CH141" s="1545"/>
      <c r="CI141" s="1545"/>
      <c r="CJ141" s="1545"/>
      <c r="CK141" s="1545"/>
      <c r="CL141" s="1545"/>
      <c r="CM141" s="1545"/>
      <c r="CN141" s="1545"/>
      <c r="CO141" s="1545"/>
      <c r="CP141" s="1545"/>
      <c r="CQ141" s="1545"/>
      <c r="CR141" s="1545"/>
      <c r="CS141" s="1545"/>
      <c r="CT141" s="1545"/>
      <c r="CU141" s="1545"/>
      <c r="CV141" s="1545"/>
      <c r="CW141" s="1545"/>
      <c r="CX141" s="1545"/>
      <c r="CY141" s="1545"/>
      <c r="CZ141" s="1545"/>
    </row>
    <row r="142" s="133" customFormat="true" ht="15" customHeight="true" x14ac:dyDescent="0.2">
      <c r="A142" s="1864"/>
      <c r="B142" s="303" t="s">
        <v>66</v>
      </c>
      <c r="C142" s="1634" t="s">
        <v>35</v>
      </c>
      <c r="D142" s="1641" t="s">
        <v>35</v>
      </c>
      <c r="E142" s="1641" t="s">
        <v>35</v>
      </c>
      <c r="F142" s="1641" t="s">
        <v>35</v>
      </c>
      <c r="G142" s="1649" t="s">
        <v>35</v>
      </c>
      <c r="H142" s="1656" t="s">
        <v>35</v>
      </c>
      <c r="I142" s="1641" t="s">
        <v>35</v>
      </c>
      <c r="J142" s="1641" t="s">
        <v>35</v>
      </c>
      <c r="K142" s="1641" t="s">
        <v>35</v>
      </c>
      <c r="L142" s="1664" t="s">
        <v>35</v>
      </c>
      <c r="M142" s="1669" t="s">
        <v>35</v>
      </c>
      <c r="N142" s="1641" t="s">
        <v>35</v>
      </c>
      <c r="O142" s="1641" t="s">
        <v>35</v>
      </c>
      <c r="P142" s="1641" t="s">
        <v>35</v>
      </c>
      <c r="Q142" s="1664" t="s">
        <v>35</v>
      </c>
      <c r="R142" s="1669" t="s">
        <v>35</v>
      </c>
      <c r="S142" s="1641" t="s">
        <v>35</v>
      </c>
      <c r="T142" s="1641" t="s">
        <v>35</v>
      </c>
      <c r="U142" s="1641" t="s">
        <v>35</v>
      </c>
      <c r="V142" s="1641" t="s">
        <v>35</v>
      </c>
      <c r="W142" s="1641" t="s">
        <v>35</v>
      </c>
      <c r="X142" s="1641" t="s">
        <v>35</v>
      </c>
      <c r="Y142" s="1677" t="s">
        <v>35</v>
      </c>
      <c r="Z142" s="1677" t="s">
        <v>35</v>
      </c>
      <c r="AA142" s="1677" t="s">
        <v>35</v>
      </c>
      <c r="AB142" s="1677" t="s">
        <v>35</v>
      </c>
      <c r="AC142" s="1677" t="s">
        <v>35</v>
      </c>
      <c r="AD142" s="1677" t="s">
        <v>35</v>
      </c>
      <c r="AE142" s="1523"/>
      <c r="AF142" s="1523"/>
      <c r="AG142" s="1523"/>
      <c r="AH142" s="1523"/>
      <c r="AI142" s="1523"/>
      <c r="AJ142" s="1523"/>
      <c r="AK142" s="1523"/>
      <c r="AL142" s="1523"/>
      <c r="AM142" s="1523"/>
      <c r="AN142" s="1523"/>
      <c r="AO142" s="1523"/>
      <c r="AP142" s="1523"/>
      <c r="AQ142" s="1523"/>
      <c r="AR142" s="1523"/>
      <c r="AS142" s="1523"/>
      <c r="AT142" s="1523"/>
      <c r="AU142" s="1523"/>
      <c r="AV142" s="1523"/>
      <c r="AW142" s="1523"/>
      <c r="AX142" s="1523"/>
      <c r="AY142" s="1523"/>
      <c r="AZ142" s="242"/>
      <c r="BA142" s="1921"/>
      <c r="BB142" s="176" t="s">
        <v>66</v>
      </c>
      <c r="BC142" s="1358" t="s">
        <v>35</v>
      </c>
      <c r="BD142" s="1377" t="s">
        <v>35</v>
      </c>
      <c r="BE142" s="1377" t="s">
        <v>35</v>
      </c>
      <c r="BF142" s="1377" t="s">
        <v>35</v>
      </c>
      <c r="BG142" s="1397" t="s">
        <v>35</v>
      </c>
      <c r="BH142" s="1417" t="s">
        <v>35</v>
      </c>
      <c r="BI142" s="1377" t="s">
        <v>35</v>
      </c>
      <c r="BJ142" s="1377" t="s">
        <v>35</v>
      </c>
      <c r="BK142" s="1377" t="s">
        <v>35</v>
      </c>
      <c r="BL142" s="1397" t="s">
        <v>35</v>
      </c>
      <c r="BM142" s="1417" t="s">
        <v>35</v>
      </c>
      <c r="BN142" s="1377" t="s">
        <v>35</v>
      </c>
      <c r="BO142" s="1377" t="s">
        <v>35</v>
      </c>
      <c r="BP142" s="1377" t="s">
        <v>35</v>
      </c>
      <c r="BQ142" s="1397" t="s">
        <v>35</v>
      </c>
      <c r="BR142" s="1417" t="s">
        <v>35</v>
      </c>
      <c r="BS142" s="1377" t="s">
        <v>35</v>
      </c>
      <c r="BT142" s="1377" t="s">
        <v>35</v>
      </c>
      <c r="BU142" s="1377" t="s">
        <v>35</v>
      </c>
      <c r="BV142" s="1377" t="s">
        <v>35</v>
      </c>
      <c r="BW142" s="1377" t="s">
        <v>35</v>
      </c>
      <c r="BX142" s="1377" t="s">
        <v>35</v>
      </c>
      <c r="BY142" s="1435" t="s">
        <v>35</v>
      </c>
      <c r="BZ142" s="1435" t="s">
        <v>35</v>
      </c>
      <c r="CA142" s="1435" t="s">
        <v>35</v>
      </c>
      <c r="CB142" s="1435" t="s">
        <v>35</v>
      </c>
      <c r="CC142" s="1435" t="s">
        <v>35</v>
      </c>
      <c r="CD142" s="1435" t="s">
        <v>35</v>
      </c>
      <c r="CE142" s="1545"/>
      <c r="CF142" s="1545"/>
      <c r="CG142" s="1545"/>
      <c r="CH142" s="1545"/>
      <c r="CI142" s="1545"/>
      <c r="CJ142" s="1545"/>
      <c r="CK142" s="1545"/>
      <c r="CL142" s="1545"/>
      <c r="CM142" s="1545"/>
      <c r="CN142" s="1545"/>
      <c r="CO142" s="1545"/>
      <c r="CP142" s="1545"/>
      <c r="CQ142" s="1545"/>
      <c r="CR142" s="1545"/>
      <c r="CS142" s="1545"/>
      <c r="CT142" s="1545"/>
      <c r="CU142" s="1545"/>
      <c r="CV142" s="1545"/>
      <c r="CW142" s="1545"/>
      <c r="CX142" s="1545"/>
      <c r="CY142" s="1545"/>
      <c r="CZ142" s="1545"/>
    </row>
    <row r="143" s="133" customFormat="true" ht="15" customHeight="true" x14ac:dyDescent="0.2">
      <c r="A143" s="1864"/>
      <c r="B143" s="303" t="s">
        <v>67</v>
      </c>
      <c r="C143" s="1634" t="s">
        <v>35</v>
      </c>
      <c r="D143" s="1641" t="s">
        <v>35</v>
      </c>
      <c r="E143" s="1641" t="s">
        <v>35</v>
      </c>
      <c r="F143" s="1641" t="s">
        <v>35</v>
      </c>
      <c r="G143" s="1649" t="s">
        <v>35</v>
      </c>
      <c r="H143" s="1656" t="s">
        <v>35</v>
      </c>
      <c r="I143" s="1641" t="s">
        <v>35</v>
      </c>
      <c r="J143" s="1641" t="s">
        <v>35</v>
      </c>
      <c r="K143" s="1641" t="s">
        <v>35</v>
      </c>
      <c r="L143" s="1664" t="s">
        <v>35</v>
      </c>
      <c r="M143" s="1669" t="s">
        <v>35</v>
      </c>
      <c r="N143" s="1641" t="s">
        <v>35</v>
      </c>
      <c r="O143" s="1641" t="s">
        <v>35</v>
      </c>
      <c r="P143" s="1641" t="s">
        <v>35</v>
      </c>
      <c r="Q143" s="1664" t="s">
        <v>35</v>
      </c>
      <c r="R143" s="1669" t="s">
        <v>35</v>
      </c>
      <c r="S143" s="1641" t="s">
        <v>35</v>
      </c>
      <c r="T143" s="1641" t="s">
        <v>35</v>
      </c>
      <c r="U143" s="1641" t="s">
        <v>35</v>
      </c>
      <c r="V143" s="1641" t="s">
        <v>35</v>
      </c>
      <c r="W143" s="1641" t="s">
        <v>35</v>
      </c>
      <c r="X143" s="1641" t="s">
        <v>35</v>
      </c>
      <c r="Y143" s="1677" t="s">
        <v>35</v>
      </c>
      <c r="Z143" s="1677" t="s">
        <v>35</v>
      </c>
      <c r="AA143" s="1677" t="s">
        <v>35</v>
      </c>
      <c r="AB143" s="1677" t="s">
        <v>35</v>
      </c>
      <c r="AC143" s="1677" t="s">
        <v>35</v>
      </c>
      <c r="AD143" s="1677" t="s">
        <v>35</v>
      </c>
      <c r="AE143" s="1523"/>
      <c r="AF143" s="1523"/>
      <c r="AG143" s="1523"/>
      <c r="AH143" s="1523"/>
      <c r="AI143" s="1523"/>
      <c r="AJ143" s="1523"/>
      <c r="AK143" s="1523"/>
      <c r="AL143" s="1523"/>
      <c r="AM143" s="1523"/>
      <c r="AN143" s="1523"/>
      <c r="AO143" s="1523"/>
      <c r="AP143" s="1523"/>
      <c r="AQ143" s="1523"/>
      <c r="AR143" s="1523"/>
      <c r="AS143" s="1523"/>
      <c r="AT143" s="1523"/>
      <c r="AU143" s="1523"/>
      <c r="AV143" s="1523"/>
      <c r="AW143" s="1523"/>
      <c r="AX143" s="1523"/>
      <c r="AY143" s="1523"/>
      <c r="AZ143" s="242"/>
      <c r="BA143" s="1921"/>
      <c r="BB143" s="176" t="s">
        <v>67</v>
      </c>
      <c r="BC143" s="1358" t="s">
        <v>35</v>
      </c>
      <c r="BD143" s="1377" t="s">
        <v>35</v>
      </c>
      <c r="BE143" s="1377" t="s">
        <v>35</v>
      </c>
      <c r="BF143" s="1377" t="s">
        <v>35</v>
      </c>
      <c r="BG143" s="1397" t="s">
        <v>35</v>
      </c>
      <c r="BH143" s="1417" t="s">
        <v>35</v>
      </c>
      <c r="BI143" s="1377" t="s">
        <v>35</v>
      </c>
      <c r="BJ143" s="1377" t="s">
        <v>35</v>
      </c>
      <c r="BK143" s="1377" t="s">
        <v>35</v>
      </c>
      <c r="BL143" s="1397" t="s">
        <v>35</v>
      </c>
      <c r="BM143" s="1417" t="s">
        <v>35</v>
      </c>
      <c r="BN143" s="1377" t="s">
        <v>35</v>
      </c>
      <c r="BO143" s="1377" t="s">
        <v>35</v>
      </c>
      <c r="BP143" s="1377" t="s">
        <v>35</v>
      </c>
      <c r="BQ143" s="1397" t="s">
        <v>35</v>
      </c>
      <c r="BR143" s="1417" t="s">
        <v>35</v>
      </c>
      <c r="BS143" s="1377" t="s">
        <v>35</v>
      </c>
      <c r="BT143" s="1377" t="s">
        <v>35</v>
      </c>
      <c r="BU143" s="1377" t="s">
        <v>35</v>
      </c>
      <c r="BV143" s="1377" t="s">
        <v>35</v>
      </c>
      <c r="BW143" s="1377" t="s">
        <v>35</v>
      </c>
      <c r="BX143" s="1377" t="s">
        <v>35</v>
      </c>
      <c r="BY143" s="1435" t="s">
        <v>35</v>
      </c>
      <c r="BZ143" s="1435" t="s">
        <v>35</v>
      </c>
      <c r="CA143" s="1435" t="s">
        <v>35</v>
      </c>
      <c r="CB143" s="1435" t="s">
        <v>35</v>
      </c>
      <c r="CC143" s="1435" t="s">
        <v>35</v>
      </c>
      <c r="CD143" s="1435" t="s">
        <v>35</v>
      </c>
      <c r="CE143" s="1545"/>
      <c r="CF143" s="1545"/>
      <c r="CG143" s="1545"/>
      <c r="CH143" s="1545"/>
      <c r="CI143" s="1545"/>
      <c r="CJ143" s="1545"/>
      <c r="CK143" s="1545"/>
      <c r="CL143" s="1545"/>
      <c r="CM143" s="1545"/>
      <c r="CN143" s="1545"/>
      <c r="CO143" s="1545"/>
      <c r="CP143" s="1545"/>
      <c r="CQ143" s="1545"/>
      <c r="CR143" s="1545"/>
      <c r="CS143" s="1545"/>
      <c r="CT143" s="1545"/>
      <c r="CU143" s="1545"/>
      <c r="CV143" s="1545"/>
      <c r="CW143" s="1545"/>
      <c r="CX143" s="1545"/>
      <c r="CY143" s="1545"/>
      <c r="CZ143" s="1545"/>
    </row>
    <row r="144" s="133" customFormat="true" ht="15" customHeight="true" x14ac:dyDescent="0.2">
      <c r="A144" s="1864" t="s">
        <v>108</v>
      </c>
      <c r="B144" s="303" t="s">
        <v>64</v>
      </c>
      <c r="C144" s="1634" t="s">
        <v>35</v>
      </c>
      <c r="D144" s="1641" t="s">
        <v>35</v>
      </c>
      <c r="E144" s="1641" t="s">
        <v>35</v>
      </c>
      <c r="F144" s="1641" t="s">
        <v>35</v>
      </c>
      <c r="G144" s="1649" t="s">
        <v>35</v>
      </c>
      <c r="H144" s="1656" t="s">
        <v>35</v>
      </c>
      <c r="I144" s="1641" t="s">
        <v>35</v>
      </c>
      <c r="J144" s="1641" t="s">
        <v>35</v>
      </c>
      <c r="K144" s="1641" t="s">
        <v>35</v>
      </c>
      <c r="L144" s="1664" t="s">
        <v>35</v>
      </c>
      <c r="M144" s="1669" t="s">
        <v>35</v>
      </c>
      <c r="N144" s="1641" t="s">
        <v>35</v>
      </c>
      <c r="O144" s="1641" t="s">
        <v>35</v>
      </c>
      <c r="P144" s="1641" t="s">
        <v>35</v>
      </c>
      <c r="Q144" s="1664" t="s">
        <v>35</v>
      </c>
      <c r="R144" s="1669" t="s">
        <v>35</v>
      </c>
      <c r="S144" s="1641" t="s">
        <v>35</v>
      </c>
      <c r="T144" s="1641" t="s">
        <v>35</v>
      </c>
      <c r="U144" s="1641" t="s">
        <v>35</v>
      </c>
      <c r="V144" s="1641" t="s">
        <v>35</v>
      </c>
      <c r="W144" s="1641" t="s">
        <v>35</v>
      </c>
      <c r="X144" s="1641" t="s">
        <v>35</v>
      </c>
      <c r="Y144" s="1677" t="s">
        <v>35</v>
      </c>
      <c r="Z144" s="1677" t="s">
        <v>35</v>
      </c>
      <c r="AA144" s="1677" t="s">
        <v>35</v>
      </c>
      <c r="AB144" s="1677" t="s">
        <v>35</v>
      </c>
      <c r="AC144" s="1677" t="s">
        <v>35</v>
      </c>
      <c r="AD144" s="1677" t="s">
        <v>35</v>
      </c>
      <c r="AE144" s="1523"/>
      <c r="AF144" s="1523"/>
      <c r="AG144" s="1523"/>
      <c r="AH144" s="1523"/>
      <c r="AI144" s="1523"/>
      <c r="AJ144" s="1523"/>
      <c r="AK144" s="1523"/>
      <c r="AL144" s="1523"/>
      <c r="AM144" s="1523"/>
      <c r="AN144" s="1523"/>
      <c r="AO144" s="1523"/>
      <c r="AP144" s="1523"/>
      <c r="AQ144" s="1523"/>
      <c r="AR144" s="1523"/>
      <c r="AS144" s="1523"/>
      <c r="AT144" s="1523"/>
      <c r="AU144" s="1523"/>
      <c r="AV144" s="1523"/>
      <c r="AW144" s="1523"/>
      <c r="AX144" s="1523"/>
      <c r="AY144" s="1523"/>
      <c r="AZ144" s="242"/>
      <c r="BA144" s="1921" t="s">
        <v>108</v>
      </c>
      <c r="BB144" s="176" t="s">
        <v>64</v>
      </c>
      <c r="BC144" s="1358" t="s">
        <v>35</v>
      </c>
      <c r="BD144" s="1377" t="s">
        <v>35</v>
      </c>
      <c r="BE144" s="1377" t="s">
        <v>35</v>
      </c>
      <c r="BF144" s="1377" t="s">
        <v>35</v>
      </c>
      <c r="BG144" s="1397" t="s">
        <v>35</v>
      </c>
      <c r="BH144" s="1417" t="s">
        <v>35</v>
      </c>
      <c r="BI144" s="1377" t="s">
        <v>35</v>
      </c>
      <c r="BJ144" s="1377" t="s">
        <v>35</v>
      </c>
      <c r="BK144" s="1377" t="s">
        <v>35</v>
      </c>
      <c r="BL144" s="1397" t="s">
        <v>35</v>
      </c>
      <c r="BM144" s="1417" t="s">
        <v>35</v>
      </c>
      <c r="BN144" s="1377" t="s">
        <v>35</v>
      </c>
      <c r="BO144" s="1377" t="s">
        <v>35</v>
      </c>
      <c r="BP144" s="1377" t="s">
        <v>35</v>
      </c>
      <c r="BQ144" s="1397" t="s">
        <v>35</v>
      </c>
      <c r="BR144" s="1417" t="s">
        <v>35</v>
      </c>
      <c r="BS144" s="1377" t="s">
        <v>35</v>
      </c>
      <c r="BT144" s="1377" t="s">
        <v>35</v>
      </c>
      <c r="BU144" s="1377" t="s">
        <v>35</v>
      </c>
      <c r="BV144" s="1377" t="s">
        <v>35</v>
      </c>
      <c r="BW144" s="1377" t="s">
        <v>35</v>
      </c>
      <c r="BX144" s="1377" t="s">
        <v>35</v>
      </c>
      <c r="BY144" s="1435" t="s">
        <v>35</v>
      </c>
      <c r="BZ144" s="1435" t="s">
        <v>35</v>
      </c>
      <c r="CA144" s="1435" t="s">
        <v>35</v>
      </c>
      <c r="CB144" s="1435" t="s">
        <v>35</v>
      </c>
      <c r="CC144" s="1435" t="s">
        <v>35</v>
      </c>
      <c r="CD144" s="1435" t="s">
        <v>35</v>
      </c>
      <c r="CE144" s="1545"/>
      <c r="CF144" s="1545"/>
      <c r="CG144" s="1545"/>
      <c r="CH144" s="1545"/>
      <c r="CI144" s="1545"/>
      <c r="CJ144" s="1545"/>
      <c r="CK144" s="1545"/>
      <c r="CL144" s="1545"/>
      <c r="CM144" s="1545"/>
      <c r="CN144" s="1545"/>
      <c r="CO144" s="1545"/>
      <c r="CP144" s="1545"/>
      <c r="CQ144" s="1545"/>
      <c r="CR144" s="1545"/>
      <c r="CS144" s="1545"/>
      <c r="CT144" s="1545"/>
      <c r="CU144" s="1545"/>
      <c r="CV144" s="1545"/>
      <c r="CW144" s="1545"/>
      <c r="CX144" s="1545"/>
      <c r="CY144" s="1545"/>
      <c r="CZ144" s="1545"/>
    </row>
    <row r="145" s="133" customFormat="true" ht="15" customHeight="true" x14ac:dyDescent="0.2">
      <c r="A145" s="1864"/>
      <c r="B145" s="303" t="s">
        <v>65</v>
      </c>
      <c r="C145" s="1634" t="s">
        <v>35</v>
      </c>
      <c r="D145" s="1641" t="s">
        <v>35</v>
      </c>
      <c r="E145" s="1641" t="s">
        <v>35</v>
      </c>
      <c r="F145" s="1641" t="s">
        <v>35</v>
      </c>
      <c r="G145" s="1649" t="s">
        <v>35</v>
      </c>
      <c r="H145" s="1656" t="s">
        <v>35</v>
      </c>
      <c r="I145" s="1641" t="s">
        <v>35</v>
      </c>
      <c r="J145" s="1641" t="s">
        <v>35</v>
      </c>
      <c r="K145" s="1641" t="s">
        <v>35</v>
      </c>
      <c r="L145" s="1664" t="s">
        <v>35</v>
      </c>
      <c r="M145" s="1669" t="s">
        <v>35</v>
      </c>
      <c r="N145" s="1641" t="s">
        <v>35</v>
      </c>
      <c r="O145" s="1641" t="s">
        <v>35</v>
      </c>
      <c r="P145" s="1641" t="s">
        <v>35</v>
      </c>
      <c r="Q145" s="1664" t="s">
        <v>35</v>
      </c>
      <c r="R145" s="1669" t="s">
        <v>35</v>
      </c>
      <c r="S145" s="1641" t="s">
        <v>35</v>
      </c>
      <c r="T145" s="1641" t="s">
        <v>35</v>
      </c>
      <c r="U145" s="1641" t="s">
        <v>35</v>
      </c>
      <c r="V145" s="1641" t="s">
        <v>35</v>
      </c>
      <c r="W145" s="1641" t="s">
        <v>35</v>
      </c>
      <c r="X145" s="1641" t="s">
        <v>35</v>
      </c>
      <c r="Y145" s="1677" t="s">
        <v>35</v>
      </c>
      <c r="Z145" s="1677" t="s">
        <v>35</v>
      </c>
      <c r="AA145" s="1677" t="s">
        <v>35</v>
      </c>
      <c r="AB145" s="1677" t="s">
        <v>35</v>
      </c>
      <c r="AC145" s="1677" t="s">
        <v>35</v>
      </c>
      <c r="AD145" s="1677" t="s">
        <v>35</v>
      </c>
      <c r="AE145" s="1523"/>
      <c r="AF145" s="1523"/>
      <c r="AG145" s="1523"/>
      <c r="AH145" s="1523"/>
      <c r="AI145" s="1523"/>
      <c r="AJ145" s="1523"/>
      <c r="AK145" s="1523"/>
      <c r="AL145" s="1523"/>
      <c r="AM145" s="1523"/>
      <c r="AN145" s="1523"/>
      <c r="AO145" s="1523"/>
      <c r="AP145" s="1523"/>
      <c r="AQ145" s="1523"/>
      <c r="AR145" s="1523"/>
      <c r="AS145" s="1523"/>
      <c r="AT145" s="1523"/>
      <c r="AU145" s="1523"/>
      <c r="AV145" s="1523"/>
      <c r="AW145" s="1523"/>
      <c r="AX145" s="1523"/>
      <c r="AY145" s="1523"/>
      <c r="AZ145" s="242"/>
      <c r="BA145" s="1921"/>
      <c r="BB145" s="176" t="s">
        <v>65</v>
      </c>
      <c r="BC145" s="1358" t="s">
        <v>35</v>
      </c>
      <c r="BD145" s="1377" t="s">
        <v>35</v>
      </c>
      <c r="BE145" s="1377" t="s">
        <v>35</v>
      </c>
      <c r="BF145" s="1377" t="s">
        <v>35</v>
      </c>
      <c r="BG145" s="1397" t="s">
        <v>35</v>
      </c>
      <c r="BH145" s="1417" t="s">
        <v>35</v>
      </c>
      <c r="BI145" s="1377" t="s">
        <v>35</v>
      </c>
      <c r="BJ145" s="1377" t="s">
        <v>35</v>
      </c>
      <c r="BK145" s="1377" t="s">
        <v>35</v>
      </c>
      <c r="BL145" s="1397" t="s">
        <v>35</v>
      </c>
      <c r="BM145" s="1417" t="s">
        <v>35</v>
      </c>
      <c r="BN145" s="1377" t="s">
        <v>35</v>
      </c>
      <c r="BO145" s="1377" t="s">
        <v>35</v>
      </c>
      <c r="BP145" s="1377" t="s">
        <v>35</v>
      </c>
      <c r="BQ145" s="1397" t="s">
        <v>35</v>
      </c>
      <c r="BR145" s="1417" t="s">
        <v>35</v>
      </c>
      <c r="BS145" s="1377" t="s">
        <v>35</v>
      </c>
      <c r="BT145" s="1377" t="s">
        <v>35</v>
      </c>
      <c r="BU145" s="1377" t="s">
        <v>35</v>
      </c>
      <c r="BV145" s="1377" t="s">
        <v>35</v>
      </c>
      <c r="BW145" s="1377" t="s">
        <v>35</v>
      </c>
      <c r="BX145" s="1377" t="s">
        <v>35</v>
      </c>
      <c r="BY145" s="1435" t="s">
        <v>35</v>
      </c>
      <c r="BZ145" s="1435" t="s">
        <v>35</v>
      </c>
      <c r="CA145" s="1435" t="s">
        <v>35</v>
      </c>
      <c r="CB145" s="1435" t="s">
        <v>35</v>
      </c>
      <c r="CC145" s="1435" t="s">
        <v>35</v>
      </c>
      <c r="CD145" s="1435" t="s">
        <v>35</v>
      </c>
      <c r="CE145" s="1545"/>
      <c r="CF145" s="1545"/>
      <c r="CG145" s="1545"/>
      <c r="CH145" s="1545"/>
      <c r="CI145" s="1545"/>
      <c r="CJ145" s="1545"/>
      <c r="CK145" s="1545"/>
      <c r="CL145" s="1545"/>
      <c r="CM145" s="1545"/>
      <c r="CN145" s="1545"/>
      <c r="CO145" s="1545"/>
      <c r="CP145" s="1545"/>
      <c r="CQ145" s="1545"/>
      <c r="CR145" s="1545"/>
      <c r="CS145" s="1545"/>
      <c r="CT145" s="1545"/>
      <c r="CU145" s="1545"/>
      <c r="CV145" s="1545"/>
      <c r="CW145" s="1545"/>
      <c r="CX145" s="1545"/>
      <c r="CY145" s="1545"/>
      <c r="CZ145" s="1545"/>
    </row>
    <row r="146" s="133" customFormat="true" ht="15" customHeight="true" x14ac:dyDescent="0.2">
      <c r="A146" s="1864"/>
      <c r="B146" s="303" t="s">
        <v>66</v>
      </c>
      <c r="C146" s="1634" t="s">
        <v>35</v>
      </c>
      <c r="D146" s="1641" t="s">
        <v>35</v>
      </c>
      <c r="E146" s="1641" t="s">
        <v>35</v>
      </c>
      <c r="F146" s="1641" t="s">
        <v>35</v>
      </c>
      <c r="G146" s="1649" t="s">
        <v>35</v>
      </c>
      <c r="H146" s="1656" t="s">
        <v>35</v>
      </c>
      <c r="I146" s="1641" t="s">
        <v>35</v>
      </c>
      <c r="J146" s="1641" t="s">
        <v>35</v>
      </c>
      <c r="K146" s="1641" t="s">
        <v>35</v>
      </c>
      <c r="L146" s="1664" t="s">
        <v>35</v>
      </c>
      <c r="M146" s="1669" t="s">
        <v>35</v>
      </c>
      <c r="N146" s="1641" t="s">
        <v>35</v>
      </c>
      <c r="O146" s="1641" t="s">
        <v>35</v>
      </c>
      <c r="P146" s="1641" t="s">
        <v>35</v>
      </c>
      <c r="Q146" s="1664" t="s">
        <v>35</v>
      </c>
      <c r="R146" s="1669" t="s">
        <v>35</v>
      </c>
      <c r="S146" s="1641" t="s">
        <v>35</v>
      </c>
      <c r="T146" s="1641" t="s">
        <v>35</v>
      </c>
      <c r="U146" s="1641" t="s">
        <v>35</v>
      </c>
      <c r="V146" s="1641" t="s">
        <v>35</v>
      </c>
      <c r="W146" s="1641" t="s">
        <v>35</v>
      </c>
      <c r="X146" s="1641" t="s">
        <v>35</v>
      </c>
      <c r="Y146" s="1677" t="s">
        <v>35</v>
      </c>
      <c r="Z146" s="1677" t="s">
        <v>35</v>
      </c>
      <c r="AA146" s="1677" t="s">
        <v>35</v>
      </c>
      <c r="AB146" s="1677" t="s">
        <v>35</v>
      </c>
      <c r="AC146" s="1677" t="s">
        <v>35</v>
      </c>
      <c r="AD146" s="1677" t="s">
        <v>35</v>
      </c>
      <c r="AE146" s="1523"/>
      <c r="AF146" s="1523"/>
      <c r="AG146" s="1523"/>
      <c r="AH146" s="1523"/>
      <c r="AI146" s="1523"/>
      <c r="AJ146" s="1523"/>
      <c r="AK146" s="1523"/>
      <c r="AL146" s="1523"/>
      <c r="AM146" s="1523"/>
      <c r="AN146" s="1523"/>
      <c r="AO146" s="1523"/>
      <c r="AP146" s="1523"/>
      <c r="AQ146" s="1523"/>
      <c r="AR146" s="1523"/>
      <c r="AS146" s="1523"/>
      <c r="AT146" s="1523"/>
      <c r="AU146" s="1523"/>
      <c r="AV146" s="1523"/>
      <c r="AW146" s="1523"/>
      <c r="AX146" s="1523"/>
      <c r="AY146" s="1523"/>
      <c r="AZ146" s="242"/>
      <c r="BA146" s="1921"/>
      <c r="BB146" s="176" t="s">
        <v>66</v>
      </c>
      <c r="BC146" s="1358" t="s">
        <v>35</v>
      </c>
      <c r="BD146" s="1377" t="s">
        <v>35</v>
      </c>
      <c r="BE146" s="1377" t="s">
        <v>35</v>
      </c>
      <c r="BF146" s="1377" t="s">
        <v>35</v>
      </c>
      <c r="BG146" s="1397" t="s">
        <v>35</v>
      </c>
      <c r="BH146" s="1417" t="s">
        <v>35</v>
      </c>
      <c r="BI146" s="1377" t="s">
        <v>35</v>
      </c>
      <c r="BJ146" s="1377" t="s">
        <v>35</v>
      </c>
      <c r="BK146" s="1377" t="s">
        <v>35</v>
      </c>
      <c r="BL146" s="1397" t="s">
        <v>35</v>
      </c>
      <c r="BM146" s="1417" t="s">
        <v>35</v>
      </c>
      <c r="BN146" s="1377" t="s">
        <v>35</v>
      </c>
      <c r="BO146" s="1377" t="s">
        <v>35</v>
      </c>
      <c r="BP146" s="1377" t="s">
        <v>35</v>
      </c>
      <c r="BQ146" s="1397" t="s">
        <v>35</v>
      </c>
      <c r="BR146" s="1417" t="s">
        <v>35</v>
      </c>
      <c r="BS146" s="1377" t="s">
        <v>35</v>
      </c>
      <c r="BT146" s="1377" t="s">
        <v>35</v>
      </c>
      <c r="BU146" s="1377" t="s">
        <v>35</v>
      </c>
      <c r="BV146" s="1377" t="s">
        <v>35</v>
      </c>
      <c r="BW146" s="1377" t="s">
        <v>35</v>
      </c>
      <c r="BX146" s="1377" t="s">
        <v>35</v>
      </c>
      <c r="BY146" s="1435" t="s">
        <v>35</v>
      </c>
      <c r="BZ146" s="1435" t="s">
        <v>35</v>
      </c>
      <c r="CA146" s="1435" t="s">
        <v>35</v>
      </c>
      <c r="CB146" s="1435" t="s">
        <v>35</v>
      </c>
      <c r="CC146" s="1435" t="s">
        <v>35</v>
      </c>
      <c r="CD146" s="1435" t="s">
        <v>35</v>
      </c>
      <c r="CE146" s="1545"/>
      <c r="CF146" s="1545"/>
      <c r="CG146" s="1545"/>
      <c r="CH146" s="1545"/>
      <c r="CI146" s="1545"/>
      <c r="CJ146" s="1545"/>
      <c r="CK146" s="1545"/>
      <c r="CL146" s="1545"/>
      <c r="CM146" s="1545"/>
      <c r="CN146" s="1545"/>
      <c r="CO146" s="1545"/>
      <c r="CP146" s="1545"/>
      <c r="CQ146" s="1545"/>
      <c r="CR146" s="1545"/>
      <c r="CS146" s="1545"/>
      <c r="CT146" s="1545"/>
      <c r="CU146" s="1545"/>
      <c r="CV146" s="1545"/>
      <c r="CW146" s="1545"/>
      <c r="CX146" s="1545"/>
      <c r="CY146" s="1545"/>
      <c r="CZ146" s="1545"/>
    </row>
    <row r="147" s="133" customFormat="true" ht="15" customHeight="true" x14ac:dyDescent="0.2">
      <c r="A147" s="1864"/>
      <c r="B147" s="303" t="s">
        <v>67</v>
      </c>
      <c r="C147" s="1634" t="s">
        <v>35</v>
      </c>
      <c r="D147" s="1641" t="s">
        <v>35</v>
      </c>
      <c r="E147" s="1641" t="s">
        <v>35</v>
      </c>
      <c r="F147" s="1641" t="s">
        <v>35</v>
      </c>
      <c r="G147" s="1649" t="s">
        <v>35</v>
      </c>
      <c r="H147" s="1656" t="s">
        <v>35</v>
      </c>
      <c r="I147" s="1641" t="s">
        <v>35</v>
      </c>
      <c r="J147" s="1641" t="s">
        <v>35</v>
      </c>
      <c r="K147" s="1641" t="s">
        <v>35</v>
      </c>
      <c r="L147" s="1664" t="s">
        <v>35</v>
      </c>
      <c r="M147" s="1669" t="s">
        <v>35</v>
      </c>
      <c r="N147" s="1641" t="s">
        <v>35</v>
      </c>
      <c r="O147" s="1641" t="s">
        <v>35</v>
      </c>
      <c r="P147" s="1641" t="s">
        <v>35</v>
      </c>
      <c r="Q147" s="1664" t="s">
        <v>35</v>
      </c>
      <c r="R147" s="1669" t="s">
        <v>35</v>
      </c>
      <c r="S147" s="1641" t="s">
        <v>35</v>
      </c>
      <c r="T147" s="1641" t="s">
        <v>35</v>
      </c>
      <c r="U147" s="1641" t="s">
        <v>35</v>
      </c>
      <c r="V147" s="1641" t="s">
        <v>35</v>
      </c>
      <c r="W147" s="1641" t="s">
        <v>35</v>
      </c>
      <c r="X147" s="1641" t="s">
        <v>35</v>
      </c>
      <c r="Y147" s="1677" t="s">
        <v>35</v>
      </c>
      <c r="Z147" s="1677" t="s">
        <v>35</v>
      </c>
      <c r="AA147" s="1677" t="s">
        <v>35</v>
      </c>
      <c r="AB147" s="1677" t="s">
        <v>35</v>
      </c>
      <c r="AC147" s="1677" t="s">
        <v>35</v>
      </c>
      <c r="AD147" s="1677" t="s">
        <v>35</v>
      </c>
      <c r="AE147" s="1523"/>
      <c r="AF147" s="1523"/>
      <c r="AG147" s="1523"/>
      <c r="AH147" s="1523"/>
      <c r="AI147" s="1523"/>
      <c r="AJ147" s="1523"/>
      <c r="AK147" s="1523"/>
      <c r="AL147" s="1523"/>
      <c r="AM147" s="1523"/>
      <c r="AN147" s="1523"/>
      <c r="AO147" s="1523"/>
      <c r="AP147" s="1523"/>
      <c r="AQ147" s="1523"/>
      <c r="AR147" s="1523"/>
      <c r="AS147" s="1523"/>
      <c r="AT147" s="1523"/>
      <c r="AU147" s="1523"/>
      <c r="AV147" s="1523"/>
      <c r="AW147" s="1523"/>
      <c r="AX147" s="1523"/>
      <c r="AY147" s="1523"/>
      <c r="AZ147" s="242"/>
      <c r="BA147" s="1921"/>
      <c r="BB147" s="176" t="s">
        <v>67</v>
      </c>
      <c r="BC147" s="1358" t="s">
        <v>35</v>
      </c>
      <c r="BD147" s="1377" t="s">
        <v>35</v>
      </c>
      <c r="BE147" s="1377" t="s">
        <v>35</v>
      </c>
      <c r="BF147" s="1377" t="s">
        <v>35</v>
      </c>
      <c r="BG147" s="1397" t="s">
        <v>35</v>
      </c>
      <c r="BH147" s="1417" t="s">
        <v>35</v>
      </c>
      <c r="BI147" s="1377" t="s">
        <v>35</v>
      </c>
      <c r="BJ147" s="1377" t="s">
        <v>35</v>
      </c>
      <c r="BK147" s="1377" t="s">
        <v>35</v>
      </c>
      <c r="BL147" s="1397" t="s">
        <v>35</v>
      </c>
      <c r="BM147" s="1417" t="s">
        <v>35</v>
      </c>
      <c r="BN147" s="1377" t="s">
        <v>35</v>
      </c>
      <c r="BO147" s="1377" t="s">
        <v>35</v>
      </c>
      <c r="BP147" s="1377" t="s">
        <v>35</v>
      </c>
      <c r="BQ147" s="1397" t="s">
        <v>35</v>
      </c>
      <c r="BR147" s="1417" t="s">
        <v>35</v>
      </c>
      <c r="BS147" s="1377" t="s">
        <v>35</v>
      </c>
      <c r="BT147" s="1377" t="s">
        <v>35</v>
      </c>
      <c r="BU147" s="1377" t="s">
        <v>35</v>
      </c>
      <c r="BV147" s="1377" t="s">
        <v>35</v>
      </c>
      <c r="BW147" s="1377" t="s">
        <v>35</v>
      </c>
      <c r="BX147" s="1377" t="s">
        <v>35</v>
      </c>
      <c r="BY147" s="1435" t="s">
        <v>35</v>
      </c>
      <c r="BZ147" s="1435" t="s">
        <v>35</v>
      </c>
      <c r="CA147" s="1435" t="s">
        <v>35</v>
      </c>
      <c r="CB147" s="1435" t="s">
        <v>35</v>
      </c>
      <c r="CC147" s="1435" t="s">
        <v>35</v>
      </c>
      <c r="CD147" s="1435" t="s">
        <v>35</v>
      </c>
      <c r="CE147" s="1545"/>
      <c r="CF147" s="1545"/>
      <c r="CG147" s="1545"/>
      <c r="CH147" s="1545"/>
      <c r="CI147" s="1545"/>
      <c r="CJ147" s="1545"/>
      <c r="CK147" s="1545"/>
      <c r="CL147" s="1545"/>
      <c r="CM147" s="1545"/>
      <c r="CN147" s="1545"/>
      <c r="CO147" s="1545"/>
      <c r="CP147" s="1545"/>
      <c r="CQ147" s="1545"/>
      <c r="CR147" s="1545"/>
      <c r="CS147" s="1545"/>
      <c r="CT147" s="1545"/>
      <c r="CU147" s="1545"/>
      <c r="CV147" s="1545"/>
      <c r="CW147" s="1545"/>
      <c r="CX147" s="1545"/>
      <c r="CY147" s="1545"/>
      <c r="CZ147" s="1545"/>
    </row>
    <row r="148" s="133" customFormat="true" ht="15" customHeight="true" x14ac:dyDescent="0.2">
      <c r="A148" s="1864" t="s">
        <v>109</v>
      </c>
      <c r="B148" s="303" t="s">
        <v>49</v>
      </c>
      <c r="C148" s="557">
        <v>4.9147662315710168</v>
      </c>
      <c r="D148" s="572">
        <v>8.2981533504479952</v>
      </c>
      <c r="E148" s="572">
        <v>10.057021575068447</v>
      </c>
      <c r="F148" s="572">
        <v>12.867622709039692</v>
      </c>
      <c r="G148" s="587">
        <v>6.8747461732260806</v>
      </c>
      <c r="H148" s="602">
        <v>19.855347959177706</v>
      </c>
      <c r="I148" s="572">
        <v>17.99504204152786</v>
      </c>
      <c r="J148" s="572">
        <v>14.292160568764642</v>
      </c>
      <c r="K148" s="572">
        <v>3.200142815592609</v>
      </c>
      <c r="L148" s="617">
        <v>5.0279874820822243</v>
      </c>
      <c r="M148" s="629">
        <v>4.3029233897262564</v>
      </c>
      <c r="N148" s="572">
        <v>6.2629431529493811</v>
      </c>
      <c r="O148" s="572">
        <v>8.1350462789880957</v>
      </c>
      <c r="P148" s="572">
        <v>8.6532975144730777</v>
      </c>
      <c r="Q148" s="617">
        <v>9.1262702462497423</v>
      </c>
      <c r="R148" s="629">
        <v>8.0879364425900739</v>
      </c>
      <c r="S148" s="572">
        <v>10.334060604954558</v>
      </c>
      <c r="T148" s="572">
        <v>6.3056308767823017</v>
      </c>
      <c r="U148" s="572">
        <v>6.9734486859881883</v>
      </c>
      <c r="V148" s="572">
        <v>6.5839722272338408</v>
      </c>
      <c r="W148" s="572">
        <v>11.935466167888158</v>
      </c>
      <c r="X148" s="572">
        <v>9.2506957205922244</v>
      </c>
      <c r="Y148" s="641">
        <v>5.3189653181221077</v>
      </c>
      <c r="Z148" s="641">
        <v>3.9157835435849671</v>
      </c>
      <c r="AA148" s="641">
        <v>11.752070716560773</v>
      </c>
      <c r="AB148" s="641">
        <v>6.0173762999518976</v>
      </c>
      <c r="AC148" s="641">
        <v>13.070049450036667</v>
      </c>
      <c r="AD148" s="641">
        <v>6.6909998498814751</v>
      </c>
      <c r="AE148" s="1524"/>
      <c r="AF148" s="1524"/>
      <c r="AG148" s="1524"/>
      <c r="AH148" s="1524"/>
      <c r="AI148" s="1524"/>
      <c r="AJ148" s="1524"/>
      <c r="AK148" s="1524"/>
      <c r="AL148" s="1524"/>
      <c r="AM148" s="1524"/>
      <c r="AN148" s="1524"/>
      <c r="AO148" s="1524"/>
      <c r="AP148" s="1524"/>
      <c r="AQ148" s="1524"/>
      <c r="AR148" s="1524"/>
      <c r="AS148" s="1524"/>
      <c r="AT148" s="1524"/>
      <c r="AU148" s="1524"/>
      <c r="AV148" s="1524"/>
      <c r="AW148" s="1524"/>
      <c r="AX148" s="1524"/>
      <c r="AY148" s="1524"/>
      <c r="AZ148" s="242"/>
      <c r="BA148" s="1921" t="s">
        <v>109</v>
      </c>
      <c r="BB148" s="176" t="s">
        <v>49</v>
      </c>
      <c r="BC148" s="656">
        <v>600.6443790000003</v>
      </c>
      <c r="BD148" s="671">
        <v>1014.361326</v>
      </c>
      <c r="BE148" s="671">
        <v>1229.1364589999989</v>
      </c>
      <c r="BF148" s="671">
        <v>1572.5792010000007</v>
      </c>
      <c r="BG148" s="686">
        <v>840.29388499999948</v>
      </c>
      <c r="BH148" s="701">
        <v>663.49929299999997</v>
      </c>
      <c r="BI148" s="671">
        <v>601.49370999999962</v>
      </c>
      <c r="BJ148" s="671">
        <v>477.89756300000005</v>
      </c>
      <c r="BK148" s="671">
        <v>107.23807400000001</v>
      </c>
      <c r="BL148" s="686">
        <v>167.65431899999999</v>
      </c>
      <c r="BM148" s="701">
        <v>382.04965900000013</v>
      </c>
      <c r="BN148" s="671">
        <v>556.46085900000003</v>
      </c>
      <c r="BO148" s="671">
        <v>721.78467599999988</v>
      </c>
      <c r="BP148" s="671">
        <v>768.29705400000012</v>
      </c>
      <c r="BQ148" s="686">
        <v>810.64004299999999</v>
      </c>
      <c r="BR148" s="701">
        <v>192.09437400000007</v>
      </c>
      <c r="BS148" s="671">
        <v>320.55220100000003</v>
      </c>
      <c r="BT148" s="671">
        <v>448.51552699999996</v>
      </c>
      <c r="BU148" s="671">
        <v>336.25907799999993</v>
      </c>
      <c r="BV148" s="671">
        <v>236.12422199999995</v>
      </c>
      <c r="BW148" s="671">
        <v>1522.7327399999999</v>
      </c>
      <c r="BX148" s="671">
        <v>539.82012499999985</v>
      </c>
      <c r="BY148" s="716">
        <v>180.25613800000005</v>
      </c>
      <c r="BZ148" s="716">
        <v>156.95624099999998</v>
      </c>
      <c r="CA148" s="716">
        <v>332.73814900000008</v>
      </c>
      <c r="CB148" s="716">
        <v>193.89762100000004</v>
      </c>
      <c r="CC148" s="716">
        <v>527.00823999999977</v>
      </c>
      <c r="CD148" s="716">
        <v>270.06059400000004</v>
      </c>
      <c r="CE148" s="1727"/>
      <c r="CF148" s="1727"/>
      <c r="CG148" s="1727"/>
      <c r="CH148" s="1727"/>
      <c r="CI148" s="1727"/>
      <c r="CJ148" s="1727"/>
      <c r="CK148" s="1727"/>
      <c r="CL148" s="1727"/>
      <c r="CM148" s="1727"/>
      <c r="CN148" s="1727"/>
      <c r="CO148" s="1727"/>
      <c r="CP148" s="1727"/>
      <c r="CQ148" s="1727"/>
      <c r="CR148" s="1727"/>
      <c r="CS148" s="1727"/>
      <c r="CT148" s="1727"/>
      <c r="CU148" s="1727"/>
      <c r="CV148" s="1727"/>
      <c r="CW148" s="1727"/>
      <c r="CX148" s="1727"/>
      <c r="CY148" s="1727"/>
      <c r="CZ148" s="1545"/>
    </row>
    <row r="149" s="133" customFormat="true" ht="15" customHeight="true" x14ac:dyDescent="0.2">
      <c r="A149" s="1864"/>
      <c r="B149" s="303" t="s">
        <v>48</v>
      </c>
      <c r="C149" s="557">
        <v>24.200697893647902</v>
      </c>
      <c r="D149" s="572">
        <v>40.67885844647639</v>
      </c>
      <c r="E149" s="572">
        <v>55.628380498057197</v>
      </c>
      <c r="F149" s="572">
        <v>70.365334469997805</v>
      </c>
      <c r="G149" s="587">
        <v>86.294670041878504</v>
      </c>
      <c r="H149" s="602">
        <v>55.444997498718905</v>
      </c>
      <c r="I149" s="572">
        <v>70.200420989540575</v>
      </c>
      <c r="J149" s="572">
        <v>78.976611439429973</v>
      </c>
      <c r="K149" s="572">
        <v>89.146902298508252</v>
      </c>
      <c r="L149" s="617">
        <v>90.180564744450379</v>
      </c>
      <c r="M149" s="629">
        <v>19.986216205301719</v>
      </c>
      <c r="N149" s="572">
        <v>36.375877345129439</v>
      </c>
      <c r="O149" s="572">
        <v>46.735426891576566</v>
      </c>
      <c r="P149" s="572">
        <v>58.450961102413025</v>
      </c>
      <c r="Q149" s="617">
        <v>75.416704670696433</v>
      </c>
      <c r="R149" s="629">
        <v>73.077199735655654</v>
      </c>
      <c r="S149" s="572">
        <v>31.562138239941696</v>
      </c>
      <c r="T149" s="572">
        <v>51.883911686339076</v>
      </c>
      <c r="U149" s="572">
        <v>64.663878707584928</v>
      </c>
      <c r="V149" s="572">
        <v>39.834760833278906</v>
      </c>
      <c r="W149" s="572">
        <v>73.092454668002532</v>
      </c>
      <c r="X149" s="572">
        <v>57.125133866247481</v>
      </c>
      <c r="Y149" s="641">
        <v>55.461781578698222</v>
      </c>
      <c r="Z149" s="641">
        <v>59.144484474651691</v>
      </c>
      <c r="AA149" s="641">
        <v>45.353396572253331</v>
      </c>
      <c r="AB149" s="641">
        <v>54.090342903414836</v>
      </c>
      <c r="AC149" s="641">
        <v>30.692500516858413</v>
      </c>
      <c r="AD149" s="641">
        <v>43.37577198718251</v>
      </c>
      <c r="AE149" s="1524"/>
      <c r="AF149" s="1524"/>
      <c r="AG149" s="1524"/>
      <c r="AH149" s="1524"/>
      <c r="AI149" s="1524"/>
      <c r="AJ149" s="1524"/>
      <c r="AK149" s="1524"/>
      <c r="AL149" s="1524"/>
      <c r="AM149" s="1524"/>
      <c r="AN149" s="1524"/>
      <c r="AO149" s="1524"/>
      <c r="AP149" s="1524"/>
      <c r="AQ149" s="1524"/>
      <c r="AR149" s="1524"/>
      <c r="AS149" s="1524"/>
      <c r="AT149" s="1524"/>
      <c r="AU149" s="1524"/>
      <c r="AV149" s="1524"/>
      <c r="AW149" s="1524"/>
      <c r="AX149" s="1524"/>
      <c r="AY149" s="1524"/>
      <c r="AZ149" s="242"/>
      <c r="BA149" s="1921"/>
      <c r="BB149" s="176" t="s">
        <v>48</v>
      </c>
      <c r="BC149" s="656">
        <v>2957.6204589999979</v>
      </c>
      <c r="BD149" s="671">
        <v>4972.559441999997</v>
      </c>
      <c r="BE149" s="671">
        <v>6798.7196919999906</v>
      </c>
      <c r="BF149" s="671">
        <v>8599.4953350000051</v>
      </c>
      <c r="BG149" s="686">
        <v>10547.717940000011</v>
      </c>
      <c r="BH149" s="701">
        <v>1852.786298000002</v>
      </c>
      <c r="BI149" s="671">
        <v>2346.4858580000014</v>
      </c>
      <c r="BJ149" s="671">
        <v>2640.7994759999988</v>
      </c>
      <c r="BK149" s="671">
        <v>2987.3485829999963</v>
      </c>
      <c r="BL149" s="686">
        <v>3007.0005589999969</v>
      </c>
      <c r="BM149" s="701">
        <v>1774.5440470000021</v>
      </c>
      <c r="BN149" s="671">
        <v>3231.9871759999942</v>
      </c>
      <c r="BO149" s="671">
        <v>4146.6162329999988</v>
      </c>
      <c r="BP149" s="671">
        <v>5189.6633789999851</v>
      </c>
      <c r="BQ149" s="686">
        <v>6698.8812589999934</v>
      </c>
      <c r="BR149" s="701">
        <v>1735.6366529999975</v>
      </c>
      <c r="BS149" s="671">
        <v>979.02589000000012</v>
      </c>
      <c r="BT149" s="671">
        <v>3690.469748000005</v>
      </c>
      <c r="BU149" s="671">
        <v>3118.0865040000044</v>
      </c>
      <c r="BV149" s="671">
        <v>1428.6135459999994</v>
      </c>
      <c r="BW149" s="671">
        <v>9325.171904000008</v>
      </c>
      <c r="BX149" s="671">
        <v>3333.5111039999979</v>
      </c>
      <c r="BY149" s="716">
        <v>1879.5622750000002</v>
      </c>
      <c r="BZ149" s="716">
        <v>2370.6866980000009</v>
      </c>
      <c r="CA149" s="716">
        <v>1284.0975510000014</v>
      </c>
      <c r="CB149" s="716">
        <v>1742.9504629999974</v>
      </c>
      <c r="CC149" s="716">
        <v>1237.5776189999999</v>
      </c>
      <c r="CD149" s="716">
        <v>1750.7229130000019</v>
      </c>
      <c r="CE149" s="1727"/>
      <c r="CF149" s="1727"/>
      <c r="CG149" s="1727"/>
      <c r="CH149" s="1727"/>
      <c r="CI149" s="1727"/>
      <c r="CJ149" s="1727"/>
      <c r="CK149" s="1727"/>
      <c r="CL149" s="1727"/>
      <c r="CM149" s="1727"/>
      <c r="CN149" s="1727"/>
      <c r="CO149" s="1727"/>
      <c r="CP149" s="1727"/>
      <c r="CQ149" s="1727"/>
      <c r="CR149" s="1727"/>
      <c r="CS149" s="1727"/>
      <c r="CT149" s="1727"/>
      <c r="CU149" s="1727"/>
      <c r="CV149" s="1727"/>
      <c r="CW149" s="1727"/>
      <c r="CX149" s="1727"/>
      <c r="CY149" s="1727"/>
      <c r="CZ149" s="1545"/>
    </row>
    <row r="150" s="133" customFormat="true" ht="15" customHeight="true" x14ac:dyDescent="0.2">
      <c r="A150" s="1864"/>
      <c r="B150" s="303" t="s">
        <v>111</v>
      </c>
      <c r="C150" s="557">
        <v>70.884535874781122</v>
      </c>
      <c r="D150" s="572">
        <v>51.022988203075528</v>
      </c>
      <c r="E150" s="572">
        <v>34.314597926874043</v>
      </c>
      <c r="F150" s="572">
        <v>16.767042820962704</v>
      </c>
      <c r="G150" s="587">
        <v>6.8305837848953015</v>
      </c>
      <c r="H150" s="602">
        <v>24.699654542103623</v>
      </c>
      <c r="I150" s="572">
        <v>11.804536968931558</v>
      </c>
      <c r="J150" s="572">
        <v>6.7312279918053335</v>
      </c>
      <c r="K150" s="572">
        <v>7.65295488589918</v>
      </c>
      <c r="L150" s="617">
        <v>4.7914477734673913</v>
      </c>
      <c r="M150" s="629">
        <v>75.710860404971967</v>
      </c>
      <c r="N150" s="572">
        <v>57.361179501921022</v>
      </c>
      <c r="O150" s="572">
        <v>45.129526829435292</v>
      </c>
      <c r="P150" s="572">
        <v>32.895741383113709</v>
      </c>
      <c r="Q150" s="617">
        <v>15.45702508305356</v>
      </c>
      <c r="R150" s="629">
        <v>18.834863821754176</v>
      </c>
      <c r="S150" s="572">
        <v>58.103801155103497</v>
      </c>
      <c r="T150" s="572">
        <v>41.810457436878615</v>
      </c>
      <c r="U150" s="572">
        <v>28.362672606427108</v>
      </c>
      <c r="V150" s="572">
        <v>53.581266939486824</v>
      </c>
      <c r="W150" s="572">
        <v>14.972079164109322</v>
      </c>
      <c r="X150" s="572">
        <v>33.62417041316025</v>
      </c>
      <c r="Y150" s="641">
        <v>39.21925310317949</v>
      </c>
      <c r="Z150" s="641">
        <v>36.939731981763195</v>
      </c>
      <c r="AA150" s="641">
        <v>42.894532711186102</v>
      </c>
      <c r="AB150" s="641">
        <v>39.892280796633088</v>
      </c>
      <c r="AC150" s="641">
        <v>56.237450033104899</v>
      </c>
      <c r="AD150" s="641">
        <v>49.933228162936295</v>
      </c>
      <c r="AE150" s="1524"/>
      <c r="AF150" s="1524"/>
      <c r="AG150" s="1524"/>
      <c r="AH150" s="1524"/>
      <c r="AI150" s="1524"/>
      <c r="AJ150" s="1524"/>
      <c r="AK150" s="1524"/>
      <c r="AL150" s="1524"/>
      <c r="AM150" s="1524"/>
      <c r="AN150" s="1524"/>
      <c r="AO150" s="1524"/>
      <c r="AP150" s="1524"/>
      <c r="AQ150" s="1524"/>
      <c r="AR150" s="1524"/>
      <c r="AS150" s="1524"/>
      <c r="AT150" s="1524"/>
      <c r="AU150" s="1524"/>
      <c r="AV150" s="1524"/>
      <c r="AW150" s="1524"/>
      <c r="AX150" s="1524"/>
      <c r="AY150" s="1524"/>
      <c r="AZ150" s="242"/>
      <c r="BA150" s="1921"/>
      <c r="BB150" s="176" t="s">
        <v>111</v>
      </c>
      <c r="BC150" s="656">
        <v>8662.9548640000121</v>
      </c>
      <c r="BD150" s="671">
        <v>6237.0197059999973</v>
      </c>
      <c r="BE150" s="671">
        <v>4193.8185249999924</v>
      </c>
      <c r="BF150" s="671">
        <v>2049.1355239999984</v>
      </c>
      <c r="BG150" s="686">
        <v>834.89595699999961</v>
      </c>
      <c r="BH150" s="701">
        <v>825.37981000000048</v>
      </c>
      <c r="BI150" s="671">
        <v>394.57283399999989</v>
      </c>
      <c r="BJ150" s="671">
        <v>225.07705800000002</v>
      </c>
      <c r="BK150" s="671">
        <v>256.453599</v>
      </c>
      <c r="BL150" s="686">
        <v>159.767087</v>
      </c>
      <c r="BM150" s="701">
        <v>6722.2457340000019</v>
      </c>
      <c r="BN150" s="671">
        <v>5096.5257769999989</v>
      </c>
      <c r="BO150" s="671">
        <v>4004.1322180000006</v>
      </c>
      <c r="BP150" s="671">
        <v>2920.7017499999979</v>
      </c>
      <c r="BQ150" s="686">
        <v>1372.9687089999995</v>
      </c>
      <c r="BR150" s="701">
        <v>447.34171700000013</v>
      </c>
      <c r="BS150" s="671">
        <v>1802.3216679999978</v>
      </c>
      <c r="BT150" s="671">
        <v>2973.9513329999991</v>
      </c>
      <c r="BU150" s="671">
        <v>1367.6455610000007</v>
      </c>
      <c r="BV150" s="671">
        <v>1921.6112299999977</v>
      </c>
      <c r="BW150" s="671">
        <v>1910.1453440000007</v>
      </c>
      <c r="BX150" s="671">
        <v>1962.1231119999964</v>
      </c>
      <c r="BY150" s="716">
        <v>1329.1139679999992</v>
      </c>
      <c r="BZ150" s="716">
        <v>1480.6542319999983</v>
      </c>
      <c r="CA150" s="716">
        <v>1214.4793679999987</v>
      </c>
      <c r="CB150" s="716">
        <v>1285.4470049999991</v>
      </c>
      <c r="CC150" s="716">
        <v>2267.5965900000015</v>
      </c>
      <c r="CD150" s="716">
        <v>2015.3934479999998</v>
      </c>
      <c r="CE150" s="1727"/>
      <c r="CF150" s="1727"/>
      <c r="CG150" s="1727"/>
      <c r="CH150" s="1727"/>
      <c r="CI150" s="1727"/>
      <c r="CJ150" s="1727"/>
      <c r="CK150" s="1727"/>
      <c r="CL150" s="1727"/>
      <c r="CM150" s="1727"/>
      <c r="CN150" s="1727"/>
      <c r="CO150" s="1727"/>
      <c r="CP150" s="1727"/>
      <c r="CQ150" s="1727"/>
      <c r="CR150" s="1727"/>
      <c r="CS150" s="1727"/>
      <c r="CT150" s="1727"/>
      <c r="CU150" s="1727"/>
      <c r="CV150" s="1727"/>
      <c r="CW150" s="1727"/>
      <c r="CX150" s="1727"/>
      <c r="CY150" s="1727"/>
      <c r="CZ150" s="1545"/>
    </row>
    <row r="151" s="133" customFormat="true" ht="15" customHeight="true" x14ac:dyDescent="0.2">
      <c r="A151" s="1864" t="s">
        <v>110</v>
      </c>
      <c r="B151" s="303" t="s">
        <v>49</v>
      </c>
      <c r="C151" s="557">
        <v>12.536678784607439</v>
      </c>
      <c r="D151" s="572">
        <v>15.180566429440695</v>
      </c>
      <c r="E151" s="572">
        <v>15.367891188830715</v>
      </c>
      <c r="F151" s="572">
        <v>15.253239727214929</v>
      </c>
      <c r="G151" s="587">
        <v>7.3787698829258952</v>
      </c>
      <c r="H151" s="602">
        <v>28.004499092660073</v>
      </c>
      <c r="I151" s="572">
        <v>20.222787339174523</v>
      </c>
      <c r="J151" s="572">
        <v>14.667137382711342</v>
      </c>
      <c r="K151" s="572">
        <v>3.85188276293868</v>
      </c>
      <c r="L151" s="617">
        <v>5.0279874820822243</v>
      </c>
      <c r="M151" s="629">
        <v>12.360266313307269</v>
      </c>
      <c r="N151" s="572">
        <v>12.121104999660815</v>
      </c>
      <c r="O151" s="572">
        <v>14.177744535437162</v>
      </c>
      <c r="P151" s="572">
        <v>12.179233278009999</v>
      </c>
      <c r="Q151" s="617">
        <v>10.929314962759891</v>
      </c>
      <c r="R151" s="629">
        <v>9.1709498027189813</v>
      </c>
      <c r="S151" s="572">
        <v>19.338566226068306</v>
      </c>
      <c r="T151" s="572">
        <v>9.6089168125161724</v>
      </c>
      <c r="U151" s="572">
        <v>9.5356658596546069</v>
      </c>
      <c r="V151" s="572">
        <v>15.325210438415352</v>
      </c>
      <c r="W151" s="572">
        <v>14.676291917331158</v>
      </c>
      <c r="X151" s="572">
        <v>12.475331820310151</v>
      </c>
      <c r="Y151" s="641">
        <v>8.9482112888674745</v>
      </c>
      <c r="Z151" s="641">
        <v>7.2389898958295218</v>
      </c>
      <c r="AA151" s="641">
        <v>17.65550248761992</v>
      </c>
      <c r="AB151" s="641">
        <v>9.1223777129844841</v>
      </c>
      <c r="AC151" s="641">
        <v>27.988309473261353</v>
      </c>
      <c r="AD151" s="641">
        <v>11.65094805252164</v>
      </c>
      <c r="AE151" s="1524"/>
      <c r="AF151" s="1524"/>
      <c r="AG151" s="1524"/>
      <c r="AH151" s="1524"/>
      <c r="AI151" s="1524"/>
      <c r="AJ151" s="1524"/>
      <c r="AK151" s="1524"/>
      <c r="AL151" s="1524"/>
      <c r="AM151" s="1524"/>
      <c r="AN151" s="1524"/>
      <c r="AO151" s="1524"/>
      <c r="AP151" s="1524"/>
      <c r="AQ151" s="1524"/>
      <c r="AR151" s="1524"/>
      <c r="AS151" s="1524"/>
      <c r="AT151" s="1524"/>
      <c r="AU151" s="1524"/>
      <c r="AV151" s="1524"/>
      <c r="AW151" s="1524"/>
      <c r="AX151" s="1524"/>
      <c r="AY151" s="1524"/>
      <c r="AZ151" s="242"/>
      <c r="BA151" s="1921" t="s">
        <v>110</v>
      </c>
      <c r="BB151" s="176" t="s">
        <v>49</v>
      </c>
      <c r="BC151" s="656">
        <v>688.68598899999984</v>
      </c>
      <c r="BD151" s="671">
        <v>1208.7455529999997</v>
      </c>
      <c r="BE151" s="671">
        <v>1451.4178169999989</v>
      </c>
      <c r="BF151" s="671">
        <v>1744.0733580000008</v>
      </c>
      <c r="BG151" s="686">
        <v>899.92924099999937</v>
      </c>
      <c r="BH151" s="701">
        <v>842.18842899999981</v>
      </c>
      <c r="BI151" s="671">
        <v>668.12973299999931</v>
      </c>
      <c r="BJ151" s="671">
        <v>487.97349600000007</v>
      </c>
      <c r="BK151" s="671">
        <v>129.07814200000001</v>
      </c>
      <c r="BL151" s="686">
        <v>167.65431899999999</v>
      </c>
      <c r="BM151" s="701">
        <v>434.56712300000004</v>
      </c>
      <c r="BN151" s="671">
        <v>641.81990699999994</v>
      </c>
      <c r="BO151" s="671">
        <v>855.54057299999977</v>
      </c>
      <c r="BP151" s="671">
        <v>847.45303499999989</v>
      </c>
      <c r="BQ151" s="686">
        <v>918.44720099999972</v>
      </c>
      <c r="BR151" s="701">
        <v>201.53401700000006</v>
      </c>
      <c r="BS151" s="671">
        <v>374.98146300000002</v>
      </c>
      <c r="BT151" s="671">
        <v>490.37005299999998</v>
      </c>
      <c r="BU151" s="671">
        <v>380.92832899999996</v>
      </c>
      <c r="BV151" s="671">
        <v>278.54890299999994</v>
      </c>
      <c r="BW151" s="671">
        <v>1801.5652329999994</v>
      </c>
      <c r="BX151" s="671">
        <v>558.09255699999994</v>
      </c>
      <c r="BY151" s="716">
        <v>219.09116999999995</v>
      </c>
      <c r="BZ151" s="716">
        <v>238.77230500000002</v>
      </c>
      <c r="CA151" s="716">
        <v>382.50145499999996</v>
      </c>
      <c r="CB151" s="716">
        <v>218.45637200000004</v>
      </c>
      <c r="CC151" s="716">
        <v>570.25490499999978</v>
      </c>
      <c r="CD151" s="716">
        <v>277.75519600000001</v>
      </c>
      <c r="CE151" s="1727"/>
      <c r="CF151" s="1727"/>
      <c r="CG151" s="1727"/>
      <c r="CH151" s="1727"/>
      <c r="CI151" s="1727"/>
      <c r="CJ151" s="1727"/>
      <c r="CK151" s="1727"/>
      <c r="CL151" s="1727"/>
      <c r="CM151" s="1727"/>
      <c r="CN151" s="1727"/>
      <c r="CO151" s="1727"/>
      <c r="CP151" s="1727"/>
      <c r="CQ151" s="1727"/>
      <c r="CR151" s="1727"/>
      <c r="CS151" s="1727"/>
      <c r="CT151" s="1727"/>
      <c r="CU151" s="1727"/>
      <c r="CV151" s="1727"/>
      <c r="CW151" s="1727"/>
      <c r="CX151" s="1727"/>
      <c r="CY151" s="1727"/>
      <c r="CZ151" s="1545"/>
    </row>
    <row r="152" s="133" customFormat="true" ht="15" customHeight="true" x14ac:dyDescent="0.2">
      <c r="A152" s="2083"/>
      <c r="B152" s="304" t="s">
        <v>48</v>
      </c>
      <c r="C152" s="558">
        <v>87.463321215392398</v>
      </c>
      <c r="D152" s="573">
        <v>84.819433570559241</v>
      </c>
      <c r="E152" s="573">
        <v>84.632108811168948</v>
      </c>
      <c r="F152" s="573">
        <v>84.746760272785266</v>
      </c>
      <c r="G152" s="588">
        <v>92.62123011707402</v>
      </c>
      <c r="H152" s="603">
        <v>71.995500907340102</v>
      </c>
      <c r="I152" s="573">
        <v>79.777212660825441</v>
      </c>
      <c r="J152" s="573">
        <v>85.332862617288669</v>
      </c>
      <c r="K152" s="573">
        <v>96.148117237061342</v>
      </c>
      <c r="L152" s="618">
        <v>94.97201251791779</v>
      </c>
      <c r="M152" s="630">
        <v>87.639733686692722</v>
      </c>
      <c r="N152" s="573">
        <v>87.878895000339114</v>
      </c>
      <c r="O152" s="573">
        <v>85.822255464562929</v>
      </c>
      <c r="P152" s="573">
        <v>87.820766721989997</v>
      </c>
      <c r="Q152" s="618">
        <v>89.070685037240068</v>
      </c>
      <c r="R152" s="630">
        <v>90.829050197280935</v>
      </c>
      <c r="S152" s="573">
        <v>80.661433773931719</v>
      </c>
      <c r="T152" s="573">
        <v>90.391083187483929</v>
      </c>
      <c r="U152" s="573">
        <v>90.464334140345386</v>
      </c>
      <c r="V152" s="573">
        <v>84.67478956158466</v>
      </c>
      <c r="W152" s="573">
        <v>85.323708082668901</v>
      </c>
      <c r="X152" s="573">
        <v>87.52466817968984</v>
      </c>
      <c r="Y152" s="642">
        <v>91.051788711132531</v>
      </c>
      <c r="Z152" s="642">
        <v>92.761010104170481</v>
      </c>
      <c r="AA152" s="642">
        <v>82.344497512380173</v>
      </c>
      <c r="AB152" s="642">
        <v>90.877622287015441</v>
      </c>
      <c r="AC152" s="642">
        <v>72.011690526738576</v>
      </c>
      <c r="AD152" s="642">
        <v>88.349051947478429</v>
      </c>
      <c r="AE152" s="1525"/>
      <c r="AF152" s="1525"/>
      <c r="AG152" s="1525"/>
      <c r="AH152" s="1525"/>
      <c r="AI152" s="1525"/>
      <c r="AJ152" s="1525"/>
      <c r="AK152" s="1525"/>
      <c r="AL152" s="1525"/>
      <c r="AM152" s="1525"/>
      <c r="AN152" s="1525"/>
      <c r="AO152" s="1525"/>
      <c r="AP152" s="1525"/>
      <c r="AQ152" s="1525"/>
      <c r="AR152" s="1525"/>
      <c r="AS152" s="1525"/>
      <c r="AT152" s="1525"/>
      <c r="AU152" s="1525"/>
      <c r="AV152" s="1525"/>
      <c r="AW152" s="1525"/>
      <c r="AX152" s="1525"/>
      <c r="AY152" s="1525"/>
      <c r="AZ152" s="242"/>
      <c r="BA152" s="1923"/>
      <c r="BB152" s="268" t="s">
        <v>48</v>
      </c>
      <c r="BC152" s="657">
        <v>4804.6827159999948</v>
      </c>
      <c r="BD152" s="672">
        <v>6753.7080129999968</v>
      </c>
      <c r="BE152" s="672">
        <v>7993.0648329999913</v>
      </c>
      <c r="BF152" s="672">
        <v>9690.0441750000027</v>
      </c>
      <c r="BG152" s="687">
        <v>11296.266809000015</v>
      </c>
      <c r="BH152" s="702">
        <v>2165.1441650000024</v>
      </c>
      <c r="BI152" s="672">
        <v>2635.7161800000008</v>
      </c>
      <c r="BJ152" s="672">
        <v>2839.0117450000002</v>
      </c>
      <c r="BK152" s="672">
        <v>3221.9621139999963</v>
      </c>
      <c r="BL152" s="687">
        <v>3166.767645999998</v>
      </c>
      <c r="BM152" s="702">
        <v>3081.2723579999988</v>
      </c>
      <c r="BN152" s="672">
        <v>4653.2411210000009</v>
      </c>
      <c r="BO152" s="672">
        <v>5178.8506579999921</v>
      </c>
      <c r="BP152" s="672">
        <v>6110.7274649999781</v>
      </c>
      <c r="BQ152" s="687">
        <v>7485.073094000003</v>
      </c>
      <c r="BR152" s="702">
        <v>1995.9920989999978</v>
      </c>
      <c r="BS152" s="672">
        <v>1564.052995999999</v>
      </c>
      <c r="BT152" s="672">
        <v>4612.9112280000081</v>
      </c>
      <c r="BU152" s="672">
        <v>3613.8459700000035</v>
      </c>
      <c r="BV152" s="672">
        <v>1539.0372509999991</v>
      </c>
      <c r="BW152" s="672">
        <v>10473.778179000012</v>
      </c>
      <c r="BX152" s="672">
        <v>3915.4762830000013</v>
      </c>
      <c r="BY152" s="717">
        <v>2229.3441980000007</v>
      </c>
      <c r="BZ152" s="717">
        <v>3059.6478950000014</v>
      </c>
      <c r="CA152" s="717">
        <v>1783.9701890000008</v>
      </c>
      <c r="CB152" s="717">
        <v>2176.2742439999984</v>
      </c>
      <c r="CC152" s="717">
        <v>1467.2204399999998</v>
      </c>
      <c r="CD152" s="717">
        <v>2106.2155740000007</v>
      </c>
      <c r="CE152" s="1728"/>
      <c r="CF152" s="1728"/>
      <c r="CG152" s="1728"/>
      <c r="CH152" s="1728"/>
      <c r="CI152" s="1728"/>
      <c r="CJ152" s="1728"/>
      <c r="CK152" s="1728"/>
      <c r="CL152" s="1728"/>
      <c r="CM152" s="1728"/>
      <c r="CN152" s="1728"/>
      <c r="CO152" s="1728"/>
      <c r="CP152" s="1728"/>
      <c r="CQ152" s="1728"/>
      <c r="CR152" s="1728"/>
      <c r="CS152" s="1728"/>
      <c r="CT152" s="1728"/>
      <c r="CU152" s="1728"/>
      <c r="CV152" s="1728"/>
      <c r="CW152" s="1728"/>
      <c r="CX152" s="1728"/>
      <c r="CY152" s="1728"/>
      <c r="CZ152" s="1546"/>
    </row>
    <row r="153" s="133" customFormat="true" ht="15" customHeight="true" x14ac:dyDescent="0.2">
      <c r="A153" s="2053" t="s">
        <v>289</v>
      </c>
      <c r="B153" s="303" t="s">
        <v>290</v>
      </c>
      <c r="C153" s="724">
        <v>5.0656415570263169</v>
      </c>
      <c r="D153" s="725">
        <v>10.2800572014631</v>
      </c>
      <c r="E153" s="725">
        <v>17.816734160630311</v>
      </c>
      <c r="F153" s="725">
        <v>25.014322346080398</v>
      </c>
      <c r="G153" s="726">
        <v>38.75787794109354</v>
      </c>
      <c r="H153" s="727">
        <v>24.337528040857293</v>
      </c>
      <c r="I153" s="725">
        <v>28.416667706740107</v>
      </c>
      <c r="J153" s="725">
        <v>38.031668202135712</v>
      </c>
      <c r="K153" s="725">
        <v>38.43457999926823</v>
      </c>
      <c r="L153" s="728">
        <v>48.282736465239203</v>
      </c>
      <c r="M153" s="729">
        <v>4.1405462784221676</v>
      </c>
      <c r="N153" s="725">
        <v>6.8246800365470763</v>
      </c>
      <c r="O153" s="725">
        <v>14.446942329235441</v>
      </c>
      <c r="P153" s="725">
        <v>17.662153742064497</v>
      </c>
      <c r="Q153" s="728">
        <v>23.539667924316639</v>
      </c>
      <c r="R153" s="729">
        <v>16.835957930558436</v>
      </c>
      <c r="S153" s="725">
        <v>16.569748925919406</v>
      </c>
      <c r="T153" s="725">
        <v>11.100572935121532</v>
      </c>
      <c r="U153" s="725">
        <v>23.88864396136869</v>
      </c>
      <c r="V153" s="725">
        <v>17.919677598537987</v>
      </c>
      <c r="W153" s="725">
        <v>35.608594638467686</v>
      </c>
      <c r="X153" s="725">
        <v>13.604296334258652</v>
      </c>
      <c r="Y153" s="730">
        <v>6.9097918362980613</v>
      </c>
      <c r="Z153" s="730">
        <v>25.702380239012424</v>
      </c>
      <c r="AA153" s="730">
        <v>8.6232613515692442</v>
      </c>
      <c r="AB153" s="730">
        <v>18.259126856770614</v>
      </c>
      <c r="AC153" s="730">
        <v>6.5067776401106929</v>
      </c>
      <c r="AD153" s="730">
        <v>16.19121558063604</v>
      </c>
      <c r="AE153" s="1524"/>
      <c r="AF153" s="1524"/>
      <c r="AG153" s="1524"/>
      <c r="AH153" s="1524"/>
      <c r="AI153" s="1524"/>
      <c r="AJ153" s="1524"/>
      <c r="AK153" s="1524"/>
      <c r="AL153" s="1524"/>
      <c r="AM153" s="1524"/>
      <c r="AN153" s="1524"/>
      <c r="AO153" s="1524"/>
      <c r="AP153" s="1524"/>
      <c r="AQ153" s="1524"/>
      <c r="AR153" s="1524"/>
      <c r="AS153" s="1524"/>
      <c r="AT153" s="1524"/>
      <c r="AU153" s="1524"/>
      <c r="AV153" s="1524"/>
      <c r="AW153" s="1524"/>
      <c r="AX153" s="1524"/>
      <c r="AY153" s="1524"/>
      <c r="AZ153" s="242"/>
      <c r="BA153" s="2037" t="s">
        <v>289</v>
      </c>
      <c r="BB153" s="267" t="s">
        <v>290</v>
      </c>
      <c r="BC153" s="514">
        <v>619.08318400000019</v>
      </c>
      <c r="BD153" s="446">
        <v>1256.6280730000001</v>
      </c>
      <c r="BE153" s="446">
        <v>2177.5032869999995</v>
      </c>
      <c r="BF153" s="446">
        <v>3057.0528790000008</v>
      </c>
      <c r="BG153" s="515">
        <v>4737.3396789999924</v>
      </c>
      <c r="BH153" s="526">
        <v>813.27875400000005</v>
      </c>
      <c r="BI153" s="446">
        <v>949.84200900000008</v>
      </c>
      <c r="BJ153" s="446">
        <v>1271.6930699999998</v>
      </c>
      <c r="BK153" s="446">
        <v>1287.958248000001</v>
      </c>
      <c r="BL153" s="515">
        <v>1609.9501699999992</v>
      </c>
      <c r="BM153" s="526">
        <v>367.63245599999999</v>
      </c>
      <c r="BN153" s="446">
        <v>606.37103400000024</v>
      </c>
      <c r="BO153" s="446">
        <v>1281.8097440000006</v>
      </c>
      <c r="BP153" s="446">
        <v>1568.1629649999998</v>
      </c>
      <c r="BQ153" s="515">
        <v>2090.9086520000005</v>
      </c>
      <c r="BR153" s="526">
        <v>399.86624799999981</v>
      </c>
      <c r="BS153" s="446">
        <v>513.97700200000008</v>
      </c>
      <c r="BT153" s="446">
        <v>789.57671600000003</v>
      </c>
      <c r="BU153" s="446">
        <v>1151.9082960000012</v>
      </c>
      <c r="BV153" s="446">
        <v>642.6621779999997</v>
      </c>
      <c r="BW153" s="446">
        <v>4542.9623039999969</v>
      </c>
      <c r="BX153" s="446">
        <v>793.87250100000006</v>
      </c>
      <c r="BY153" s="447">
        <v>234.16817299999991</v>
      </c>
      <c r="BZ153" s="447">
        <v>1030.2277799999993</v>
      </c>
      <c r="CA153" s="447">
        <v>244.15169800000001</v>
      </c>
      <c r="CB153" s="447">
        <v>588.36294799999996</v>
      </c>
      <c r="CC153" s="447">
        <v>262.36514599999992</v>
      </c>
      <c r="CD153" s="447">
        <v>653.50611199999969</v>
      </c>
      <c r="CE153" s="1547"/>
      <c r="CF153" s="1547"/>
      <c r="CG153" s="1547"/>
      <c r="CH153" s="1547"/>
      <c r="CI153" s="1547"/>
      <c r="CJ153" s="1547"/>
      <c r="CK153" s="1547"/>
      <c r="CL153" s="1547"/>
      <c r="CM153" s="1547"/>
      <c r="CN153" s="1547"/>
      <c r="CO153" s="1547"/>
      <c r="CP153" s="1547"/>
      <c r="CQ153" s="1547"/>
      <c r="CR153" s="1547"/>
      <c r="CS153" s="1547"/>
      <c r="CT153" s="1547"/>
      <c r="CU153" s="1547"/>
      <c r="CV153" s="1547"/>
      <c r="CW153" s="1547"/>
      <c r="CX153" s="1547"/>
      <c r="CY153" s="1547"/>
      <c r="CZ153" s="1547"/>
    </row>
    <row r="154" s="133" customFormat="true" ht="15" customHeight="true" x14ac:dyDescent="0.2">
      <c r="A154" s="2053"/>
      <c r="B154" s="303" t="s">
        <v>291</v>
      </c>
      <c r="C154" s="374">
        <v>7.5404055361936742</v>
      </c>
      <c r="D154" s="375">
        <v>17.088640266557633</v>
      </c>
      <c r="E154" s="375">
        <v>26.67028758669926</v>
      </c>
      <c r="F154" s="375">
        <v>35.708207538984162</v>
      </c>
      <c r="G154" s="376">
        <v>35.612304114821221</v>
      </c>
      <c r="H154" s="377">
        <v>29.630303940774517</v>
      </c>
      <c r="I154" s="375">
        <v>38.097336192487298</v>
      </c>
      <c r="J154" s="375">
        <v>36.987521139948583</v>
      </c>
      <c r="K154" s="375">
        <v>35.46710920204481</v>
      </c>
      <c r="L154" s="378">
        <v>28.970411817689691</v>
      </c>
      <c r="M154" s="379">
        <v>5.9605982130475326</v>
      </c>
      <c r="N154" s="375">
        <v>13.64757673638036</v>
      </c>
      <c r="O154" s="375">
        <v>20.261362051491613</v>
      </c>
      <c r="P154" s="375">
        <v>27.136369008533528</v>
      </c>
      <c r="Q154" s="378">
        <v>38.08735425325991</v>
      </c>
      <c r="R154" s="379">
        <v>34.150213042906266</v>
      </c>
      <c r="S154" s="375">
        <v>13.223493725414073</v>
      </c>
      <c r="T154" s="375">
        <v>17.167144982377984</v>
      </c>
      <c r="U154" s="375">
        <v>37.424484439788245</v>
      </c>
      <c r="V154" s="375">
        <v>14.000476118749402</v>
      </c>
      <c r="W154" s="375">
        <v>33.544063277893464</v>
      </c>
      <c r="X154" s="375">
        <v>22.671183247974636</v>
      </c>
      <c r="Y154" s="380">
        <v>31.775741027982406</v>
      </c>
      <c r="Z154" s="380">
        <v>24.067619187010582</v>
      </c>
      <c r="AA154" s="380">
        <v>31.43678483753974</v>
      </c>
      <c r="AB154" s="380">
        <v>17.656685880266988</v>
      </c>
      <c r="AC154" s="380">
        <v>1.5225895845865274</v>
      </c>
      <c r="AD154" s="380">
        <v>26.590504726768195</v>
      </c>
      <c r="AE154" s="1708"/>
      <c r="AF154" s="1708"/>
      <c r="AG154" s="1708"/>
      <c r="AH154" s="1708"/>
      <c r="AI154" s="1708"/>
      <c r="AJ154" s="1708"/>
      <c r="AK154" s="1708"/>
      <c r="AL154" s="1708"/>
      <c r="AM154" s="1708"/>
      <c r="AN154" s="1708"/>
      <c r="AO154" s="1708"/>
      <c r="AP154" s="1708"/>
      <c r="AQ154" s="1708"/>
      <c r="AR154" s="1708"/>
      <c r="AS154" s="1708"/>
      <c r="AT154" s="1708"/>
      <c r="AU154" s="1708"/>
      <c r="AV154" s="1708"/>
      <c r="AW154" s="1708"/>
      <c r="AX154" s="1708"/>
      <c r="AY154" s="1708"/>
      <c r="AZ154" s="242"/>
      <c r="BA154" s="2037"/>
      <c r="BB154" s="176" t="s">
        <v>291</v>
      </c>
      <c r="BC154" s="516">
        <v>921.52952700000048</v>
      </c>
      <c r="BD154" s="448">
        <v>2088.9052140000003</v>
      </c>
      <c r="BE154" s="448">
        <v>3259.5557840000006</v>
      </c>
      <c r="BF154" s="448">
        <v>4363.9750520000034</v>
      </c>
      <c r="BG154" s="517">
        <v>4352.8590909999975</v>
      </c>
      <c r="BH154" s="527">
        <v>990.14561500000002</v>
      </c>
      <c r="BI154" s="448">
        <v>1273.4234259999998</v>
      </c>
      <c r="BJ154" s="448">
        <v>1236.7791510000002</v>
      </c>
      <c r="BK154" s="448">
        <v>1188.5171070000004</v>
      </c>
      <c r="BL154" s="517">
        <v>965.99577499999998</v>
      </c>
      <c r="BM154" s="527">
        <v>529.23194500000011</v>
      </c>
      <c r="BN154" s="448">
        <v>1212.5836190000002</v>
      </c>
      <c r="BO154" s="448">
        <v>1797.6960600000011</v>
      </c>
      <c r="BP154" s="448">
        <v>2409.3465329999985</v>
      </c>
      <c r="BQ154" s="517">
        <v>3383.1054370000011</v>
      </c>
      <c r="BR154" s="527">
        <v>811.09240199999988</v>
      </c>
      <c r="BS154" s="448">
        <v>410.17952000000002</v>
      </c>
      <c r="BT154" s="448">
        <v>1221.0881399999996</v>
      </c>
      <c r="BU154" s="448">
        <v>1804.605325</v>
      </c>
      <c r="BV154" s="448">
        <v>502.10593500000022</v>
      </c>
      <c r="BW154" s="448">
        <v>4279.5683610000015</v>
      </c>
      <c r="BX154" s="448">
        <v>1322.966547</v>
      </c>
      <c r="BY154" s="449">
        <v>1076.8583769999998</v>
      </c>
      <c r="BZ154" s="449">
        <v>964.70169899999939</v>
      </c>
      <c r="CA154" s="449">
        <v>890.07442600000013</v>
      </c>
      <c r="CB154" s="449">
        <v>568.95052199999998</v>
      </c>
      <c r="CC154" s="449">
        <v>61.393589999999996</v>
      </c>
      <c r="CD154" s="449">
        <v>1073.2398240000009</v>
      </c>
      <c r="CE154" s="1547"/>
      <c r="CF154" s="1547"/>
      <c r="CG154" s="1547"/>
      <c r="CH154" s="1547"/>
      <c r="CI154" s="1547"/>
      <c r="CJ154" s="1547"/>
      <c r="CK154" s="1547"/>
      <c r="CL154" s="1547"/>
      <c r="CM154" s="1547"/>
      <c r="CN154" s="1547"/>
      <c r="CO154" s="1547"/>
      <c r="CP154" s="1547"/>
      <c r="CQ154" s="1547"/>
      <c r="CR154" s="1547"/>
      <c r="CS154" s="1547"/>
      <c r="CT154" s="1547"/>
      <c r="CU154" s="1547"/>
      <c r="CV154" s="1547"/>
      <c r="CW154" s="1547"/>
      <c r="CX154" s="1547"/>
      <c r="CY154" s="1547"/>
      <c r="CZ154" s="1547"/>
    </row>
    <row r="155" s="133" customFormat="true" ht="15" customHeight="true" x14ac:dyDescent="0.2">
      <c r="A155" s="2053"/>
      <c r="B155" s="303" t="s">
        <v>292</v>
      </c>
      <c r="C155" s="374">
        <v>0.86180510266715726</v>
      </c>
      <c r="D155" s="375">
        <v>3.6599943688501968</v>
      </c>
      <c r="E155" s="375">
        <v>5.3317326493693589</v>
      </c>
      <c r="F155" s="375">
        <v>6.9574986586884826</v>
      </c>
      <c r="G155" s="376">
        <v>6.2788097536838476</v>
      </c>
      <c r="H155" s="377">
        <v>8.5974871066991216</v>
      </c>
      <c r="I155" s="375">
        <v>8.6857574117995782</v>
      </c>
      <c r="J155" s="375">
        <v>5.4525975353292528</v>
      </c>
      <c r="K155" s="375">
        <v>7.6182004541099841</v>
      </c>
      <c r="L155" s="378">
        <v>4.7914477734673913</v>
      </c>
      <c r="M155" s="379">
        <v>0.62356582044465869</v>
      </c>
      <c r="N155" s="375">
        <v>2.3540170339896527</v>
      </c>
      <c r="O155" s="375">
        <v>3.6924005614929958</v>
      </c>
      <c r="P155" s="375">
        <v>4.7186719166112008</v>
      </c>
      <c r="Q155" s="378">
        <v>7.1601752573026225</v>
      </c>
      <c r="R155" s="379">
        <v>1.4017937801740024</v>
      </c>
      <c r="S155" s="375">
        <v>3.8522842865342182</v>
      </c>
      <c r="T155" s="375">
        <v>2.5451587716441506</v>
      </c>
      <c r="U155" s="375">
        <v>5.8991713083700343</v>
      </c>
      <c r="V155" s="375">
        <v>2.5978385832487705</v>
      </c>
      <c r="W155" s="375">
        <v>7.582329798910326</v>
      </c>
      <c r="X155" s="375">
        <v>1.7971025025967216</v>
      </c>
      <c r="Y155" s="380">
        <v>3.1740676976345901</v>
      </c>
      <c r="Z155" s="380">
        <v>10.549342650023782</v>
      </c>
      <c r="AA155" s="380">
        <v>11.881690978236287</v>
      </c>
      <c r="AB155" s="380">
        <v>2.6012431724871092</v>
      </c>
      <c r="AC155" s="380">
        <v>0.68615424400901115</v>
      </c>
      <c r="AD155" s="380">
        <v>1.4891247997822274</v>
      </c>
      <c r="AE155" s="1708"/>
      <c r="AF155" s="1708"/>
      <c r="AG155" s="1708"/>
      <c r="AH155" s="1708"/>
      <c r="AI155" s="1708"/>
      <c r="AJ155" s="1708"/>
      <c r="AK155" s="1708"/>
      <c r="AL155" s="1708"/>
      <c r="AM155" s="1708"/>
      <c r="AN155" s="1708"/>
      <c r="AO155" s="1708"/>
      <c r="AP155" s="1708"/>
      <c r="AQ155" s="1708"/>
      <c r="AR155" s="1708"/>
      <c r="AS155" s="1708"/>
      <c r="AT155" s="1708"/>
      <c r="AU155" s="1708"/>
      <c r="AV155" s="1708"/>
      <c r="AW155" s="1708"/>
      <c r="AX155" s="1708"/>
      <c r="AY155" s="1708"/>
      <c r="AZ155" s="242"/>
      <c r="BA155" s="2037"/>
      <c r="BB155" s="176" t="s">
        <v>292</v>
      </c>
      <c r="BC155" s="516">
        <v>105.323095</v>
      </c>
      <c r="BD155" s="448">
        <v>447.39553300000023</v>
      </c>
      <c r="BE155" s="448">
        <v>651.6270189999999</v>
      </c>
      <c r="BF155" s="448">
        <v>850.29052600000045</v>
      </c>
      <c r="BG155" s="517">
        <v>767.45312599999954</v>
      </c>
      <c r="BH155" s="527">
        <v>287.29925200000002</v>
      </c>
      <c r="BI155" s="448">
        <v>290.32599299999993</v>
      </c>
      <c r="BJ155" s="448">
        <v>182.32254400000002</v>
      </c>
      <c r="BK155" s="448">
        <v>255.28896400000002</v>
      </c>
      <c r="BL155" s="517">
        <v>159.767087</v>
      </c>
      <c r="BM155" s="527">
        <v>55.365407999999995</v>
      </c>
      <c r="BN155" s="448">
        <v>209.15379699999997</v>
      </c>
      <c r="BO155" s="448">
        <v>327.60946300000018</v>
      </c>
      <c r="BP155" s="448">
        <v>418.95493900000002</v>
      </c>
      <c r="BQ155" s="517">
        <v>636.00185200000021</v>
      </c>
      <c r="BR155" s="527">
        <v>33.293622000000006</v>
      </c>
      <c r="BS155" s="448">
        <v>119.49399700000001</v>
      </c>
      <c r="BT155" s="448">
        <v>181.03553000000002</v>
      </c>
      <c r="BU155" s="448">
        <v>284.45751799999988</v>
      </c>
      <c r="BV155" s="448">
        <v>93.167557999999985</v>
      </c>
      <c r="BW155" s="448">
        <v>967.35742599999969</v>
      </c>
      <c r="BX155" s="448">
        <v>104.86909599999997</v>
      </c>
      <c r="BY155" s="449">
        <v>107.56700799999997</v>
      </c>
      <c r="BZ155" s="449">
        <v>422.84900300000015</v>
      </c>
      <c r="CA155" s="449">
        <v>336.40810699999992</v>
      </c>
      <c r="CB155" s="449">
        <v>83.81973099999999</v>
      </c>
      <c r="CC155" s="449">
        <v>27.666990999999996</v>
      </c>
      <c r="CD155" s="449">
        <v>60.103712000000009</v>
      </c>
      <c r="CE155" s="1547"/>
      <c r="CF155" s="1547"/>
      <c r="CG155" s="1547"/>
      <c r="CH155" s="1547"/>
      <c r="CI155" s="1547"/>
      <c r="CJ155" s="1547"/>
      <c r="CK155" s="1547"/>
      <c r="CL155" s="1547"/>
      <c r="CM155" s="1547"/>
      <c r="CN155" s="1547"/>
      <c r="CO155" s="1547"/>
      <c r="CP155" s="1547"/>
      <c r="CQ155" s="1547"/>
      <c r="CR155" s="1547"/>
      <c r="CS155" s="1547"/>
      <c r="CT155" s="1547"/>
      <c r="CU155" s="1547"/>
      <c r="CV155" s="1547"/>
      <c r="CW155" s="1547"/>
      <c r="CX155" s="1547"/>
      <c r="CY155" s="1547"/>
      <c r="CZ155" s="1547"/>
    </row>
    <row r="156" s="133" customFormat="true" ht="15" customHeight="true" x14ac:dyDescent="0.2">
      <c r="A156" s="2053"/>
      <c r="B156" s="303" t="s">
        <v>293</v>
      </c>
      <c r="C156" s="374">
        <v>1.4009933392489462</v>
      </c>
      <c r="D156" s="375">
        <v>2.1936911716018215</v>
      </c>
      <c r="E156" s="375">
        <v>2.2791389427751083</v>
      </c>
      <c r="F156" s="375">
        <v>2.3416895429747693</v>
      </c>
      <c r="G156" s="376">
        <v>0.91760201418821263</v>
      </c>
      <c r="H156" s="377">
        <v>1.8696533465410257</v>
      </c>
      <c r="I156" s="375">
        <v>0.70397968887250351</v>
      </c>
      <c r="J156" s="375">
        <v>0.44165600221766405</v>
      </c>
      <c r="K156" s="375">
        <v>0.25382697163277562</v>
      </c>
      <c r="L156" s="378">
        <v>0.78357542249455592</v>
      </c>
      <c r="M156" s="379">
        <v>1.2754378178056107</v>
      </c>
      <c r="N156" s="375">
        <v>2.0253361214971668</v>
      </c>
      <c r="O156" s="375">
        <v>1.8797616713592682</v>
      </c>
      <c r="P156" s="375">
        <v>2.91024380333719</v>
      </c>
      <c r="Q156" s="378">
        <v>2.9550895489321078</v>
      </c>
      <c r="R156" s="379">
        <v>0.16087894611450268</v>
      </c>
      <c r="S156" s="375">
        <v>2.0075698068359111</v>
      </c>
      <c r="T156" s="375">
        <v>1.1485039935280688</v>
      </c>
      <c r="U156" s="375">
        <v>1.3617798136216959</v>
      </c>
      <c r="V156" s="375">
        <v>0.83690251608914656</v>
      </c>
      <c r="W156" s="375">
        <v>0.68618257556869489</v>
      </c>
      <c r="X156" s="375">
        <v>1.836734326699105</v>
      </c>
      <c r="Y156" s="380">
        <v>2.2220529516077074</v>
      </c>
      <c r="Z156" s="380">
        <v>0.79127231956425126</v>
      </c>
      <c r="AA156" s="380">
        <v>10.662460120104184</v>
      </c>
      <c r="AB156" s="380">
        <v>2.4130259287994069</v>
      </c>
      <c r="AC156" s="380">
        <v>0.51289110206629906</v>
      </c>
      <c r="AD156" s="380">
        <v>4.2299676377791613</v>
      </c>
      <c r="AE156" s="1708"/>
      <c r="AF156" s="1708"/>
      <c r="AG156" s="1708"/>
      <c r="AH156" s="1708"/>
      <c r="AI156" s="1708"/>
      <c r="AJ156" s="1708"/>
      <c r="AK156" s="1708"/>
      <c r="AL156" s="1708"/>
      <c r="AM156" s="1708"/>
      <c r="AN156" s="1708"/>
      <c r="AO156" s="1708"/>
      <c r="AP156" s="1708"/>
      <c r="AQ156" s="1708"/>
      <c r="AR156" s="1708"/>
      <c r="AS156" s="1708"/>
      <c r="AT156" s="1708"/>
      <c r="AU156" s="1708"/>
      <c r="AV156" s="1708"/>
      <c r="AW156" s="1708"/>
      <c r="AX156" s="1708"/>
      <c r="AY156" s="1708"/>
      <c r="AZ156" s="242"/>
      <c r="BA156" s="2037"/>
      <c r="BB156" s="176" t="s">
        <v>293</v>
      </c>
      <c r="BC156" s="516">
        <v>171.21847399999999</v>
      </c>
      <c r="BD156" s="448">
        <v>268.15550299999995</v>
      </c>
      <c r="BE156" s="448">
        <v>278.548947</v>
      </c>
      <c r="BF156" s="448">
        <v>286.18279800000005</v>
      </c>
      <c r="BG156" s="517">
        <v>112.15764799999999</v>
      </c>
      <c r="BH156" s="527">
        <v>62.477558999999985</v>
      </c>
      <c r="BI156" s="448">
        <v>23.530889999999999</v>
      </c>
      <c r="BJ156" s="448">
        <v>14.767978999999999</v>
      </c>
      <c r="BK156" s="448">
        <v>8.5058439999999997</v>
      </c>
      <c r="BL156" s="517">
        <v>26.127711000000001</v>
      </c>
      <c r="BM156" s="527">
        <v>113.24407600000001</v>
      </c>
      <c r="BN156" s="448">
        <v>179.95058399999994</v>
      </c>
      <c r="BO156" s="448">
        <v>166.78247700000003</v>
      </c>
      <c r="BP156" s="448">
        <v>258.390716</v>
      </c>
      <c r="BQ156" s="517">
        <v>262.48553399999992</v>
      </c>
      <c r="BR156" s="527">
        <v>3.8209919999999999</v>
      </c>
      <c r="BS156" s="448">
        <v>62.272803000000003</v>
      </c>
      <c r="BT156" s="448">
        <v>81.692361000000005</v>
      </c>
      <c r="BU156" s="448">
        <v>65.664901999999998</v>
      </c>
      <c r="BV156" s="448">
        <v>30.014244999999999</v>
      </c>
      <c r="BW156" s="448">
        <v>87.543516000000011</v>
      </c>
      <c r="BX156" s="448">
        <v>107.18179299999998</v>
      </c>
      <c r="BY156" s="449">
        <v>75.303871999999984</v>
      </c>
      <c r="BZ156" s="449">
        <v>31.716546000000001</v>
      </c>
      <c r="CA156" s="449">
        <v>301.88784000000004</v>
      </c>
      <c r="CB156" s="449">
        <v>77.754815999999991</v>
      </c>
      <c r="CC156" s="449">
        <v>20.680705</v>
      </c>
      <c r="CD156" s="449">
        <v>170.72897899999998</v>
      </c>
      <c r="CE156" s="1547"/>
      <c r="CF156" s="1547"/>
      <c r="CG156" s="1547"/>
      <c r="CH156" s="1547"/>
      <c r="CI156" s="1547"/>
      <c r="CJ156" s="1547"/>
      <c r="CK156" s="1547"/>
      <c r="CL156" s="1547"/>
      <c r="CM156" s="1547"/>
      <c r="CN156" s="1547"/>
      <c r="CO156" s="1547"/>
      <c r="CP156" s="1547"/>
      <c r="CQ156" s="1547"/>
      <c r="CR156" s="1547"/>
      <c r="CS156" s="1547"/>
      <c r="CT156" s="1547"/>
      <c r="CU156" s="1547"/>
      <c r="CV156" s="1547"/>
      <c r="CW156" s="1547"/>
      <c r="CX156" s="1547"/>
      <c r="CY156" s="1547"/>
      <c r="CZ156" s="1547"/>
    </row>
    <row r="157" s="133" customFormat="true" ht="15" customHeight="true" x14ac:dyDescent="0.2">
      <c r="A157" s="2053"/>
      <c r="B157" s="303" t="s">
        <v>294</v>
      </c>
      <c r="C157" s="374">
        <v>1.204280420357015</v>
      </c>
      <c r="D157" s="375">
        <v>1.3355161647525537</v>
      </c>
      <c r="E157" s="375">
        <v>2.2496366929150251</v>
      </c>
      <c r="F157" s="375">
        <v>3.1725888606483927</v>
      </c>
      <c r="G157" s="376">
        <v>6.2386001809074152</v>
      </c>
      <c r="H157" s="377">
        <v>6.0173356656183143</v>
      </c>
      <c r="I157" s="375">
        <v>2.982748690502055</v>
      </c>
      <c r="J157" s="375">
        <v>3.9701665288664381</v>
      </c>
      <c r="K157" s="375">
        <v>4.8198452618051819</v>
      </c>
      <c r="L157" s="378">
        <v>9.7262265965189663</v>
      </c>
      <c r="M157" s="379">
        <v>1.042710554973161</v>
      </c>
      <c r="N157" s="375">
        <v>1.0398584616559803</v>
      </c>
      <c r="O157" s="375">
        <v>1.021812189397306</v>
      </c>
      <c r="P157" s="375">
        <v>1.7516391861127305</v>
      </c>
      <c r="Q157" s="378">
        <v>4.3357817292568113</v>
      </c>
      <c r="R157" s="379">
        <v>0</v>
      </c>
      <c r="S157" s="375">
        <v>0.39063593092725651</v>
      </c>
      <c r="T157" s="375">
        <v>0.84276173546350786</v>
      </c>
      <c r="U157" s="375">
        <v>3.1063851541379783</v>
      </c>
      <c r="V157" s="375">
        <v>3.1042194460740995</v>
      </c>
      <c r="W157" s="375">
        <v>4.8108194714497783</v>
      </c>
      <c r="X157" s="375">
        <v>0.84655194117300747</v>
      </c>
      <c r="Y157" s="380">
        <v>3.6522423018507491</v>
      </c>
      <c r="Z157" s="380">
        <v>0.214652398086878</v>
      </c>
      <c r="AA157" s="380">
        <v>3.858719265644095E-2</v>
      </c>
      <c r="AB157" s="380">
        <v>1.629018620274475</v>
      </c>
      <c r="AC157" s="380">
        <v>11.677014171736445</v>
      </c>
      <c r="AD157" s="380">
        <v>2.0438937122864624</v>
      </c>
      <c r="AE157" s="1708"/>
      <c r="AF157" s="1708"/>
      <c r="AG157" s="1708"/>
      <c r="AH157" s="1708"/>
      <c r="AI157" s="1708"/>
      <c r="AJ157" s="1708"/>
      <c r="AK157" s="1708"/>
      <c r="AL157" s="1708"/>
      <c r="AM157" s="1708"/>
      <c r="AN157" s="1708"/>
      <c r="AO157" s="1708"/>
      <c r="AP157" s="1708"/>
      <c r="AQ157" s="1708"/>
      <c r="AR157" s="1708"/>
      <c r="AS157" s="1708"/>
      <c r="AT157" s="1708"/>
      <c r="AU157" s="1708"/>
      <c r="AV157" s="1708"/>
      <c r="AW157" s="1708"/>
      <c r="AX157" s="1708"/>
      <c r="AY157" s="1708"/>
      <c r="AZ157" s="242"/>
      <c r="BA157" s="2037"/>
      <c r="BB157" s="176" t="s">
        <v>294</v>
      </c>
      <c r="BC157" s="516">
        <v>147.17775599999999</v>
      </c>
      <c r="BD157" s="448">
        <v>163.252701</v>
      </c>
      <c r="BE157" s="448">
        <v>274.94327799999996</v>
      </c>
      <c r="BF157" s="448">
        <v>387.72874900000011</v>
      </c>
      <c r="BG157" s="517">
        <v>762.53834700000004</v>
      </c>
      <c r="BH157" s="527">
        <v>201.07922399999995</v>
      </c>
      <c r="BI157" s="448">
        <v>99.699938000000017</v>
      </c>
      <c r="BJ157" s="448">
        <v>132.7534</v>
      </c>
      <c r="BK157" s="448">
        <v>161.51495500000001</v>
      </c>
      <c r="BL157" s="517">
        <v>324.31343600000008</v>
      </c>
      <c r="BM157" s="527">
        <v>92.580595999999986</v>
      </c>
      <c r="BN157" s="448">
        <v>92.391151999999991</v>
      </c>
      <c r="BO157" s="448">
        <v>90.660624999999996</v>
      </c>
      <c r="BP157" s="448">
        <v>155.52212599999999</v>
      </c>
      <c r="BQ157" s="517">
        <v>385.12537900000007</v>
      </c>
      <c r="BR157" s="527">
        <v>0</v>
      </c>
      <c r="BS157" s="448">
        <v>12.117134999999999</v>
      </c>
      <c r="BT157" s="448">
        <v>59.945108000000005</v>
      </c>
      <c r="BU157" s="448">
        <v>149.78961700000002</v>
      </c>
      <c r="BV157" s="448">
        <v>111.328143</v>
      </c>
      <c r="BW157" s="448">
        <v>613.76675300000034</v>
      </c>
      <c r="BX157" s="448">
        <v>49.400152000000006</v>
      </c>
      <c r="BY157" s="449">
        <v>123.77202200000001</v>
      </c>
      <c r="BZ157" s="449">
        <v>8.6039059999999985</v>
      </c>
      <c r="CA157" s="449">
        <v>1.092525</v>
      </c>
      <c r="CB157" s="449">
        <v>52.491787000000002</v>
      </c>
      <c r="CC157" s="449">
        <v>470.83851599999991</v>
      </c>
      <c r="CD157" s="449">
        <v>82.495167000000009</v>
      </c>
      <c r="CE157" s="1547"/>
      <c r="CF157" s="1547"/>
      <c r="CG157" s="1547"/>
      <c r="CH157" s="1547"/>
      <c r="CI157" s="1547"/>
      <c r="CJ157" s="1547"/>
      <c r="CK157" s="1547"/>
      <c r="CL157" s="1547"/>
      <c r="CM157" s="1547"/>
      <c r="CN157" s="1547"/>
      <c r="CO157" s="1547"/>
      <c r="CP157" s="1547"/>
      <c r="CQ157" s="1547"/>
      <c r="CR157" s="1547"/>
      <c r="CS157" s="1547"/>
      <c r="CT157" s="1547"/>
      <c r="CU157" s="1547"/>
      <c r="CV157" s="1547"/>
      <c r="CW157" s="1547"/>
      <c r="CX157" s="1547"/>
      <c r="CY157" s="1547"/>
      <c r="CZ157" s="1547"/>
    </row>
    <row r="158" s="133" customFormat="true" ht="15" customHeight="true" x14ac:dyDescent="0.2">
      <c r="A158" s="2053"/>
      <c r="B158" s="303" t="s">
        <v>295</v>
      </c>
      <c r="C158" s="374">
        <v>12.846702982870569</v>
      </c>
      <c r="D158" s="375">
        <v>16.060257886363775</v>
      </c>
      <c r="E158" s="375">
        <v>15.961003959879871</v>
      </c>
      <c r="F158" s="375">
        <v>16.772708086485533</v>
      </c>
      <c r="G158" s="376">
        <v>11.643031964094032</v>
      </c>
      <c r="H158" s="377">
        <v>13.148945548782681</v>
      </c>
      <c r="I158" s="375">
        <v>17.994730752466452</v>
      </c>
      <c r="J158" s="375">
        <v>13.837760135026247</v>
      </c>
      <c r="K158" s="375">
        <v>13.371683679350005</v>
      </c>
      <c r="L158" s="378">
        <v>7.4456019245902549</v>
      </c>
      <c r="M158" s="379">
        <v>11.080803968226716</v>
      </c>
      <c r="N158" s="375">
        <v>16.871221364495778</v>
      </c>
      <c r="O158" s="375">
        <v>15.789932119122966</v>
      </c>
      <c r="P158" s="375">
        <v>16.964122972083576</v>
      </c>
      <c r="Q158" s="378">
        <v>15.3889705060992</v>
      </c>
      <c r="R158" s="379">
        <v>26.108187446742054</v>
      </c>
      <c r="S158" s="375">
        <v>9.528769559442086</v>
      </c>
      <c r="T158" s="375">
        <v>27.67004647259747</v>
      </c>
      <c r="U158" s="375">
        <v>5.4637992934198225</v>
      </c>
      <c r="V158" s="375">
        <v>10.557457381062125</v>
      </c>
      <c r="W158" s="375">
        <v>10.378260872510998</v>
      </c>
      <c r="X158" s="375">
        <v>23.021876027047814</v>
      </c>
      <c r="Y158" s="380">
        <v>14.281565182990857</v>
      </c>
      <c r="Z158" s="380">
        <v>11.964742571228864</v>
      </c>
      <c r="AA158" s="380">
        <v>6.3443737869444474</v>
      </c>
      <c r="AB158" s="380">
        <v>19.855215190690419</v>
      </c>
      <c r="AC158" s="380">
        <v>23.521288235238778</v>
      </c>
      <c r="AD158" s="380">
        <v>0.79401431991972893</v>
      </c>
      <c r="AE158" s="1708"/>
      <c r="AF158" s="1708"/>
      <c r="AG158" s="1708"/>
      <c r="AH158" s="1708"/>
      <c r="AI158" s="1708"/>
      <c r="AJ158" s="1708"/>
      <c r="AK158" s="1708"/>
      <c r="AL158" s="1708"/>
      <c r="AM158" s="1708"/>
      <c r="AN158" s="1708"/>
      <c r="AO158" s="1708"/>
      <c r="AP158" s="1708"/>
      <c r="AQ158" s="1708"/>
      <c r="AR158" s="1708"/>
      <c r="AS158" s="1708"/>
      <c r="AT158" s="1708"/>
      <c r="AU158" s="1708"/>
      <c r="AV158" s="1708"/>
      <c r="AW158" s="1708"/>
      <c r="AX158" s="1708"/>
      <c r="AY158" s="1708"/>
      <c r="AZ158" s="242"/>
      <c r="BA158" s="2037"/>
      <c r="BB158" s="176" t="s">
        <v>295</v>
      </c>
      <c r="BC158" s="516">
        <v>1570.0237960000006</v>
      </c>
      <c r="BD158" s="448">
        <v>1963.196363999999</v>
      </c>
      <c r="BE158" s="448">
        <v>1950.7019789999988</v>
      </c>
      <c r="BF158" s="448">
        <v>2049.8278879999998</v>
      </c>
      <c r="BG158" s="517">
        <v>1423.1170599999996</v>
      </c>
      <c r="BH158" s="527">
        <v>439.39376399999975</v>
      </c>
      <c r="BI158" s="448">
        <v>601.4833050000002</v>
      </c>
      <c r="BJ158" s="448">
        <v>462.70343899999995</v>
      </c>
      <c r="BK158" s="448">
        <v>448.09050299999996</v>
      </c>
      <c r="BL158" s="517">
        <v>248.267786</v>
      </c>
      <c r="BM158" s="527">
        <v>983.84679299999971</v>
      </c>
      <c r="BN158" s="448">
        <v>1499.0036000000002</v>
      </c>
      <c r="BO158" s="448">
        <v>1400.9669579999988</v>
      </c>
      <c r="BP158" s="448">
        <v>1506.187171</v>
      </c>
      <c r="BQ158" s="517">
        <v>1366.9237680000001</v>
      </c>
      <c r="BR158" s="527">
        <v>620.0884440000001</v>
      </c>
      <c r="BS158" s="448">
        <v>295.57288</v>
      </c>
      <c r="BT158" s="448">
        <v>1968.1528649999996</v>
      </c>
      <c r="BU158" s="448">
        <v>263.46391800000009</v>
      </c>
      <c r="BV158" s="448">
        <v>378.62726699999985</v>
      </c>
      <c r="BW158" s="448">
        <v>1324.0637099999988</v>
      </c>
      <c r="BX158" s="448">
        <v>1343.4310639999992</v>
      </c>
      <c r="BY158" s="449">
        <v>483.9925869999999</v>
      </c>
      <c r="BZ158" s="449">
        <v>479.5824379999998</v>
      </c>
      <c r="CA158" s="449">
        <v>179.629211</v>
      </c>
      <c r="CB158" s="449">
        <v>639.79362399999991</v>
      </c>
      <c r="CC158" s="449">
        <v>948.42125600000043</v>
      </c>
      <c r="CD158" s="449">
        <v>32.047822999999994</v>
      </c>
      <c r="CE158" s="1547"/>
      <c r="CF158" s="1547"/>
      <c r="CG158" s="1547"/>
      <c r="CH158" s="1547"/>
      <c r="CI158" s="1547"/>
      <c r="CJ158" s="1547"/>
      <c r="CK158" s="1547"/>
      <c r="CL158" s="1547"/>
      <c r="CM158" s="1547"/>
      <c r="CN158" s="1547"/>
      <c r="CO158" s="1547"/>
      <c r="CP158" s="1547"/>
      <c r="CQ158" s="1547"/>
      <c r="CR158" s="1547"/>
      <c r="CS158" s="1547"/>
      <c r="CT158" s="1547"/>
      <c r="CU158" s="1547"/>
      <c r="CV158" s="1547"/>
      <c r="CW158" s="1547"/>
      <c r="CX158" s="1547"/>
      <c r="CY158" s="1547"/>
      <c r="CZ158" s="1547"/>
    </row>
    <row r="159" s="133" customFormat="true" ht="15" customHeight="true" x14ac:dyDescent="0.2">
      <c r="A159" s="2053"/>
      <c r="B159" s="303" t="s">
        <v>296</v>
      </c>
      <c r="C159" s="374">
        <v>2.3477385890791669</v>
      </c>
      <c r="D159" s="375">
        <v>2.5184111838141456</v>
      </c>
      <c r="E159" s="375">
        <v>1.2608445739649938</v>
      </c>
      <c r="F159" s="375">
        <v>0.88472957644261441</v>
      </c>
      <c r="G159" s="376">
        <v>0.29881173654755083</v>
      </c>
      <c r="H159" s="377">
        <v>1.6470046337832036</v>
      </c>
      <c r="I159" s="375">
        <v>0.50734950302807524</v>
      </c>
      <c r="J159" s="375">
        <v>4.3292398290266432E-2</v>
      </c>
      <c r="K159" s="375">
        <v>3.4754431789195489E-2</v>
      </c>
      <c r="L159" s="378">
        <v>0</v>
      </c>
      <c r="M159" s="379">
        <v>1.8485587458714068</v>
      </c>
      <c r="N159" s="375">
        <v>3.1515979554358169</v>
      </c>
      <c r="O159" s="375">
        <v>1.6325344400148323</v>
      </c>
      <c r="P159" s="375">
        <v>1.4214915197658218</v>
      </c>
      <c r="Q159" s="378">
        <v>1.1674878651321436</v>
      </c>
      <c r="R159" s="379">
        <v>0.95584764960782187</v>
      </c>
      <c r="S159" s="375">
        <v>1.7022745124756271</v>
      </c>
      <c r="T159" s="375">
        <v>0.63580508996995078</v>
      </c>
      <c r="U159" s="375">
        <v>1.5163513542770541</v>
      </c>
      <c r="V159" s="375">
        <v>0.73048950379925925</v>
      </c>
      <c r="W159" s="375">
        <v>1.2329231046119955</v>
      </c>
      <c r="X159" s="375">
        <v>1.4660932122954305E-2</v>
      </c>
      <c r="Y159" s="380">
        <v>1.7778084135813246</v>
      </c>
      <c r="Z159" s="380">
        <v>3.6279654375955412</v>
      </c>
      <c r="AA159" s="380">
        <v>2.170920845041048</v>
      </c>
      <c r="AB159" s="380">
        <v>3.7055838680825395</v>
      </c>
      <c r="AC159" s="380">
        <v>2.8779029091002299</v>
      </c>
      <c r="AD159" s="380">
        <v>0.31556294835442938</v>
      </c>
      <c r="AE159" s="1708"/>
      <c r="AF159" s="1708"/>
      <c r="AG159" s="1708"/>
      <c r="AH159" s="1708"/>
      <c r="AI159" s="1708"/>
      <c r="AJ159" s="1708"/>
      <c r="AK159" s="1708"/>
      <c r="AL159" s="1708"/>
      <c r="AM159" s="1708"/>
      <c r="AN159" s="1708"/>
      <c r="AO159" s="1708"/>
      <c r="AP159" s="1708"/>
      <c r="AQ159" s="1708"/>
      <c r="AR159" s="1708"/>
      <c r="AS159" s="1708"/>
      <c r="AT159" s="1708"/>
      <c r="AU159" s="1708"/>
      <c r="AV159" s="1708"/>
      <c r="AW159" s="1708"/>
      <c r="AX159" s="1708"/>
      <c r="AY159" s="1708"/>
      <c r="AZ159" s="242"/>
      <c r="BA159" s="2037"/>
      <c r="BB159" s="176" t="s">
        <v>296</v>
      </c>
      <c r="BC159" s="516">
        <v>286.92229100000009</v>
      </c>
      <c r="BD159" s="448">
        <v>307.849084</v>
      </c>
      <c r="BE159" s="448">
        <v>154.09632199999999</v>
      </c>
      <c r="BF159" s="448">
        <v>108.12466000000001</v>
      </c>
      <c r="BG159" s="517">
        <v>36.523482999999999</v>
      </c>
      <c r="BH159" s="527">
        <v>55.037383999999989</v>
      </c>
      <c r="BI159" s="448">
        <v>16.958423</v>
      </c>
      <c r="BJ159" s="448">
        <v>1.4476</v>
      </c>
      <c r="BK159" s="448">
        <v>1.1646350000000001</v>
      </c>
      <c r="BL159" s="517">
        <v>0</v>
      </c>
      <c r="BM159" s="527">
        <v>164.130563</v>
      </c>
      <c r="BN159" s="448">
        <v>280.01865300000003</v>
      </c>
      <c r="BO159" s="448">
        <v>144.847159</v>
      </c>
      <c r="BP159" s="448">
        <v>126.20943</v>
      </c>
      <c r="BQ159" s="517">
        <v>103.701993</v>
      </c>
      <c r="BR159" s="527">
        <v>22.702076999999999</v>
      </c>
      <c r="BS159" s="448">
        <v>52.802848999999995</v>
      </c>
      <c r="BT159" s="448">
        <v>45.224412999999998</v>
      </c>
      <c r="BU159" s="448">
        <v>73.118328000000005</v>
      </c>
      <c r="BV159" s="448">
        <v>26.197902999999997</v>
      </c>
      <c r="BW159" s="448">
        <v>157.29694599999999</v>
      </c>
      <c r="BX159" s="448">
        <v>0.85553199999999996</v>
      </c>
      <c r="BY159" s="449">
        <v>60.248725000000007</v>
      </c>
      <c r="BZ159" s="449">
        <v>145.41963600000003</v>
      </c>
      <c r="CA159" s="449">
        <v>61.465609000000008</v>
      </c>
      <c r="CB159" s="449">
        <v>119.404847</v>
      </c>
      <c r="CC159" s="449">
        <v>116.04229599999996</v>
      </c>
      <c r="CD159" s="449">
        <v>12.736678999999999</v>
      </c>
      <c r="CE159" s="1547"/>
      <c r="CF159" s="1547"/>
      <c r="CG159" s="1547"/>
      <c r="CH159" s="1547"/>
      <c r="CI159" s="1547"/>
      <c r="CJ159" s="1547"/>
      <c r="CK159" s="1547"/>
      <c r="CL159" s="1547"/>
      <c r="CM159" s="1547"/>
      <c r="CN159" s="1547"/>
      <c r="CO159" s="1547"/>
      <c r="CP159" s="1547"/>
      <c r="CQ159" s="1547"/>
      <c r="CR159" s="1547"/>
      <c r="CS159" s="1547"/>
      <c r="CT159" s="1547"/>
      <c r="CU159" s="1547"/>
      <c r="CV159" s="1547"/>
      <c r="CW159" s="1547"/>
      <c r="CX159" s="1547"/>
      <c r="CY159" s="1547"/>
      <c r="CZ159" s="1547"/>
    </row>
    <row r="160" s="133" customFormat="true" ht="15" customHeight="true" x14ac:dyDescent="0.2">
      <c r="A160" s="2053"/>
      <c r="B160" s="303" t="s">
        <v>297</v>
      </c>
      <c r="C160" s="374">
        <v>55.050569100717375</v>
      </c>
      <c r="D160" s="375">
        <v>34.861810044511202</v>
      </c>
      <c r="E160" s="375">
        <v>22.723498208094469</v>
      </c>
      <c r="F160" s="375">
        <v>6.4403812972346683</v>
      </c>
      <c r="G160" s="376">
        <v>0.21853827645936127</v>
      </c>
      <c r="H160" s="377">
        <v>10.00497556996433</v>
      </c>
      <c r="I160" s="375">
        <v>1.1579919877049694</v>
      </c>
      <c r="J160" s="375">
        <v>0.5020930096642231</v>
      </c>
      <c r="K160" s="375">
        <v>0</v>
      </c>
      <c r="L160" s="378">
        <v>0</v>
      </c>
      <c r="M160" s="379">
        <v>60.402037847865323</v>
      </c>
      <c r="N160" s="375">
        <v>40.404314744872757</v>
      </c>
      <c r="O160" s="375">
        <v>31.987954909553977</v>
      </c>
      <c r="P160" s="375">
        <v>21.630304694745025</v>
      </c>
      <c r="Q160" s="378">
        <v>5.3922910738638272</v>
      </c>
      <c r="R160" s="379">
        <v>7.4754185297492493</v>
      </c>
      <c r="S160" s="375">
        <v>37.488809772978783</v>
      </c>
      <c r="T160" s="375">
        <v>28.253525059392697</v>
      </c>
      <c r="U160" s="375">
        <v>17.155088416138163</v>
      </c>
      <c r="V160" s="375">
        <v>49.319317361092843</v>
      </c>
      <c r="W160" s="375">
        <v>3.7835451064545529</v>
      </c>
      <c r="X160" s="375">
        <v>23.338122816442407</v>
      </c>
      <c r="Y160" s="380">
        <v>27.752014713332152</v>
      </c>
      <c r="Z160" s="380">
        <v>17.710188160098355</v>
      </c>
      <c r="AA160" s="380">
        <v>23.481788781268953</v>
      </c>
      <c r="AB160" s="380">
        <v>25.68245459036541</v>
      </c>
      <c r="AC160" s="380">
        <v>49.469663866393098</v>
      </c>
      <c r="AD160" s="380">
        <v>40.93492935073764</v>
      </c>
      <c r="AE160" s="1708"/>
      <c r="AF160" s="1708"/>
      <c r="AG160" s="1708"/>
      <c r="AH160" s="1708"/>
      <c r="AI160" s="1708"/>
      <c r="AJ160" s="1708"/>
      <c r="AK160" s="1708"/>
      <c r="AL160" s="1708"/>
      <c r="AM160" s="1708"/>
      <c r="AN160" s="1708"/>
      <c r="AO160" s="1708"/>
      <c r="AP160" s="1708"/>
      <c r="AQ160" s="1708"/>
      <c r="AR160" s="1708"/>
      <c r="AS160" s="1708"/>
      <c r="AT160" s="1708"/>
      <c r="AU160" s="1708"/>
      <c r="AV160" s="1708"/>
      <c r="AW160" s="1708"/>
      <c r="AX160" s="1708"/>
      <c r="AY160" s="1708"/>
      <c r="AZ160" s="242"/>
      <c r="BA160" s="2037"/>
      <c r="BB160" s="176" t="s">
        <v>297</v>
      </c>
      <c r="BC160" s="516">
        <v>6727.8509969999986</v>
      </c>
      <c r="BD160" s="448">
        <v>4261.4869080000044</v>
      </c>
      <c r="BE160" s="448">
        <v>2777.1920260000002</v>
      </c>
      <c r="BF160" s="448">
        <v>787.09252700000047</v>
      </c>
      <c r="BG160" s="517">
        <v>26.711731999999998</v>
      </c>
      <c r="BH160" s="527">
        <v>334.33280700000006</v>
      </c>
      <c r="BI160" s="448">
        <v>38.706489000000012</v>
      </c>
      <c r="BJ160" s="448">
        <v>16.788855999999999</v>
      </c>
      <c r="BK160" s="448">
        <v>0</v>
      </c>
      <c r="BL160" s="517">
        <v>0</v>
      </c>
      <c r="BM160" s="527">
        <v>5362.9999589999989</v>
      </c>
      <c r="BN160" s="448">
        <v>3589.9127840000019</v>
      </c>
      <c r="BO160" s="448">
        <v>2838.141896000001</v>
      </c>
      <c r="BP160" s="448">
        <v>1920.4816830000002</v>
      </c>
      <c r="BQ160" s="517">
        <v>478.96971599999995</v>
      </c>
      <c r="BR160" s="527">
        <v>177.54662799999994</v>
      </c>
      <c r="BS160" s="448">
        <v>1162.8652999999995</v>
      </c>
      <c r="BT160" s="448">
        <v>2009.6553269999981</v>
      </c>
      <c r="BU160" s="448">
        <v>827.21684400000004</v>
      </c>
      <c r="BV160" s="448">
        <v>1768.7628439999994</v>
      </c>
      <c r="BW160" s="448">
        <v>482.70657599999993</v>
      </c>
      <c r="BX160" s="448">
        <v>1361.8855009999993</v>
      </c>
      <c r="BY160" s="449">
        <v>940.49701299999913</v>
      </c>
      <c r="BZ160" s="449">
        <v>709.87697100000014</v>
      </c>
      <c r="CA160" s="449">
        <v>664.84342400000014</v>
      </c>
      <c r="CB160" s="449">
        <v>827.56447300000036</v>
      </c>
      <c r="CC160" s="449">
        <v>1994.7071039999985</v>
      </c>
      <c r="CD160" s="449">
        <v>1652.2061849999998</v>
      </c>
      <c r="CE160" s="1547"/>
      <c r="CF160" s="1547"/>
      <c r="CG160" s="1547"/>
      <c r="CH160" s="1547"/>
      <c r="CI160" s="1547"/>
      <c r="CJ160" s="1547"/>
      <c r="CK160" s="1547"/>
      <c r="CL160" s="1547"/>
      <c r="CM160" s="1547"/>
      <c r="CN160" s="1547"/>
      <c r="CO160" s="1547"/>
      <c r="CP160" s="1547"/>
      <c r="CQ160" s="1547"/>
      <c r="CR160" s="1547"/>
      <c r="CS160" s="1547"/>
      <c r="CT160" s="1547"/>
      <c r="CU160" s="1547"/>
      <c r="CV160" s="1547"/>
      <c r="CW160" s="1547"/>
      <c r="CX160" s="1547"/>
      <c r="CY160" s="1547"/>
      <c r="CZ160" s="1547"/>
    </row>
    <row r="161" s="133" customFormat="true" ht="15" customHeight="true" x14ac:dyDescent="0.2">
      <c r="A161" s="2053"/>
      <c r="B161" s="303" t="s">
        <v>298</v>
      </c>
      <c r="C161" s="374">
        <v>1.0574402895224206</v>
      </c>
      <c r="D161" s="375">
        <v>2.0188491061855278</v>
      </c>
      <c r="E161" s="375">
        <v>0.70860073022614534</v>
      </c>
      <c r="F161" s="375">
        <v>0.22344080386422918</v>
      </c>
      <c r="G161" s="376">
        <v>0</v>
      </c>
      <c r="H161" s="377">
        <v>0.2965789153227078</v>
      </c>
      <c r="I161" s="375">
        <v>0</v>
      </c>
      <c r="J161" s="375">
        <v>0</v>
      </c>
      <c r="K161" s="375">
        <v>0</v>
      </c>
      <c r="L161" s="378">
        <v>0</v>
      </c>
      <c r="M161" s="379">
        <v>0.78904276255275896</v>
      </c>
      <c r="N161" s="375">
        <v>2.2301477775025305</v>
      </c>
      <c r="O161" s="375">
        <v>1.4706628099580827</v>
      </c>
      <c r="P161" s="375">
        <v>0.6797299047547285</v>
      </c>
      <c r="Q161" s="378">
        <v>0.23611095508160165</v>
      </c>
      <c r="R161" s="379">
        <v>3.9098988119245579</v>
      </c>
      <c r="S161" s="375">
        <v>0.1759808963575212</v>
      </c>
      <c r="T161" s="375">
        <v>0.26051244403273593</v>
      </c>
      <c r="U161" s="375">
        <v>0.39223473123662733</v>
      </c>
      <c r="V161" s="375">
        <v>0</v>
      </c>
      <c r="W161" s="375">
        <v>0</v>
      </c>
      <c r="X161" s="375">
        <v>4.3951877096865131</v>
      </c>
      <c r="Y161" s="380">
        <v>1.9393535960905293</v>
      </c>
      <c r="Z161" s="380">
        <v>0.31960130333360415</v>
      </c>
      <c r="AA161" s="380">
        <v>0</v>
      </c>
      <c r="AB161" s="380">
        <v>0.29464672656489882</v>
      </c>
      <c r="AC161" s="380">
        <v>2.198923315634916E-2</v>
      </c>
      <c r="AD161" s="380">
        <v>0.21717585967436903</v>
      </c>
      <c r="AE161" s="1708"/>
      <c r="AF161" s="1708"/>
      <c r="AG161" s="1708"/>
      <c r="AH161" s="1708"/>
      <c r="AI161" s="1708"/>
      <c r="AJ161" s="1708"/>
      <c r="AK161" s="1708"/>
      <c r="AL161" s="1708"/>
      <c r="AM161" s="1708"/>
      <c r="AN161" s="1708"/>
      <c r="AO161" s="1708"/>
      <c r="AP161" s="1708"/>
      <c r="AQ161" s="1708"/>
      <c r="AR161" s="1708"/>
      <c r="AS161" s="1708"/>
      <c r="AT161" s="1708"/>
      <c r="AU161" s="1708"/>
      <c r="AV161" s="1708"/>
      <c r="AW161" s="1708"/>
      <c r="AX161" s="1708"/>
      <c r="AY161" s="1708"/>
      <c r="AZ161" s="242"/>
      <c r="BA161" s="2037"/>
      <c r="BB161" s="176" t="s">
        <v>298</v>
      </c>
      <c r="BC161" s="516">
        <v>129.23210099999997</v>
      </c>
      <c r="BD161" s="448">
        <v>246.78291300000004</v>
      </c>
      <c r="BE161" s="448">
        <v>86.602876000000023</v>
      </c>
      <c r="BF161" s="448">
        <v>27.307169999999999</v>
      </c>
      <c r="BG161" s="517">
        <v>0</v>
      </c>
      <c r="BH161" s="527">
        <v>9.9106749999999995</v>
      </c>
      <c r="BI161" s="448">
        <v>0</v>
      </c>
      <c r="BJ161" s="448">
        <v>0</v>
      </c>
      <c r="BK161" s="448">
        <v>0</v>
      </c>
      <c r="BL161" s="517">
        <v>0</v>
      </c>
      <c r="BM161" s="527">
        <v>70.057839999999985</v>
      </c>
      <c r="BN161" s="448">
        <v>198.14804600000002</v>
      </c>
      <c r="BO161" s="448">
        <v>130.48504500000001</v>
      </c>
      <c r="BP161" s="448">
        <v>60.350922000000004</v>
      </c>
      <c r="BQ161" s="517">
        <v>20.972532000000001</v>
      </c>
      <c r="BR161" s="527">
        <v>92.862941000000006</v>
      </c>
      <c r="BS161" s="448">
        <v>5.4587510000000004</v>
      </c>
      <c r="BT161" s="448">
        <v>18.530085</v>
      </c>
      <c r="BU161" s="448">
        <v>18.913523999999999</v>
      </c>
      <c r="BV161" s="448">
        <v>0</v>
      </c>
      <c r="BW161" s="448">
        <v>0</v>
      </c>
      <c r="BX161" s="448">
        <v>256.47917200000001</v>
      </c>
      <c r="BY161" s="449">
        <v>65.723382000000001</v>
      </c>
      <c r="BZ161" s="449">
        <v>12.810569999999998</v>
      </c>
      <c r="CA161" s="449">
        <v>0</v>
      </c>
      <c r="CB161" s="449">
        <v>9.4943869999999997</v>
      </c>
      <c r="CC161" s="449">
        <v>0.88664600000000005</v>
      </c>
      <c r="CD161" s="449">
        <v>8.7656019999999994</v>
      </c>
      <c r="CE161" s="1547"/>
      <c r="CF161" s="1547"/>
      <c r="CG161" s="1547"/>
      <c r="CH161" s="1547"/>
      <c r="CI161" s="1547"/>
      <c r="CJ161" s="1547"/>
      <c r="CK161" s="1547"/>
      <c r="CL161" s="1547"/>
      <c r="CM161" s="1547"/>
      <c r="CN161" s="1547"/>
      <c r="CO161" s="1547"/>
      <c r="CP161" s="1547"/>
      <c r="CQ161" s="1547"/>
      <c r="CR161" s="1547"/>
      <c r="CS161" s="1547"/>
      <c r="CT161" s="1547"/>
      <c r="CU161" s="1547"/>
      <c r="CV161" s="1547"/>
      <c r="CW161" s="1547"/>
      <c r="CX161" s="1547"/>
      <c r="CY161" s="1547"/>
      <c r="CZ161" s="1547"/>
    </row>
    <row r="162" s="133" customFormat="true" ht="15" customHeight="true" x14ac:dyDescent="0.2">
      <c r="A162" s="2053"/>
      <c r="B162" s="303" t="s">
        <v>299</v>
      </c>
      <c r="C162" s="374">
        <v>1.0854311863675221</v>
      </c>
      <c r="D162" s="375">
        <v>1.1619154666377669</v>
      </c>
      <c r="E162" s="375">
        <v>0.8963819108614588</v>
      </c>
      <c r="F162" s="375">
        <v>1.1575750789443533</v>
      </c>
      <c r="G162" s="376">
        <v>2.4629262150151057E-2</v>
      </c>
      <c r="H162" s="377">
        <v>1.8350366850508053</v>
      </c>
      <c r="I162" s="375">
        <v>0.88216573605118875</v>
      </c>
      <c r="J162" s="375">
        <v>0.69744107477006989</v>
      </c>
      <c r="K162" s="375">
        <v>0</v>
      </c>
      <c r="L162" s="378">
        <v>0</v>
      </c>
      <c r="M162" s="379">
        <v>0.98509473666076253</v>
      </c>
      <c r="N162" s="375">
        <v>0.96693182014749579</v>
      </c>
      <c r="O162" s="375">
        <v>1.0847359668584526</v>
      </c>
      <c r="P162" s="375">
        <v>0.79176462119034086</v>
      </c>
      <c r="Q162" s="378">
        <v>0.84065374582496522</v>
      </c>
      <c r="R162" s="379">
        <v>1.1794060653832337</v>
      </c>
      <c r="S162" s="375">
        <v>0.41744637177361404</v>
      </c>
      <c r="T162" s="375">
        <v>1.6341530285714581</v>
      </c>
      <c r="U162" s="375">
        <v>0.69970653199932764</v>
      </c>
      <c r="V162" s="375">
        <v>0.44899665395029531</v>
      </c>
      <c r="W162" s="375">
        <v>0.69765932947213005</v>
      </c>
      <c r="X162" s="375">
        <v>0.13998623796275203</v>
      </c>
      <c r="Y162" s="380">
        <v>1.5081431629190103</v>
      </c>
      <c r="Z162" s="380">
        <v>2.0884682554391354</v>
      </c>
      <c r="AA162" s="380">
        <v>1.0934297404728133</v>
      </c>
      <c r="AB162" s="380">
        <v>0.35094538791943619</v>
      </c>
      <c r="AC162" s="380">
        <v>0.90109402189900711</v>
      </c>
      <c r="AD162" s="380">
        <v>0.27450183982332427</v>
      </c>
      <c r="AE162" s="1708"/>
      <c r="AF162" s="1708"/>
      <c r="AG162" s="1708"/>
      <c r="AH162" s="1708"/>
      <c r="AI162" s="1708"/>
      <c r="AJ162" s="1708"/>
      <c r="AK162" s="1708"/>
      <c r="AL162" s="1708"/>
      <c r="AM162" s="1708"/>
      <c r="AN162" s="1708"/>
      <c r="AO162" s="1708"/>
      <c r="AP162" s="1708"/>
      <c r="AQ162" s="1708"/>
      <c r="AR162" s="1708"/>
      <c r="AS162" s="1708"/>
      <c r="AT162" s="1708"/>
      <c r="AU162" s="1708"/>
      <c r="AV162" s="1708"/>
      <c r="AW162" s="1708"/>
      <c r="AX162" s="1708"/>
      <c r="AY162" s="1708"/>
      <c r="AZ162" s="242"/>
      <c r="BA162" s="2037"/>
      <c r="BB162" s="176" t="s">
        <v>299</v>
      </c>
      <c r="BC162" s="516">
        <v>132.65293</v>
      </c>
      <c r="BD162" s="448">
        <v>142.03185500000001</v>
      </c>
      <c r="BE162" s="448">
        <v>109.55288099999999</v>
      </c>
      <c r="BF162" s="448">
        <v>141.46968200000001</v>
      </c>
      <c r="BG162" s="517">
        <v>3.0104120000000001</v>
      </c>
      <c r="BH162" s="527">
        <v>61.320785999999998</v>
      </c>
      <c r="BI162" s="448">
        <v>29.486851999999999</v>
      </c>
      <c r="BJ162" s="448">
        <v>23.320854000000001</v>
      </c>
      <c r="BK162" s="448">
        <v>0</v>
      </c>
      <c r="BL162" s="517">
        <v>0</v>
      </c>
      <c r="BM162" s="527">
        <v>87.464980000000011</v>
      </c>
      <c r="BN162" s="448">
        <v>85.911639000000008</v>
      </c>
      <c r="BO162" s="448">
        <v>96.243558000000007</v>
      </c>
      <c r="BP162" s="448">
        <v>70.298106000000004</v>
      </c>
      <c r="BQ162" s="517">
        <v>74.670985000000002</v>
      </c>
      <c r="BR162" s="527">
        <v>28.011752000000001</v>
      </c>
      <c r="BS162" s="448">
        <v>12.948768000000001</v>
      </c>
      <c r="BT162" s="448">
        <v>116.23626900000001</v>
      </c>
      <c r="BU162" s="448">
        <v>33.739787</v>
      </c>
      <c r="BV162" s="448">
        <v>16.102587</v>
      </c>
      <c r="BW162" s="448">
        <v>89.007726000000005</v>
      </c>
      <c r="BX162" s="448">
        <v>8.1688329999999993</v>
      </c>
      <c r="BY162" s="449">
        <v>51.109952000000007</v>
      </c>
      <c r="BZ162" s="449">
        <v>83.712014000000011</v>
      </c>
      <c r="CA162" s="449">
        <v>30.958440999999997</v>
      </c>
      <c r="CB162" s="449">
        <v>11.308496</v>
      </c>
      <c r="CC162" s="449">
        <v>36.333755000000004</v>
      </c>
      <c r="CD162" s="449">
        <v>11.07938</v>
      </c>
      <c r="CE162" s="1547"/>
      <c r="CF162" s="1547"/>
      <c r="CG162" s="1547"/>
      <c r="CH162" s="1547"/>
      <c r="CI162" s="1547"/>
      <c r="CJ162" s="1547"/>
      <c r="CK162" s="1547"/>
      <c r="CL162" s="1547"/>
      <c r="CM162" s="1547"/>
      <c r="CN162" s="1547"/>
      <c r="CO162" s="1547"/>
      <c r="CP162" s="1547"/>
      <c r="CQ162" s="1547"/>
      <c r="CR162" s="1547"/>
      <c r="CS162" s="1547"/>
      <c r="CT162" s="1547"/>
      <c r="CU162" s="1547"/>
      <c r="CV162" s="1547"/>
      <c r="CW162" s="1547"/>
      <c r="CX162" s="1547"/>
      <c r="CY162" s="1547"/>
      <c r="CZ162" s="1547"/>
    </row>
    <row r="163" s="133" customFormat="true" ht="15" customHeight="true" x14ac:dyDescent="0.2">
      <c r="A163" s="2054"/>
      <c r="B163" s="303" t="s">
        <v>300</v>
      </c>
      <c r="C163" s="374">
        <v>11.538991895949795</v>
      </c>
      <c r="D163" s="375">
        <v>8.8208571392622712</v>
      </c>
      <c r="E163" s="375">
        <v>4.1021405845838208</v>
      </c>
      <c r="F163" s="375">
        <v>1.3268582096526071</v>
      </c>
      <c r="G163" s="376">
        <v>9.7947560543903776E-3</v>
      </c>
      <c r="H163" s="377">
        <v>2.6151505466061509</v>
      </c>
      <c r="I163" s="375">
        <v>0.57127233034774705</v>
      </c>
      <c r="J163" s="375">
        <v>3.5803973751519849E-2</v>
      </c>
      <c r="K163" s="375">
        <v>0</v>
      </c>
      <c r="L163" s="378">
        <v>0</v>
      </c>
      <c r="M163" s="379">
        <v>11.851603254129788</v>
      </c>
      <c r="N163" s="375">
        <v>10.484317947475331</v>
      </c>
      <c r="O163" s="375">
        <v>6.7319009515150352</v>
      </c>
      <c r="P163" s="375">
        <v>4.3335086308013437</v>
      </c>
      <c r="Q163" s="378">
        <v>0.89641714093000924</v>
      </c>
      <c r="R163" s="379">
        <v>7.8223977968398586</v>
      </c>
      <c r="S163" s="375">
        <v>14.642986211341308</v>
      </c>
      <c r="T163" s="375">
        <v>8.7418154873003395</v>
      </c>
      <c r="U163" s="375">
        <v>3.0923549956425171</v>
      </c>
      <c r="V163" s="375">
        <v>0.48462483739570344</v>
      </c>
      <c r="W163" s="375">
        <v>1.6756218246603085</v>
      </c>
      <c r="X163" s="375">
        <v>8.3342979240354644</v>
      </c>
      <c r="Y163" s="380">
        <v>5.0072191157124104</v>
      </c>
      <c r="Z163" s="380">
        <v>2.963767478606437</v>
      </c>
      <c r="AA163" s="380">
        <v>4.26670236616705</v>
      </c>
      <c r="AB163" s="380">
        <v>7.5520537777786307</v>
      </c>
      <c r="AC163" s="380">
        <v>2.3026349917034707</v>
      </c>
      <c r="AD163" s="380">
        <v>6.9191092242386727</v>
      </c>
      <c r="AE163" s="1708"/>
      <c r="AF163" s="1708"/>
      <c r="AG163" s="1708"/>
      <c r="AH163" s="1708"/>
      <c r="AI163" s="1708"/>
      <c r="AJ163" s="1708"/>
      <c r="AK163" s="1708"/>
      <c r="AL163" s="1708"/>
      <c r="AM163" s="1708"/>
      <c r="AN163" s="1708"/>
      <c r="AO163" s="1708"/>
      <c r="AP163" s="1708"/>
      <c r="AQ163" s="1708"/>
      <c r="AR163" s="1708"/>
      <c r="AS163" s="1708"/>
      <c r="AT163" s="1708"/>
      <c r="AU163" s="1708"/>
      <c r="AV163" s="1708"/>
      <c r="AW163" s="1708"/>
      <c r="AX163" s="1708"/>
      <c r="AY163" s="1708"/>
      <c r="AZ163" s="242"/>
      <c r="BA163" s="2038"/>
      <c r="BB163" s="176" t="s">
        <v>300</v>
      </c>
      <c r="BC163" s="516">
        <v>1410.2055510000002</v>
      </c>
      <c r="BD163" s="448">
        <v>1078.2563259999997</v>
      </c>
      <c r="BE163" s="448">
        <v>501.35027700000006</v>
      </c>
      <c r="BF163" s="448">
        <v>162.15812900000003</v>
      </c>
      <c r="BG163" s="517">
        <v>1.1972039999999999</v>
      </c>
      <c r="BH163" s="527">
        <v>87.389580999999978</v>
      </c>
      <c r="BI163" s="448">
        <v>19.095077</v>
      </c>
      <c r="BJ163" s="448">
        <v>1.1972039999999999</v>
      </c>
      <c r="BK163" s="448">
        <v>0</v>
      </c>
      <c r="BL163" s="517">
        <v>0</v>
      </c>
      <c r="BM163" s="527">
        <v>1052.2848240000001</v>
      </c>
      <c r="BN163" s="448">
        <v>931.5289039999999</v>
      </c>
      <c r="BO163" s="448">
        <v>597.29014199999995</v>
      </c>
      <c r="BP163" s="448">
        <v>384.75759199999999</v>
      </c>
      <c r="BQ163" s="517">
        <v>79.62416300000001</v>
      </c>
      <c r="BR163" s="527">
        <v>185.78763799999996</v>
      </c>
      <c r="BS163" s="448">
        <v>454.21075400000012</v>
      </c>
      <c r="BT163" s="448">
        <v>621.79979399999979</v>
      </c>
      <c r="BU163" s="448">
        <v>149.11308400000001</v>
      </c>
      <c r="BV163" s="448">
        <v>17.380337999999998</v>
      </c>
      <c r="BW163" s="448">
        <v>213.77666999999997</v>
      </c>
      <c r="BX163" s="448">
        <v>486.34415000000007</v>
      </c>
      <c r="BY163" s="449">
        <v>169.69127</v>
      </c>
      <c r="BZ163" s="449">
        <v>118.79660799999998</v>
      </c>
      <c r="CA163" s="449">
        <v>120.80378699999999</v>
      </c>
      <c r="CB163" s="449">
        <v>243.34945799999997</v>
      </c>
      <c r="CC163" s="449">
        <v>92.846444000000005</v>
      </c>
      <c r="CD163" s="449">
        <v>279.26749199999995</v>
      </c>
      <c r="CE163" s="1547"/>
      <c r="CF163" s="1547"/>
      <c r="CG163" s="1547"/>
      <c r="CH163" s="1547"/>
      <c r="CI163" s="1547"/>
      <c r="CJ163" s="1547"/>
      <c r="CK163" s="1547"/>
      <c r="CL163" s="1547"/>
      <c r="CM163" s="1547"/>
      <c r="CN163" s="1547"/>
      <c r="CO163" s="1547"/>
      <c r="CP163" s="1547"/>
      <c r="CQ163" s="1547"/>
      <c r="CR163" s="1547"/>
      <c r="CS163" s="1547"/>
      <c r="CT163" s="1547"/>
      <c r="CU163" s="1547"/>
      <c r="CV163" s="1547"/>
      <c r="CW163" s="1547"/>
      <c r="CX163" s="1547"/>
      <c r="CY163" s="1547"/>
      <c r="CZ163" s="1547"/>
    </row>
    <row r="164" s="133" customFormat="true" ht="15" customHeight="true" x14ac:dyDescent="0.2">
      <c r="A164" s="787"/>
      <c r="B164" s="303"/>
      <c r="C164" s="374"/>
      <c r="D164" s="375"/>
      <c r="E164" s="375"/>
      <c r="F164" s="375"/>
      <c r="G164" s="376"/>
      <c r="H164" s="377"/>
      <c r="I164" s="375"/>
      <c r="J164" s="375"/>
      <c r="K164" s="375"/>
      <c r="L164" s="378"/>
      <c r="M164" s="379"/>
      <c r="N164" s="375"/>
      <c r="O164" s="375"/>
      <c r="P164" s="375"/>
      <c r="Q164" s="378"/>
      <c r="R164" s="379"/>
      <c r="S164" s="375"/>
      <c r="T164" s="375"/>
      <c r="U164" s="375"/>
      <c r="V164" s="375"/>
      <c r="W164" s="375"/>
      <c r="X164" s="375"/>
      <c r="Y164" s="380"/>
      <c r="Z164" s="380"/>
      <c r="AA164" s="380"/>
      <c r="AB164" s="380"/>
      <c r="AC164" s="380"/>
      <c r="AD164" s="380"/>
      <c r="AE164" s="1708"/>
      <c r="AF164" s="1708"/>
      <c r="AG164" s="1708"/>
      <c r="AH164" s="1708"/>
      <c r="AI164" s="1708"/>
      <c r="AJ164" s="1708"/>
      <c r="AK164" s="1708"/>
      <c r="AL164" s="1708"/>
      <c r="AM164" s="1708"/>
      <c r="AN164" s="1708"/>
      <c r="AO164" s="1708"/>
      <c r="AP164" s="1708"/>
      <c r="AQ164" s="1708"/>
      <c r="AR164" s="1708"/>
      <c r="AS164" s="1708"/>
      <c r="AT164" s="1708"/>
      <c r="AU164" s="1708"/>
      <c r="AV164" s="1708"/>
      <c r="AW164" s="1708"/>
      <c r="AX164" s="1708"/>
      <c r="AY164" s="1708"/>
      <c r="AZ164" s="242"/>
      <c r="BA164" s="781"/>
      <c r="BB164" s="176"/>
      <c r="BC164" s="516"/>
      <c r="BD164" s="448"/>
      <c r="BE164" s="448"/>
      <c r="BF164" s="448"/>
      <c r="BG164" s="517"/>
      <c r="BH164" s="527"/>
      <c r="BI164" s="448"/>
      <c r="BJ164" s="448"/>
      <c r="BK164" s="448"/>
      <c r="BL164" s="517"/>
      <c r="BM164" s="527"/>
      <c r="BN164" s="448"/>
      <c r="BO164" s="448"/>
      <c r="BP164" s="448"/>
      <c r="BQ164" s="517"/>
      <c r="BR164" s="527"/>
      <c r="BS164" s="448"/>
      <c r="BT164" s="448"/>
      <c r="BU164" s="448"/>
      <c r="BV164" s="448"/>
      <c r="BW164" s="448"/>
      <c r="BX164" s="448"/>
      <c r="BY164" s="449"/>
      <c r="BZ164" s="449"/>
      <c r="CA164" s="449"/>
      <c r="CB164" s="449"/>
      <c r="CC164" s="449"/>
      <c r="CD164" s="449"/>
      <c r="CE164" s="1547"/>
      <c r="CF164" s="1547"/>
      <c r="CG164" s="1547"/>
      <c r="CH164" s="1547"/>
      <c r="CI164" s="1547"/>
      <c r="CJ164" s="1547"/>
      <c r="CK164" s="1547"/>
      <c r="CL164" s="1547"/>
      <c r="CM164" s="1547"/>
      <c r="CN164" s="1547"/>
      <c r="CO164" s="1547"/>
      <c r="CP164" s="1547"/>
      <c r="CQ164" s="1547"/>
      <c r="CR164" s="1547"/>
      <c r="CS164" s="1547"/>
      <c r="CT164" s="1547"/>
      <c r="CU164" s="1547"/>
      <c r="CV164" s="1547"/>
      <c r="CW164" s="1547"/>
      <c r="CX164" s="1547"/>
      <c r="CY164" s="1547"/>
      <c r="CZ164" s="1547"/>
    </row>
    <row r="165" s="133" customFormat="true" ht="15" customHeight="true" x14ac:dyDescent="0.2">
      <c r="A165" s="787"/>
      <c r="B165" s="303"/>
      <c r="C165" s="374"/>
      <c r="D165" s="375"/>
      <c r="E165" s="375"/>
      <c r="F165" s="375"/>
      <c r="G165" s="376"/>
      <c r="H165" s="377"/>
      <c r="I165" s="375"/>
      <c r="J165" s="375"/>
      <c r="K165" s="375"/>
      <c r="L165" s="378"/>
      <c r="M165" s="379"/>
      <c r="N165" s="375"/>
      <c r="O165" s="375"/>
      <c r="P165" s="375"/>
      <c r="Q165" s="378"/>
      <c r="R165" s="379"/>
      <c r="S165" s="375"/>
      <c r="T165" s="375"/>
      <c r="U165" s="375"/>
      <c r="V165" s="375"/>
      <c r="W165" s="375"/>
      <c r="X165" s="375"/>
      <c r="Y165" s="380"/>
      <c r="Z165" s="380"/>
      <c r="AA165" s="380"/>
      <c r="AB165" s="380"/>
      <c r="AC165" s="380"/>
      <c r="AD165" s="380"/>
      <c r="AE165" s="1708"/>
      <c r="AF165" s="1708"/>
      <c r="AG165" s="1708"/>
      <c r="AH165" s="1708"/>
      <c r="AI165" s="1708"/>
      <c r="AJ165" s="1708"/>
      <c r="AK165" s="1708"/>
      <c r="AL165" s="1708"/>
      <c r="AM165" s="1708"/>
      <c r="AN165" s="1708"/>
      <c r="AO165" s="1708"/>
      <c r="AP165" s="1708"/>
      <c r="AQ165" s="1708"/>
      <c r="AR165" s="1708"/>
      <c r="AS165" s="1708"/>
      <c r="AT165" s="1708"/>
      <c r="AU165" s="1708"/>
      <c r="AV165" s="1708"/>
      <c r="AW165" s="1708"/>
      <c r="AX165" s="1708"/>
      <c r="AY165" s="1708"/>
      <c r="AZ165" s="242"/>
      <c r="BA165" s="781"/>
      <c r="BB165" s="176"/>
      <c r="BC165" s="516"/>
      <c r="BD165" s="448"/>
      <c r="BE165" s="448"/>
      <c r="BF165" s="448"/>
      <c r="BG165" s="517"/>
      <c r="BH165" s="527"/>
      <c r="BI165" s="448"/>
      <c r="BJ165" s="448"/>
      <c r="BK165" s="448"/>
      <c r="BL165" s="517"/>
      <c r="BM165" s="527"/>
      <c r="BN165" s="448"/>
      <c r="BO165" s="448"/>
      <c r="BP165" s="448"/>
      <c r="BQ165" s="517"/>
      <c r="BR165" s="527"/>
      <c r="BS165" s="448"/>
      <c r="BT165" s="448"/>
      <c r="BU165" s="448"/>
      <c r="BV165" s="448"/>
      <c r="BW165" s="448"/>
      <c r="BX165" s="448"/>
      <c r="BY165" s="449"/>
      <c r="BZ165" s="449"/>
      <c r="CA165" s="449"/>
      <c r="CB165" s="449"/>
      <c r="CC165" s="449"/>
      <c r="CD165" s="449"/>
      <c r="CE165" s="1547"/>
      <c r="CF165" s="1547"/>
      <c r="CG165" s="1547"/>
      <c r="CH165" s="1547"/>
      <c r="CI165" s="1547"/>
      <c r="CJ165" s="1547"/>
      <c r="CK165" s="1547"/>
      <c r="CL165" s="1547"/>
      <c r="CM165" s="1547"/>
      <c r="CN165" s="1547"/>
      <c r="CO165" s="1547"/>
      <c r="CP165" s="1547"/>
      <c r="CQ165" s="1547"/>
      <c r="CR165" s="1547"/>
      <c r="CS165" s="1547"/>
      <c r="CT165" s="1547"/>
      <c r="CU165" s="1547"/>
      <c r="CV165" s="1547"/>
      <c r="CW165" s="1547"/>
      <c r="CX165" s="1547"/>
      <c r="CY165" s="1547"/>
      <c r="CZ165" s="1547"/>
    </row>
    <row r="166" s="133" customFormat="true" ht="15" customHeight="true" x14ac:dyDescent="0.2">
      <c r="A166" s="787"/>
      <c r="B166" s="303"/>
      <c r="C166" s="374"/>
      <c r="D166" s="375"/>
      <c r="E166" s="375"/>
      <c r="F166" s="375"/>
      <c r="G166" s="376"/>
      <c r="H166" s="377"/>
      <c r="I166" s="375"/>
      <c r="J166" s="375"/>
      <c r="K166" s="375"/>
      <c r="L166" s="378"/>
      <c r="M166" s="379"/>
      <c r="N166" s="375"/>
      <c r="O166" s="375"/>
      <c r="P166" s="375"/>
      <c r="Q166" s="378"/>
      <c r="R166" s="379"/>
      <c r="S166" s="375"/>
      <c r="T166" s="375"/>
      <c r="U166" s="375"/>
      <c r="V166" s="375"/>
      <c r="W166" s="375"/>
      <c r="X166" s="375"/>
      <c r="Y166" s="380"/>
      <c r="Z166" s="380"/>
      <c r="AA166" s="380"/>
      <c r="AB166" s="380"/>
      <c r="AC166" s="380"/>
      <c r="AD166" s="380"/>
      <c r="AE166" s="1708"/>
      <c r="AF166" s="1708"/>
      <c r="AG166" s="1708"/>
      <c r="AH166" s="1708"/>
      <c r="AI166" s="1708"/>
      <c r="AJ166" s="1708"/>
      <c r="AK166" s="1708"/>
      <c r="AL166" s="1708"/>
      <c r="AM166" s="1708"/>
      <c r="AN166" s="1708"/>
      <c r="AO166" s="1708"/>
      <c r="AP166" s="1708"/>
      <c r="AQ166" s="1708"/>
      <c r="AR166" s="1708"/>
      <c r="AS166" s="1708"/>
      <c r="AT166" s="1708"/>
      <c r="AU166" s="1708"/>
      <c r="AV166" s="1708"/>
      <c r="AW166" s="1708"/>
      <c r="AX166" s="1708"/>
      <c r="AY166" s="1708"/>
      <c r="AZ166" s="242"/>
      <c r="BA166" s="781"/>
      <c r="BB166" s="176"/>
      <c r="BC166" s="516"/>
      <c r="BD166" s="448"/>
      <c r="BE166" s="448"/>
      <c r="BF166" s="448"/>
      <c r="BG166" s="517"/>
      <c r="BH166" s="527"/>
      <c r="BI166" s="448"/>
      <c r="BJ166" s="448"/>
      <c r="BK166" s="448"/>
      <c r="BL166" s="517"/>
      <c r="BM166" s="527"/>
      <c r="BN166" s="448"/>
      <c r="BO166" s="448"/>
      <c r="BP166" s="448"/>
      <c r="BQ166" s="517"/>
      <c r="BR166" s="527"/>
      <c r="BS166" s="448"/>
      <c r="BT166" s="448"/>
      <c r="BU166" s="448"/>
      <c r="BV166" s="448"/>
      <c r="BW166" s="448"/>
      <c r="BX166" s="448"/>
      <c r="BY166" s="449"/>
      <c r="BZ166" s="449"/>
      <c r="CA166" s="449"/>
      <c r="CB166" s="449"/>
      <c r="CC166" s="449"/>
      <c r="CD166" s="449"/>
      <c r="CE166" s="1547"/>
      <c r="CF166" s="1547"/>
      <c r="CG166" s="1547"/>
      <c r="CH166" s="1547"/>
      <c r="CI166" s="1547"/>
      <c r="CJ166" s="1547"/>
      <c r="CK166" s="1547"/>
      <c r="CL166" s="1547"/>
      <c r="CM166" s="1547"/>
      <c r="CN166" s="1547"/>
      <c r="CO166" s="1547"/>
      <c r="CP166" s="1547"/>
      <c r="CQ166" s="1547"/>
      <c r="CR166" s="1547"/>
      <c r="CS166" s="1547"/>
      <c r="CT166" s="1547"/>
      <c r="CU166" s="1547"/>
      <c r="CV166" s="1547"/>
      <c r="CW166" s="1547"/>
      <c r="CX166" s="1547"/>
      <c r="CY166" s="1547"/>
      <c r="CZ166" s="1547"/>
    </row>
    <row r="167" s="133" customFormat="true" ht="15" customHeight="true" x14ac:dyDescent="0.2">
      <c r="A167" s="787"/>
      <c r="B167" s="303"/>
      <c r="C167" s="374"/>
      <c r="D167" s="375"/>
      <c r="E167" s="375"/>
      <c r="F167" s="375"/>
      <c r="G167" s="376"/>
      <c r="H167" s="377"/>
      <c r="I167" s="375"/>
      <c r="J167" s="375"/>
      <c r="K167" s="375"/>
      <c r="L167" s="378"/>
      <c r="M167" s="379"/>
      <c r="N167" s="375"/>
      <c r="O167" s="375"/>
      <c r="P167" s="375"/>
      <c r="Q167" s="378"/>
      <c r="R167" s="379"/>
      <c r="S167" s="375"/>
      <c r="T167" s="375"/>
      <c r="U167" s="375"/>
      <c r="V167" s="375"/>
      <c r="W167" s="375"/>
      <c r="X167" s="375"/>
      <c r="Y167" s="380"/>
      <c r="Z167" s="380"/>
      <c r="AA167" s="380"/>
      <c r="AB167" s="380"/>
      <c r="AC167" s="380"/>
      <c r="AD167" s="380"/>
      <c r="AE167" s="1708"/>
      <c r="AF167" s="1708"/>
      <c r="AG167" s="1708"/>
      <c r="AH167" s="1708"/>
      <c r="AI167" s="1708"/>
      <c r="AJ167" s="1708"/>
      <c r="AK167" s="1708"/>
      <c r="AL167" s="1708"/>
      <c r="AM167" s="1708"/>
      <c r="AN167" s="1708"/>
      <c r="AO167" s="1708"/>
      <c r="AP167" s="1708"/>
      <c r="AQ167" s="1708"/>
      <c r="AR167" s="1708"/>
      <c r="AS167" s="1708"/>
      <c r="AT167" s="1708"/>
      <c r="AU167" s="1708"/>
      <c r="AV167" s="1708"/>
      <c r="AW167" s="1708"/>
      <c r="AX167" s="1708"/>
      <c r="AY167" s="1708"/>
      <c r="AZ167" s="242"/>
      <c r="BA167" s="781"/>
      <c r="BB167" s="176"/>
      <c r="BC167" s="516"/>
      <c r="BD167" s="448"/>
      <c r="BE167" s="448"/>
      <c r="BF167" s="448"/>
      <c r="BG167" s="517"/>
      <c r="BH167" s="527"/>
      <c r="BI167" s="448"/>
      <c r="BJ167" s="448"/>
      <c r="BK167" s="448"/>
      <c r="BL167" s="517"/>
      <c r="BM167" s="527"/>
      <c r="BN167" s="448"/>
      <c r="BO167" s="448"/>
      <c r="BP167" s="448"/>
      <c r="BQ167" s="517"/>
      <c r="BR167" s="527"/>
      <c r="BS167" s="448"/>
      <c r="BT167" s="448"/>
      <c r="BU167" s="448"/>
      <c r="BV167" s="448"/>
      <c r="BW167" s="448"/>
      <c r="BX167" s="448"/>
      <c r="BY167" s="449"/>
      <c r="BZ167" s="449"/>
      <c r="CA167" s="449"/>
      <c r="CB167" s="449"/>
      <c r="CC167" s="449"/>
      <c r="CD167" s="449"/>
      <c r="CE167" s="1547"/>
      <c r="CF167" s="1547"/>
      <c r="CG167" s="1547"/>
      <c r="CH167" s="1547"/>
      <c r="CI167" s="1547"/>
      <c r="CJ167" s="1547"/>
      <c r="CK167" s="1547"/>
      <c r="CL167" s="1547"/>
      <c r="CM167" s="1547"/>
      <c r="CN167" s="1547"/>
      <c r="CO167" s="1547"/>
      <c r="CP167" s="1547"/>
      <c r="CQ167" s="1547"/>
      <c r="CR167" s="1547"/>
      <c r="CS167" s="1547"/>
      <c r="CT167" s="1547"/>
      <c r="CU167" s="1547"/>
      <c r="CV167" s="1547"/>
      <c r="CW167" s="1547"/>
      <c r="CX167" s="1547"/>
      <c r="CY167" s="1547"/>
      <c r="CZ167" s="1547"/>
    </row>
    <row r="168" s="133" customFormat="true" ht="15" customHeight="true" x14ac:dyDescent="0.2">
      <c r="A168" s="787"/>
      <c r="B168" s="303"/>
      <c r="C168" s="374"/>
      <c r="D168" s="375"/>
      <c r="E168" s="375"/>
      <c r="F168" s="375"/>
      <c r="G168" s="376"/>
      <c r="H168" s="377"/>
      <c r="I168" s="375"/>
      <c r="J168" s="375"/>
      <c r="K168" s="375"/>
      <c r="L168" s="378"/>
      <c r="M168" s="379"/>
      <c r="N168" s="375"/>
      <c r="O168" s="375"/>
      <c r="P168" s="375"/>
      <c r="Q168" s="378"/>
      <c r="R168" s="379"/>
      <c r="S168" s="375"/>
      <c r="T168" s="375"/>
      <c r="U168" s="375"/>
      <c r="V168" s="375"/>
      <c r="W168" s="375"/>
      <c r="X168" s="375"/>
      <c r="Y168" s="380"/>
      <c r="Z168" s="380"/>
      <c r="AA168" s="380"/>
      <c r="AB168" s="380"/>
      <c r="AC168" s="380"/>
      <c r="AD168" s="380"/>
      <c r="AE168" s="1708"/>
      <c r="AF168" s="1708"/>
      <c r="AG168" s="1708"/>
      <c r="AH168" s="1708"/>
      <c r="AI168" s="1708"/>
      <c r="AJ168" s="1708"/>
      <c r="AK168" s="1708"/>
      <c r="AL168" s="1708"/>
      <c r="AM168" s="1708"/>
      <c r="AN168" s="1708"/>
      <c r="AO168" s="1708"/>
      <c r="AP168" s="1708"/>
      <c r="AQ168" s="1708"/>
      <c r="AR168" s="1708"/>
      <c r="AS168" s="1708"/>
      <c r="AT168" s="1708"/>
      <c r="AU168" s="1708"/>
      <c r="AV168" s="1708"/>
      <c r="AW168" s="1708"/>
      <c r="AX168" s="1708"/>
      <c r="AY168" s="1708"/>
      <c r="AZ168" s="242"/>
      <c r="BA168" s="781"/>
      <c r="BB168" s="176"/>
      <c r="BC168" s="516"/>
      <c r="BD168" s="448"/>
      <c r="BE168" s="448"/>
      <c r="BF168" s="448"/>
      <c r="BG168" s="517"/>
      <c r="BH168" s="527"/>
      <c r="BI168" s="448"/>
      <c r="BJ168" s="448"/>
      <c r="BK168" s="448"/>
      <c r="BL168" s="517"/>
      <c r="BM168" s="527"/>
      <c r="BN168" s="448"/>
      <c r="BO168" s="448"/>
      <c r="BP168" s="448"/>
      <c r="BQ168" s="517"/>
      <c r="BR168" s="527"/>
      <c r="BS168" s="448"/>
      <c r="BT168" s="448"/>
      <c r="BU168" s="448"/>
      <c r="BV168" s="448"/>
      <c r="BW168" s="448"/>
      <c r="BX168" s="448"/>
      <c r="BY168" s="449"/>
      <c r="BZ168" s="449"/>
      <c r="CA168" s="449"/>
      <c r="CB168" s="449"/>
      <c r="CC168" s="449"/>
      <c r="CD168" s="449"/>
      <c r="CE168" s="1547"/>
      <c r="CF168" s="1547"/>
      <c r="CG168" s="1547"/>
      <c r="CH168" s="1547"/>
      <c r="CI168" s="1547"/>
      <c r="CJ168" s="1547"/>
      <c r="CK168" s="1547"/>
      <c r="CL168" s="1547"/>
      <c r="CM168" s="1547"/>
      <c r="CN168" s="1547"/>
      <c r="CO168" s="1547"/>
      <c r="CP168" s="1547"/>
      <c r="CQ168" s="1547"/>
      <c r="CR168" s="1547"/>
      <c r="CS168" s="1547"/>
      <c r="CT168" s="1547"/>
      <c r="CU168" s="1547"/>
      <c r="CV168" s="1547"/>
      <c r="CW168" s="1547"/>
      <c r="CX168" s="1547"/>
      <c r="CY168" s="1547"/>
      <c r="CZ168" s="1547"/>
    </row>
    <row r="169" s="133" customFormat="true" ht="15" customHeight="true" x14ac:dyDescent="0.2">
      <c r="A169" s="787"/>
      <c r="B169" s="303"/>
      <c r="C169" s="374"/>
      <c r="D169" s="375"/>
      <c r="E169" s="375"/>
      <c r="F169" s="375"/>
      <c r="G169" s="376"/>
      <c r="H169" s="377"/>
      <c r="I169" s="375"/>
      <c r="J169" s="375"/>
      <c r="K169" s="375"/>
      <c r="L169" s="378"/>
      <c r="M169" s="379"/>
      <c r="N169" s="375"/>
      <c r="O169" s="375"/>
      <c r="P169" s="375"/>
      <c r="Q169" s="378"/>
      <c r="R169" s="379"/>
      <c r="S169" s="375"/>
      <c r="T169" s="375"/>
      <c r="U169" s="375"/>
      <c r="V169" s="375"/>
      <c r="W169" s="375"/>
      <c r="X169" s="375"/>
      <c r="Y169" s="380"/>
      <c r="Z169" s="380"/>
      <c r="AA169" s="380"/>
      <c r="AB169" s="380"/>
      <c r="AC169" s="380"/>
      <c r="AD169" s="380"/>
      <c r="AE169" s="1708"/>
      <c r="AF169" s="1708"/>
      <c r="AG169" s="1708"/>
      <c r="AH169" s="1708"/>
      <c r="AI169" s="1708"/>
      <c r="AJ169" s="1708"/>
      <c r="AK169" s="1708"/>
      <c r="AL169" s="1708"/>
      <c r="AM169" s="1708"/>
      <c r="AN169" s="1708"/>
      <c r="AO169" s="1708"/>
      <c r="AP169" s="1708"/>
      <c r="AQ169" s="1708"/>
      <c r="AR169" s="1708"/>
      <c r="AS169" s="1708"/>
      <c r="AT169" s="1708"/>
      <c r="AU169" s="1708"/>
      <c r="AV169" s="1708"/>
      <c r="AW169" s="1708"/>
      <c r="AX169" s="1708"/>
      <c r="AY169" s="1708"/>
      <c r="AZ169" s="242"/>
      <c r="BA169" s="781"/>
      <c r="BB169" s="176"/>
      <c r="BC169" s="516"/>
      <c r="BD169" s="448"/>
      <c r="BE169" s="448"/>
      <c r="BF169" s="448"/>
      <c r="BG169" s="517"/>
      <c r="BH169" s="527"/>
      <c r="BI169" s="448"/>
      <c r="BJ169" s="448"/>
      <c r="BK169" s="448"/>
      <c r="BL169" s="517"/>
      <c r="BM169" s="527"/>
      <c r="BN169" s="448"/>
      <c r="BO169" s="448"/>
      <c r="BP169" s="448"/>
      <c r="BQ169" s="517"/>
      <c r="BR169" s="527"/>
      <c r="BS169" s="448"/>
      <c r="BT169" s="448"/>
      <c r="BU169" s="448"/>
      <c r="BV169" s="448"/>
      <c r="BW169" s="448"/>
      <c r="BX169" s="448"/>
      <c r="BY169" s="449"/>
      <c r="BZ169" s="449"/>
      <c r="CA169" s="449"/>
      <c r="CB169" s="449"/>
      <c r="CC169" s="449"/>
      <c r="CD169" s="449"/>
      <c r="CE169" s="1547"/>
      <c r="CF169" s="1547"/>
      <c r="CG169" s="1547"/>
      <c r="CH169" s="1547"/>
      <c r="CI169" s="1547"/>
      <c r="CJ169" s="1547"/>
      <c r="CK169" s="1547"/>
      <c r="CL169" s="1547"/>
      <c r="CM169" s="1547"/>
      <c r="CN169" s="1547"/>
      <c r="CO169" s="1547"/>
      <c r="CP169" s="1547"/>
      <c r="CQ169" s="1547"/>
      <c r="CR169" s="1547"/>
      <c r="CS169" s="1547"/>
      <c r="CT169" s="1547"/>
      <c r="CU169" s="1547"/>
      <c r="CV169" s="1547"/>
      <c r="CW169" s="1547"/>
      <c r="CX169" s="1547"/>
      <c r="CY169" s="1547"/>
      <c r="CZ169" s="1547"/>
    </row>
    <row r="170" s="133" customFormat="true" ht="15" customHeight="true" x14ac:dyDescent="0.2">
      <c r="A170" s="787"/>
      <c r="B170" s="303"/>
      <c r="C170" s="374"/>
      <c r="D170" s="375"/>
      <c r="E170" s="375"/>
      <c r="F170" s="375"/>
      <c r="G170" s="376"/>
      <c r="H170" s="377"/>
      <c r="I170" s="375"/>
      <c r="J170" s="375"/>
      <c r="K170" s="375"/>
      <c r="L170" s="378"/>
      <c r="M170" s="379"/>
      <c r="N170" s="375"/>
      <c r="O170" s="375"/>
      <c r="P170" s="375"/>
      <c r="Q170" s="378"/>
      <c r="R170" s="379"/>
      <c r="S170" s="375"/>
      <c r="T170" s="375"/>
      <c r="U170" s="375"/>
      <c r="V170" s="375"/>
      <c r="W170" s="375"/>
      <c r="X170" s="375"/>
      <c r="Y170" s="380"/>
      <c r="Z170" s="380"/>
      <c r="AA170" s="380"/>
      <c r="AB170" s="380"/>
      <c r="AC170" s="380"/>
      <c r="AD170" s="380"/>
      <c r="AE170" s="1708"/>
      <c r="AF170" s="1708"/>
      <c r="AG170" s="1708"/>
      <c r="AH170" s="1708"/>
      <c r="AI170" s="1708"/>
      <c r="AJ170" s="1708"/>
      <c r="AK170" s="1708"/>
      <c r="AL170" s="1708"/>
      <c r="AM170" s="1708"/>
      <c r="AN170" s="1708"/>
      <c r="AO170" s="1708"/>
      <c r="AP170" s="1708"/>
      <c r="AQ170" s="1708"/>
      <c r="AR170" s="1708"/>
      <c r="AS170" s="1708"/>
      <c r="AT170" s="1708"/>
      <c r="AU170" s="1708"/>
      <c r="AV170" s="1708"/>
      <c r="AW170" s="1708"/>
      <c r="AX170" s="1708"/>
      <c r="AY170" s="1708"/>
      <c r="AZ170" s="242"/>
      <c r="BA170" s="781"/>
      <c r="BB170" s="176"/>
      <c r="BC170" s="516"/>
      <c r="BD170" s="448"/>
      <c r="BE170" s="448"/>
      <c r="BF170" s="448"/>
      <c r="BG170" s="517"/>
      <c r="BH170" s="527"/>
      <c r="BI170" s="448"/>
      <c r="BJ170" s="448"/>
      <c r="BK170" s="448"/>
      <c r="BL170" s="517"/>
      <c r="BM170" s="527"/>
      <c r="BN170" s="448"/>
      <c r="BO170" s="448"/>
      <c r="BP170" s="448"/>
      <c r="BQ170" s="517"/>
      <c r="BR170" s="527"/>
      <c r="BS170" s="448"/>
      <c r="BT170" s="448"/>
      <c r="BU170" s="448"/>
      <c r="BV170" s="448"/>
      <c r="BW170" s="448"/>
      <c r="BX170" s="448"/>
      <c r="BY170" s="449"/>
      <c r="BZ170" s="449"/>
      <c r="CA170" s="449"/>
      <c r="CB170" s="449"/>
      <c r="CC170" s="449"/>
      <c r="CD170" s="449"/>
      <c r="CE170" s="1547"/>
      <c r="CF170" s="1547"/>
      <c r="CG170" s="1547"/>
      <c r="CH170" s="1547"/>
      <c r="CI170" s="1547"/>
      <c r="CJ170" s="1547"/>
      <c r="CK170" s="1547"/>
      <c r="CL170" s="1547"/>
      <c r="CM170" s="1547"/>
      <c r="CN170" s="1547"/>
      <c r="CO170" s="1547"/>
      <c r="CP170" s="1547"/>
      <c r="CQ170" s="1547"/>
      <c r="CR170" s="1547"/>
      <c r="CS170" s="1547"/>
      <c r="CT170" s="1547"/>
      <c r="CU170" s="1547"/>
      <c r="CV170" s="1547"/>
      <c r="CW170" s="1547"/>
      <c r="CX170" s="1547"/>
      <c r="CY170" s="1547"/>
      <c r="CZ170" s="1547"/>
    </row>
    <row r="171" s="133" customFormat="true" ht="15" customHeight="true" x14ac:dyDescent="0.2">
      <c r="A171" s="787"/>
      <c r="B171" s="303"/>
      <c r="C171" s="374"/>
      <c r="D171" s="375"/>
      <c r="E171" s="375"/>
      <c r="F171" s="375"/>
      <c r="G171" s="376"/>
      <c r="H171" s="377"/>
      <c r="I171" s="375"/>
      <c r="J171" s="375"/>
      <c r="K171" s="375"/>
      <c r="L171" s="378"/>
      <c r="M171" s="379"/>
      <c r="N171" s="375"/>
      <c r="O171" s="375"/>
      <c r="P171" s="375"/>
      <c r="Q171" s="378"/>
      <c r="R171" s="379"/>
      <c r="S171" s="375"/>
      <c r="T171" s="375"/>
      <c r="U171" s="375"/>
      <c r="V171" s="375"/>
      <c r="W171" s="375"/>
      <c r="X171" s="375"/>
      <c r="Y171" s="380"/>
      <c r="Z171" s="380"/>
      <c r="AA171" s="380"/>
      <c r="AB171" s="380"/>
      <c r="AC171" s="380"/>
      <c r="AD171" s="380"/>
      <c r="AE171" s="1708"/>
      <c r="AF171" s="1708"/>
      <c r="AG171" s="1708"/>
      <c r="AH171" s="1708"/>
      <c r="AI171" s="1708"/>
      <c r="AJ171" s="1708"/>
      <c r="AK171" s="1708"/>
      <c r="AL171" s="1708"/>
      <c r="AM171" s="1708"/>
      <c r="AN171" s="1708"/>
      <c r="AO171" s="1708"/>
      <c r="AP171" s="1708"/>
      <c r="AQ171" s="1708"/>
      <c r="AR171" s="1708"/>
      <c r="AS171" s="1708"/>
      <c r="AT171" s="1708"/>
      <c r="AU171" s="1708"/>
      <c r="AV171" s="1708"/>
      <c r="AW171" s="1708"/>
      <c r="AX171" s="1708"/>
      <c r="AY171" s="1708"/>
      <c r="AZ171" s="242"/>
      <c r="BA171" s="781"/>
      <c r="BB171" s="176"/>
      <c r="BC171" s="516"/>
      <c r="BD171" s="448"/>
      <c r="BE171" s="448"/>
      <c r="BF171" s="448"/>
      <c r="BG171" s="517"/>
      <c r="BH171" s="527"/>
      <c r="BI171" s="448"/>
      <c r="BJ171" s="448"/>
      <c r="BK171" s="448"/>
      <c r="BL171" s="517"/>
      <c r="BM171" s="527"/>
      <c r="BN171" s="448"/>
      <c r="BO171" s="448"/>
      <c r="BP171" s="448"/>
      <c r="BQ171" s="517"/>
      <c r="BR171" s="527"/>
      <c r="BS171" s="448"/>
      <c r="BT171" s="448"/>
      <c r="BU171" s="448"/>
      <c r="BV171" s="448"/>
      <c r="BW171" s="448"/>
      <c r="BX171" s="448"/>
      <c r="BY171" s="449"/>
      <c r="BZ171" s="449"/>
      <c r="CA171" s="449"/>
      <c r="CB171" s="449"/>
      <c r="CC171" s="449"/>
      <c r="CD171" s="449"/>
      <c r="CE171" s="1547"/>
      <c r="CF171" s="1547"/>
      <c r="CG171" s="1547"/>
      <c r="CH171" s="1547"/>
      <c r="CI171" s="1547"/>
      <c r="CJ171" s="1547"/>
      <c r="CK171" s="1547"/>
      <c r="CL171" s="1547"/>
      <c r="CM171" s="1547"/>
      <c r="CN171" s="1547"/>
      <c r="CO171" s="1547"/>
      <c r="CP171" s="1547"/>
      <c r="CQ171" s="1547"/>
      <c r="CR171" s="1547"/>
      <c r="CS171" s="1547"/>
      <c r="CT171" s="1547"/>
      <c r="CU171" s="1547"/>
      <c r="CV171" s="1547"/>
      <c r="CW171" s="1547"/>
      <c r="CX171" s="1547"/>
      <c r="CY171" s="1547"/>
      <c r="CZ171" s="1547"/>
    </row>
    <row r="172" s="133" customFormat="true" ht="15" customHeight="true" x14ac:dyDescent="0.2">
      <c r="A172" s="787"/>
      <c r="B172" s="303"/>
      <c r="C172" s="374"/>
      <c r="D172" s="375"/>
      <c r="E172" s="375"/>
      <c r="F172" s="375"/>
      <c r="G172" s="376"/>
      <c r="H172" s="377"/>
      <c r="I172" s="375"/>
      <c r="J172" s="375"/>
      <c r="K172" s="375"/>
      <c r="L172" s="378"/>
      <c r="M172" s="379"/>
      <c r="N172" s="375"/>
      <c r="O172" s="375"/>
      <c r="P172" s="375"/>
      <c r="Q172" s="378"/>
      <c r="R172" s="379"/>
      <c r="S172" s="375"/>
      <c r="T172" s="375"/>
      <c r="U172" s="375"/>
      <c r="V172" s="375"/>
      <c r="W172" s="375"/>
      <c r="X172" s="375"/>
      <c r="Y172" s="380"/>
      <c r="Z172" s="380"/>
      <c r="AA172" s="380"/>
      <c r="AB172" s="380"/>
      <c r="AC172" s="380"/>
      <c r="AD172" s="380"/>
      <c r="AE172" s="1708"/>
      <c r="AF172" s="1708"/>
      <c r="AG172" s="1708"/>
      <c r="AH172" s="1708"/>
      <c r="AI172" s="1708"/>
      <c r="AJ172" s="1708"/>
      <c r="AK172" s="1708"/>
      <c r="AL172" s="1708"/>
      <c r="AM172" s="1708"/>
      <c r="AN172" s="1708"/>
      <c r="AO172" s="1708"/>
      <c r="AP172" s="1708"/>
      <c r="AQ172" s="1708"/>
      <c r="AR172" s="1708"/>
      <c r="AS172" s="1708"/>
      <c r="AT172" s="1708"/>
      <c r="AU172" s="1708"/>
      <c r="AV172" s="1708"/>
      <c r="AW172" s="1708"/>
      <c r="AX172" s="1708"/>
      <c r="AY172" s="1708"/>
      <c r="AZ172" s="242"/>
      <c r="BA172" s="781"/>
      <c r="BB172" s="176"/>
      <c r="BC172" s="516"/>
      <c r="BD172" s="448"/>
      <c r="BE172" s="448"/>
      <c r="BF172" s="448"/>
      <c r="BG172" s="517"/>
      <c r="BH172" s="527"/>
      <c r="BI172" s="448"/>
      <c r="BJ172" s="448"/>
      <c r="BK172" s="448"/>
      <c r="BL172" s="517"/>
      <c r="BM172" s="527"/>
      <c r="BN172" s="448"/>
      <c r="BO172" s="448"/>
      <c r="BP172" s="448"/>
      <c r="BQ172" s="517"/>
      <c r="BR172" s="527"/>
      <c r="BS172" s="448"/>
      <c r="BT172" s="448"/>
      <c r="BU172" s="448"/>
      <c r="BV172" s="448"/>
      <c r="BW172" s="448"/>
      <c r="BX172" s="448"/>
      <c r="BY172" s="449"/>
      <c r="BZ172" s="449"/>
      <c r="CA172" s="449"/>
      <c r="CB172" s="449"/>
      <c r="CC172" s="449"/>
      <c r="CD172" s="449"/>
      <c r="CE172" s="1547"/>
      <c r="CF172" s="1547"/>
      <c r="CG172" s="1547"/>
      <c r="CH172" s="1547"/>
      <c r="CI172" s="1547"/>
      <c r="CJ172" s="1547"/>
      <c r="CK172" s="1547"/>
      <c r="CL172" s="1547"/>
      <c r="CM172" s="1547"/>
      <c r="CN172" s="1547"/>
      <c r="CO172" s="1547"/>
      <c r="CP172" s="1547"/>
      <c r="CQ172" s="1547"/>
      <c r="CR172" s="1547"/>
      <c r="CS172" s="1547"/>
      <c r="CT172" s="1547"/>
      <c r="CU172" s="1547"/>
      <c r="CV172" s="1547"/>
      <c r="CW172" s="1547"/>
      <c r="CX172" s="1547"/>
      <c r="CY172" s="1547"/>
      <c r="CZ172" s="1547"/>
    </row>
    <row r="173" s="133" customFormat="true" ht="15" customHeight="true" x14ac:dyDescent="0.2">
      <c r="A173" s="787"/>
      <c r="B173" s="303"/>
      <c r="C173" s="374"/>
      <c r="D173" s="375"/>
      <c r="E173" s="375"/>
      <c r="F173" s="375"/>
      <c r="G173" s="376"/>
      <c r="H173" s="377"/>
      <c r="I173" s="375"/>
      <c r="J173" s="375"/>
      <c r="K173" s="375"/>
      <c r="L173" s="378"/>
      <c r="M173" s="379"/>
      <c r="N173" s="375"/>
      <c r="O173" s="375"/>
      <c r="P173" s="375"/>
      <c r="Q173" s="378"/>
      <c r="R173" s="379"/>
      <c r="S173" s="375"/>
      <c r="T173" s="375"/>
      <c r="U173" s="375"/>
      <c r="V173" s="375"/>
      <c r="W173" s="375"/>
      <c r="X173" s="375"/>
      <c r="Y173" s="380"/>
      <c r="Z173" s="380"/>
      <c r="AA173" s="380"/>
      <c r="AB173" s="380"/>
      <c r="AC173" s="380"/>
      <c r="AD173" s="380"/>
      <c r="AE173" s="1708"/>
      <c r="AF173" s="1708"/>
      <c r="AG173" s="1708"/>
      <c r="AH173" s="1708"/>
      <c r="AI173" s="1708"/>
      <c r="AJ173" s="1708"/>
      <c r="AK173" s="1708"/>
      <c r="AL173" s="1708"/>
      <c r="AM173" s="1708"/>
      <c r="AN173" s="1708"/>
      <c r="AO173" s="1708"/>
      <c r="AP173" s="1708"/>
      <c r="AQ173" s="1708"/>
      <c r="AR173" s="1708"/>
      <c r="AS173" s="1708"/>
      <c r="AT173" s="1708"/>
      <c r="AU173" s="1708"/>
      <c r="AV173" s="1708"/>
      <c r="AW173" s="1708"/>
      <c r="AX173" s="1708"/>
      <c r="AY173" s="1708"/>
      <c r="AZ173" s="242"/>
      <c r="BA173" s="781"/>
      <c r="BB173" s="176"/>
      <c r="BC173" s="516"/>
      <c r="BD173" s="448"/>
      <c r="BE173" s="448"/>
      <c r="BF173" s="448"/>
      <c r="BG173" s="517"/>
      <c r="BH173" s="527"/>
      <c r="BI173" s="448"/>
      <c r="BJ173" s="448"/>
      <c r="BK173" s="448"/>
      <c r="BL173" s="517"/>
      <c r="BM173" s="527"/>
      <c r="BN173" s="448"/>
      <c r="BO173" s="448"/>
      <c r="BP173" s="448"/>
      <c r="BQ173" s="517"/>
      <c r="BR173" s="527"/>
      <c r="BS173" s="448"/>
      <c r="BT173" s="448"/>
      <c r="BU173" s="448"/>
      <c r="BV173" s="448"/>
      <c r="BW173" s="448"/>
      <c r="BX173" s="448"/>
      <c r="BY173" s="449"/>
      <c r="BZ173" s="449"/>
      <c r="CA173" s="449"/>
      <c r="CB173" s="449"/>
      <c r="CC173" s="449"/>
      <c r="CD173" s="449"/>
      <c r="CE173" s="1547"/>
      <c r="CF173" s="1547"/>
      <c r="CG173" s="1547"/>
      <c r="CH173" s="1547"/>
      <c r="CI173" s="1547"/>
      <c r="CJ173" s="1547"/>
      <c r="CK173" s="1547"/>
      <c r="CL173" s="1547"/>
      <c r="CM173" s="1547"/>
      <c r="CN173" s="1547"/>
      <c r="CO173" s="1547"/>
      <c r="CP173" s="1547"/>
      <c r="CQ173" s="1547"/>
      <c r="CR173" s="1547"/>
      <c r="CS173" s="1547"/>
      <c r="CT173" s="1547"/>
      <c r="CU173" s="1547"/>
      <c r="CV173" s="1547"/>
      <c r="CW173" s="1547"/>
      <c r="CX173" s="1547"/>
      <c r="CY173" s="1547"/>
      <c r="CZ173" s="1547"/>
    </row>
    <row r="174" s="133" customFormat="true" ht="15" customHeight="true" x14ac:dyDescent="0.2">
      <c r="A174" s="787"/>
      <c r="B174" s="303"/>
      <c r="C174" s="374"/>
      <c r="D174" s="375"/>
      <c r="E174" s="375"/>
      <c r="F174" s="375"/>
      <c r="G174" s="376"/>
      <c r="H174" s="377"/>
      <c r="I174" s="375"/>
      <c r="J174" s="375"/>
      <c r="K174" s="375"/>
      <c r="L174" s="378"/>
      <c r="M174" s="379"/>
      <c r="N174" s="375"/>
      <c r="O174" s="375"/>
      <c r="P174" s="375"/>
      <c r="Q174" s="378"/>
      <c r="R174" s="379"/>
      <c r="S174" s="375"/>
      <c r="T174" s="375"/>
      <c r="U174" s="375"/>
      <c r="V174" s="375"/>
      <c r="W174" s="375"/>
      <c r="X174" s="375"/>
      <c r="Y174" s="380"/>
      <c r="Z174" s="380"/>
      <c r="AA174" s="380"/>
      <c r="AB174" s="380"/>
      <c r="AC174" s="380"/>
      <c r="AD174" s="380"/>
      <c r="AE174" s="1708"/>
      <c r="AF174" s="1708"/>
      <c r="AG174" s="1708"/>
      <c r="AH174" s="1708"/>
      <c r="AI174" s="1708"/>
      <c r="AJ174" s="1708"/>
      <c r="AK174" s="1708"/>
      <c r="AL174" s="1708"/>
      <c r="AM174" s="1708"/>
      <c r="AN174" s="1708"/>
      <c r="AO174" s="1708"/>
      <c r="AP174" s="1708"/>
      <c r="AQ174" s="1708"/>
      <c r="AR174" s="1708"/>
      <c r="AS174" s="1708"/>
      <c r="AT174" s="1708"/>
      <c r="AU174" s="1708"/>
      <c r="AV174" s="1708"/>
      <c r="AW174" s="1708"/>
      <c r="AX174" s="1708"/>
      <c r="AY174" s="1708"/>
      <c r="AZ174" s="242"/>
      <c r="BA174" s="781"/>
      <c r="BB174" s="176"/>
      <c r="BC174" s="516"/>
      <c r="BD174" s="448"/>
      <c r="BE174" s="448"/>
      <c r="BF174" s="448"/>
      <c r="BG174" s="517"/>
      <c r="BH174" s="527"/>
      <c r="BI174" s="448"/>
      <c r="BJ174" s="448"/>
      <c r="BK174" s="448"/>
      <c r="BL174" s="517"/>
      <c r="BM174" s="527"/>
      <c r="BN174" s="448"/>
      <c r="BO174" s="448"/>
      <c r="BP174" s="448"/>
      <c r="BQ174" s="517"/>
      <c r="BR174" s="527"/>
      <c r="BS174" s="448"/>
      <c r="BT174" s="448"/>
      <c r="BU174" s="448"/>
      <c r="BV174" s="448"/>
      <c r="BW174" s="448"/>
      <c r="BX174" s="448"/>
      <c r="BY174" s="449"/>
      <c r="BZ174" s="449"/>
      <c r="CA174" s="449"/>
      <c r="CB174" s="449"/>
      <c r="CC174" s="449"/>
      <c r="CD174" s="449"/>
      <c r="CE174" s="1547"/>
      <c r="CF174" s="1547"/>
      <c r="CG174" s="1547"/>
      <c r="CH174" s="1547"/>
      <c r="CI174" s="1547"/>
      <c r="CJ174" s="1547"/>
      <c r="CK174" s="1547"/>
      <c r="CL174" s="1547"/>
      <c r="CM174" s="1547"/>
      <c r="CN174" s="1547"/>
      <c r="CO174" s="1547"/>
      <c r="CP174" s="1547"/>
      <c r="CQ174" s="1547"/>
      <c r="CR174" s="1547"/>
      <c r="CS174" s="1547"/>
      <c r="CT174" s="1547"/>
      <c r="CU174" s="1547"/>
      <c r="CV174" s="1547"/>
      <c r="CW174" s="1547"/>
      <c r="CX174" s="1547"/>
      <c r="CY174" s="1547"/>
      <c r="CZ174" s="1547"/>
    </row>
    <row r="175" s="133" customFormat="true" ht="15" customHeight="true" x14ac:dyDescent="0.2">
      <c r="A175" s="787"/>
      <c r="B175" s="303"/>
      <c r="C175" s="374"/>
      <c r="D175" s="375"/>
      <c r="E175" s="375"/>
      <c r="F175" s="375"/>
      <c r="G175" s="376"/>
      <c r="H175" s="377"/>
      <c r="I175" s="375"/>
      <c r="J175" s="375"/>
      <c r="K175" s="375"/>
      <c r="L175" s="378"/>
      <c r="M175" s="379"/>
      <c r="N175" s="375"/>
      <c r="O175" s="375"/>
      <c r="P175" s="375"/>
      <c r="Q175" s="378"/>
      <c r="R175" s="379"/>
      <c r="S175" s="375"/>
      <c r="T175" s="375"/>
      <c r="U175" s="375"/>
      <c r="V175" s="375"/>
      <c r="W175" s="375"/>
      <c r="X175" s="375"/>
      <c r="Y175" s="380"/>
      <c r="Z175" s="380"/>
      <c r="AA175" s="380"/>
      <c r="AB175" s="380"/>
      <c r="AC175" s="380"/>
      <c r="AD175" s="380"/>
      <c r="AE175" s="1708"/>
      <c r="AF175" s="1708"/>
      <c r="AG175" s="1708"/>
      <c r="AH175" s="1708"/>
      <c r="AI175" s="1708"/>
      <c r="AJ175" s="1708"/>
      <c r="AK175" s="1708"/>
      <c r="AL175" s="1708"/>
      <c r="AM175" s="1708"/>
      <c r="AN175" s="1708"/>
      <c r="AO175" s="1708"/>
      <c r="AP175" s="1708"/>
      <c r="AQ175" s="1708"/>
      <c r="AR175" s="1708"/>
      <c r="AS175" s="1708"/>
      <c r="AT175" s="1708"/>
      <c r="AU175" s="1708"/>
      <c r="AV175" s="1708"/>
      <c r="AW175" s="1708"/>
      <c r="AX175" s="1708"/>
      <c r="AY175" s="1708"/>
      <c r="AZ175" s="242"/>
      <c r="BA175" s="781"/>
      <c r="BB175" s="176"/>
      <c r="BC175" s="516"/>
      <c r="BD175" s="448"/>
      <c r="BE175" s="448"/>
      <c r="BF175" s="448"/>
      <c r="BG175" s="517"/>
      <c r="BH175" s="527"/>
      <c r="BI175" s="448"/>
      <c r="BJ175" s="448"/>
      <c r="BK175" s="448"/>
      <c r="BL175" s="517"/>
      <c r="BM175" s="527"/>
      <c r="BN175" s="448"/>
      <c r="BO175" s="448"/>
      <c r="BP175" s="448"/>
      <c r="BQ175" s="517"/>
      <c r="BR175" s="527"/>
      <c r="BS175" s="448"/>
      <c r="BT175" s="448"/>
      <c r="BU175" s="448"/>
      <c r="BV175" s="448"/>
      <c r="BW175" s="448"/>
      <c r="BX175" s="448"/>
      <c r="BY175" s="449"/>
      <c r="BZ175" s="449"/>
      <c r="CA175" s="449"/>
      <c r="CB175" s="449"/>
      <c r="CC175" s="449"/>
      <c r="CD175" s="449"/>
      <c r="CE175" s="1547"/>
      <c r="CF175" s="1547"/>
      <c r="CG175" s="1547"/>
      <c r="CH175" s="1547"/>
      <c r="CI175" s="1547"/>
      <c r="CJ175" s="1547"/>
      <c r="CK175" s="1547"/>
      <c r="CL175" s="1547"/>
      <c r="CM175" s="1547"/>
      <c r="CN175" s="1547"/>
      <c r="CO175" s="1547"/>
      <c r="CP175" s="1547"/>
      <c r="CQ175" s="1547"/>
      <c r="CR175" s="1547"/>
      <c r="CS175" s="1547"/>
      <c r="CT175" s="1547"/>
      <c r="CU175" s="1547"/>
      <c r="CV175" s="1547"/>
      <c r="CW175" s="1547"/>
      <c r="CX175" s="1547"/>
      <c r="CY175" s="1547"/>
      <c r="CZ175" s="1547"/>
    </row>
    <row r="176" s="133" customFormat="true" ht="15" customHeight="true" x14ac:dyDescent="0.2">
      <c r="A176" s="787"/>
      <c r="B176" s="303"/>
      <c r="C176" s="374"/>
      <c r="D176" s="375"/>
      <c r="E176" s="375"/>
      <c r="F176" s="375"/>
      <c r="G176" s="376"/>
      <c r="H176" s="377"/>
      <c r="I176" s="375"/>
      <c r="J176" s="375"/>
      <c r="K176" s="375"/>
      <c r="L176" s="378"/>
      <c r="M176" s="379"/>
      <c r="N176" s="375"/>
      <c r="O176" s="375"/>
      <c r="P176" s="375"/>
      <c r="Q176" s="378"/>
      <c r="R176" s="379"/>
      <c r="S176" s="375"/>
      <c r="T176" s="375"/>
      <c r="U176" s="375"/>
      <c r="V176" s="375"/>
      <c r="W176" s="375"/>
      <c r="X176" s="375"/>
      <c r="Y176" s="380"/>
      <c r="Z176" s="380"/>
      <c r="AA176" s="380"/>
      <c r="AB176" s="380"/>
      <c r="AC176" s="380"/>
      <c r="AD176" s="380"/>
      <c r="AE176" s="1708"/>
      <c r="AF176" s="1708"/>
      <c r="AG176" s="1708"/>
      <c r="AH176" s="1708"/>
      <c r="AI176" s="1708"/>
      <c r="AJ176" s="1708"/>
      <c r="AK176" s="1708"/>
      <c r="AL176" s="1708"/>
      <c r="AM176" s="1708"/>
      <c r="AN176" s="1708"/>
      <c r="AO176" s="1708"/>
      <c r="AP176" s="1708"/>
      <c r="AQ176" s="1708"/>
      <c r="AR176" s="1708"/>
      <c r="AS176" s="1708"/>
      <c r="AT176" s="1708"/>
      <c r="AU176" s="1708"/>
      <c r="AV176" s="1708"/>
      <c r="AW176" s="1708"/>
      <c r="AX176" s="1708"/>
      <c r="AY176" s="1708"/>
      <c r="AZ176" s="242"/>
      <c r="BA176" s="781"/>
      <c r="BB176" s="176"/>
      <c r="BC176" s="516"/>
      <c r="BD176" s="448"/>
      <c r="BE176" s="448"/>
      <c r="BF176" s="448"/>
      <c r="BG176" s="517"/>
      <c r="BH176" s="527"/>
      <c r="BI176" s="448"/>
      <c r="BJ176" s="448"/>
      <c r="BK176" s="448"/>
      <c r="BL176" s="517"/>
      <c r="BM176" s="527"/>
      <c r="BN176" s="448"/>
      <c r="BO176" s="448"/>
      <c r="BP176" s="448"/>
      <c r="BQ176" s="517"/>
      <c r="BR176" s="527"/>
      <c r="BS176" s="448"/>
      <c r="BT176" s="448"/>
      <c r="BU176" s="448"/>
      <c r="BV176" s="448"/>
      <c r="BW176" s="448"/>
      <c r="BX176" s="448"/>
      <c r="BY176" s="449"/>
      <c r="BZ176" s="449"/>
      <c r="CA176" s="449"/>
      <c r="CB176" s="449"/>
      <c r="CC176" s="449"/>
      <c r="CD176" s="449"/>
      <c r="CE176" s="1547"/>
      <c r="CF176" s="1547"/>
      <c r="CG176" s="1547"/>
      <c r="CH176" s="1547"/>
      <c r="CI176" s="1547"/>
      <c r="CJ176" s="1547"/>
      <c r="CK176" s="1547"/>
      <c r="CL176" s="1547"/>
      <c r="CM176" s="1547"/>
      <c r="CN176" s="1547"/>
      <c r="CO176" s="1547"/>
      <c r="CP176" s="1547"/>
      <c r="CQ176" s="1547"/>
      <c r="CR176" s="1547"/>
      <c r="CS176" s="1547"/>
      <c r="CT176" s="1547"/>
      <c r="CU176" s="1547"/>
      <c r="CV176" s="1547"/>
      <c r="CW176" s="1547"/>
      <c r="CX176" s="1547"/>
      <c r="CY176" s="1547"/>
      <c r="CZ176" s="1547"/>
    </row>
    <row r="177" s="133" customFormat="true" ht="15" customHeight="true" x14ac:dyDescent="0.2">
      <c r="A177" s="787"/>
      <c r="B177" s="303"/>
      <c r="C177" s="374"/>
      <c r="D177" s="375"/>
      <c r="E177" s="375"/>
      <c r="F177" s="375"/>
      <c r="G177" s="376"/>
      <c r="H177" s="377"/>
      <c r="I177" s="375"/>
      <c r="J177" s="375"/>
      <c r="K177" s="375"/>
      <c r="L177" s="378"/>
      <c r="M177" s="379"/>
      <c r="N177" s="375"/>
      <c r="O177" s="375"/>
      <c r="P177" s="375"/>
      <c r="Q177" s="378"/>
      <c r="R177" s="379"/>
      <c r="S177" s="375"/>
      <c r="T177" s="375"/>
      <c r="U177" s="375"/>
      <c r="V177" s="375"/>
      <c r="W177" s="375"/>
      <c r="X177" s="375"/>
      <c r="Y177" s="380"/>
      <c r="Z177" s="380"/>
      <c r="AA177" s="380"/>
      <c r="AB177" s="380"/>
      <c r="AC177" s="380"/>
      <c r="AD177" s="380"/>
      <c r="AE177" s="1708"/>
      <c r="AF177" s="1708"/>
      <c r="AG177" s="1708"/>
      <c r="AH177" s="1708"/>
      <c r="AI177" s="1708"/>
      <c r="AJ177" s="1708"/>
      <c r="AK177" s="1708"/>
      <c r="AL177" s="1708"/>
      <c r="AM177" s="1708"/>
      <c r="AN177" s="1708"/>
      <c r="AO177" s="1708"/>
      <c r="AP177" s="1708"/>
      <c r="AQ177" s="1708"/>
      <c r="AR177" s="1708"/>
      <c r="AS177" s="1708"/>
      <c r="AT177" s="1708"/>
      <c r="AU177" s="1708"/>
      <c r="AV177" s="1708"/>
      <c r="AW177" s="1708"/>
      <c r="AX177" s="1708"/>
      <c r="AY177" s="1708"/>
      <c r="AZ177" s="242"/>
      <c r="BA177" s="781"/>
      <c r="BB177" s="176"/>
      <c r="BC177" s="516"/>
      <c r="BD177" s="448"/>
      <c r="BE177" s="448"/>
      <c r="BF177" s="448"/>
      <c r="BG177" s="517"/>
      <c r="BH177" s="527"/>
      <c r="BI177" s="448"/>
      <c r="BJ177" s="448"/>
      <c r="BK177" s="448"/>
      <c r="BL177" s="517"/>
      <c r="BM177" s="527"/>
      <c r="BN177" s="448"/>
      <c r="BO177" s="448"/>
      <c r="BP177" s="448"/>
      <c r="BQ177" s="517"/>
      <c r="BR177" s="527"/>
      <c r="BS177" s="448"/>
      <c r="BT177" s="448"/>
      <c r="BU177" s="448"/>
      <c r="BV177" s="448"/>
      <c r="BW177" s="448"/>
      <c r="BX177" s="448"/>
      <c r="BY177" s="449"/>
      <c r="BZ177" s="449"/>
      <c r="CA177" s="449"/>
      <c r="CB177" s="449"/>
      <c r="CC177" s="449"/>
      <c r="CD177" s="449"/>
      <c r="CE177" s="1547"/>
      <c r="CF177" s="1547"/>
      <c r="CG177" s="1547"/>
      <c r="CH177" s="1547"/>
      <c r="CI177" s="1547"/>
      <c r="CJ177" s="1547"/>
      <c r="CK177" s="1547"/>
      <c r="CL177" s="1547"/>
      <c r="CM177" s="1547"/>
      <c r="CN177" s="1547"/>
      <c r="CO177" s="1547"/>
      <c r="CP177" s="1547"/>
      <c r="CQ177" s="1547"/>
      <c r="CR177" s="1547"/>
      <c r="CS177" s="1547"/>
      <c r="CT177" s="1547"/>
      <c r="CU177" s="1547"/>
      <c r="CV177" s="1547"/>
      <c r="CW177" s="1547"/>
      <c r="CX177" s="1547"/>
      <c r="CY177" s="1547"/>
      <c r="CZ177" s="1547"/>
    </row>
    <row r="178" s="133" customFormat="true" ht="15" customHeight="true" x14ac:dyDescent="0.2">
      <c r="A178" s="787"/>
      <c r="B178" s="303"/>
      <c r="C178" s="374"/>
      <c r="D178" s="375"/>
      <c r="E178" s="375"/>
      <c r="F178" s="375"/>
      <c r="G178" s="376"/>
      <c r="H178" s="377"/>
      <c r="I178" s="375"/>
      <c r="J178" s="375"/>
      <c r="K178" s="375"/>
      <c r="L178" s="378"/>
      <c r="M178" s="379"/>
      <c r="N178" s="375"/>
      <c r="O178" s="375"/>
      <c r="P178" s="375"/>
      <c r="Q178" s="378"/>
      <c r="R178" s="379"/>
      <c r="S178" s="375"/>
      <c r="T178" s="375"/>
      <c r="U178" s="375"/>
      <c r="V178" s="375"/>
      <c r="W178" s="375"/>
      <c r="X178" s="375"/>
      <c r="Y178" s="380"/>
      <c r="Z178" s="380"/>
      <c r="AA178" s="380"/>
      <c r="AB178" s="380"/>
      <c r="AC178" s="380"/>
      <c r="AD178" s="380"/>
      <c r="AE178" s="1708"/>
      <c r="AF178" s="1708"/>
      <c r="AG178" s="1708"/>
      <c r="AH178" s="1708"/>
      <c r="AI178" s="1708"/>
      <c r="AJ178" s="1708"/>
      <c r="AK178" s="1708"/>
      <c r="AL178" s="1708"/>
      <c r="AM178" s="1708"/>
      <c r="AN178" s="1708"/>
      <c r="AO178" s="1708"/>
      <c r="AP178" s="1708"/>
      <c r="AQ178" s="1708"/>
      <c r="AR178" s="1708"/>
      <c r="AS178" s="1708"/>
      <c r="AT178" s="1708"/>
      <c r="AU178" s="1708"/>
      <c r="AV178" s="1708"/>
      <c r="AW178" s="1708"/>
      <c r="AX178" s="1708"/>
      <c r="AY178" s="1708"/>
      <c r="AZ178" s="242"/>
      <c r="BA178" s="781"/>
      <c r="BB178" s="176"/>
      <c r="BC178" s="516"/>
      <c r="BD178" s="448"/>
      <c r="BE178" s="448"/>
      <c r="BF178" s="448"/>
      <c r="BG178" s="517"/>
      <c r="BH178" s="527"/>
      <c r="BI178" s="448"/>
      <c r="BJ178" s="448"/>
      <c r="BK178" s="448"/>
      <c r="BL178" s="517"/>
      <c r="BM178" s="527"/>
      <c r="BN178" s="448"/>
      <c r="BO178" s="448"/>
      <c r="BP178" s="448"/>
      <c r="BQ178" s="517"/>
      <c r="BR178" s="527"/>
      <c r="BS178" s="448"/>
      <c r="BT178" s="448"/>
      <c r="BU178" s="448"/>
      <c r="BV178" s="448"/>
      <c r="BW178" s="448"/>
      <c r="BX178" s="448"/>
      <c r="BY178" s="449"/>
      <c r="BZ178" s="449"/>
      <c r="CA178" s="449"/>
      <c r="CB178" s="449"/>
      <c r="CC178" s="449"/>
      <c r="CD178" s="449"/>
      <c r="CE178" s="1547"/>
      <c r="CF178" s="1547"/>
      <c r="CG178" s="1547"/>
      <c r="CH178" s="1547"/>
      <c r="CI178" s="1547"/>
      <c r="CJ178" s="1547"/>
      <c r="CK178" s="1547"/>
      <c r="CL178" s="1547"/>
      <c r="CM178" s="1547"/>
      <c r="CN178" s="1547"/>
      <c r="CO178" s="1547"/>
      <c r="CP178" s="1547"/>
      <c r="CQ178" s="1547"/>
      <c r="CR178" s="1547"/>
      <c r="CS178" s="1547"/>
      <c r="CT178" s="1547"/>
      <c r="CU178" s="1547"/>
      <c r="CV178" s="1547"/>
      <c r="CW178" s="1547"/>
      <c r="CX178" s="1547"/>
      <c r="CY178" s="1547"/>
      <c r="CZ178" s="1547"/>
    </row>
    <row r="179" s="133" customFormat="true" ht="15" customHeight="true" x14ac:dyDescent="0.2">
      <c r="A179" s="787"/>
      <c r="B179" s="303"/>
      <c r="C179" s="374"/>
      <c r="D179" s="375"/>
      <c r="E179" s="375"/>
      <c r="F179" s="375"/>
      <c r="G179" s="376"/>
      <c r="H179" s="377"/>
      <c r="I179" s="375"/>
      <c r="J179" s="375"/>
      <c r="K179" s="375"/>
      <c r="L179" s="378"/>
      <c r="M179" s="379"/>
      <c r="N179" s="375"/>
      <c r="O179" s="375"/>
      <c r="P179" s="375"/>
      <c r="Q179" s="378"/>
      <c r="R179" s="379"/>
      <c r="S179" s="375"/>
      <c r="T179" s="375"/>
      <c r="U179" s="375"/>
      <c r="V179" s="375"/>
      <c r="W179" s="375"/>
      <c r="X179" s="375"/>
      <c r="Y179" s="380"/>
      <c r="Z179" s="380"/>
      <c r="AA179" s="380"/>
      <c r="AB179" s="380"/>
      <c r="AC179" s="380"/>
      <c r="AD179" s="380"/>
      <c r="AE179" s="1708"/>
      <c r="AF179" s="1708"/>
      <c r="AG179" s="1708"/>
      <c r="AH179" s="1708"/>
      <c r="AI179" s="1708"/>
      <c r="AJ179" s="1708"/>
      <c r="AK179" s="1708"/>
      <c r="AL179" s="1708"/>
      <c r="AM179" s="1708"/>
      <c r="AN179" s="1708"/>
      <c r="AO179" s="1708"/>
      <c r="AP179" s="1708"/>
      <c r="AQ179" s="1708"/>
      <c r="AR179" s="1708"/>
      <c r="AS179" s="1708"/>
      <c r="AT179" s="1708"/>
      <c r="AU179" s="1708"/>
      <c r="AV179" s="1708"/>
      <c r="AW179" s="1708"/>
      <c r="AX179" s="1708"/>
      <c r="AY179" s="1708"/>
      <c r="AZ179" s="242"/>
      <c r="BA179" s="781"/>
      <c r="BB179" s="176"/>
      <c r="BC179" s="516"/>
      <c r="BD179" s="448"/>
      <c r="BE179" s="448"/>
      <c r="BF179" s="448"/>
      <c r="BG179" s="517"/>
      <c r="BH179" s="527"/>
      <c r="BI179" s="448"/>
      <c r="BJ179" s="448"/>
      <c r="BK179" s="448"/>
      <c r="BL179" s="517"/>
      <c r="BM179" s="527"/>
      <c r="BN179" s="448"/>
      <c r="BO179" s="448"/>
      <c r="BP179" s="448"/>
      <c r="BQ179" s="517"/>
      <c r="BR179" s="527"/>
      <c r="BS179" s="448"/>
      <c r="BT179" s="448"/>
      <c r="BU179" s="448"/>
      <c r="BV179" s="448"/>
      <c r="BW179" s="448"/>
      <c r="BX179" s="448"/>
      <c r="BY179" s="449"/>
      <c r="BZ179" s="449"/>
      <c r="CA179" s="449"/>
      <c r="CB179" s="449"/>
      <c r="CC179" s="449"/>
      <c r="CD179" s="449"/>
      <c r="CE179" s="1547"/>
      <c r="CF179" s="1547"/>
      <c r="CG179" s="1547"/>
      <c r="CH179" s="1547"/>
      <c r="CI179" s="1547"/>
      <c r="CJ179" s="1547"/>
      <c r="CK179" s="1547"/>
      <c r="CL179" s="1547"/>
      <c r="CM179" s="1547"/>
      <c r="CN179" s="1547"/>
      <c r="CO179" s="1547"/>
      <c r="CP179" s="1547"/>
      <c r="CQ179" s="1547"/>
      <c r="CR179" s="1547"/>
      <c r="CS179" s="1547"/>
      <c r="CT179" s="1547"/>
      <c r="CU179" s="1547"/>
      <c r="CV179" s="1547"/>
      <c r="CW179" s="1547"/>
      <c r="CX179" s="1547"/>
      <c r="CY179" s="1547"/>
      <c r="CZ179" s="1547"/>
    </row>
    <row r="180" s="133" customFormat="true" ht="15" customHeight="true" x14ac:dyDescent="0.2">
      <c r="A180" s="787"/>
      <c r="B180" s="303"/>
      <c r="C180" s="374"/>
      <c r="D180" s="375"/>
      <c r="E180" s="375"/>
      <c r="F180" s="375"/>
      <c r="G180" s="376"/>
      <c r="H180" s="377"/>
      <c r="I180" s="375"/>
      <c r="J180" s="375"/>
      <c r="K180" s="375"/>
      <c r="L180" s="378"/>
      <c r="M180" s="379"/>
      <c r="N180" s="375"/>
      <c r="O180" s="375"/>
      <c r="P180" s="375"/>
      <c r="Q180" s="378"/>
      <c r="R180" s="379"/>
      <c r="S180" s="375"/>
      <c r="T180" s="375"/>
      <c r="U180" s="375"/>
      <c r="V180" s="375"/>
      <c r="W180" s="375"/>
      <c r="X180" s="375"/>
      <c r="Y180" s="380"/>
      <c r="Z180" s="380"/>
      <c r="AA180" s="380"/>
      <c r="AB180" s="380"/>
      <c r="AC180" s="380"/>
      <c r="AD180" s="380"/>
      <c r="AE180" s="1708"/>
      <c r="AF180" s="1708"/>
      <c r="AG180" s="1708"/>
      <c r="AH180" s="1708"/>
      <c r="AI180" s="1708"/>
      <c r="AJ180" s="1708"/>
      <c r="AK180" s="1708"/>
      <c r="AL180" s="1708"/>
      <c r="AM180" s="1708"/>
      <c r="AN180" s="1708"/>
      <c r="AO180" s="1708"/>
      <c r="AP180" s="1708"/>
      <c r="AQ180" s="1708"/>
      <c r="AR180" s="1708"/>
      <c r="AS180" s="1708"/>
      <c r="AT180" s="1708"/>
      <c r="AU180" s="1708"/>
      <c r="AV180" s="1708"/>
      <c r="AW180" s="1708"/>
      <c r="AX180" s="1708"/>
      <c r="AY180" s="1708"/>
      <c r="AZ180" s="242"/>
      <c r="BA180" s="781"/>
      <c r="BB180" s="176"/>
      <c r="BC180" s="516"/>
      <c r="BD180" s="448"/>
      <c r="BE180" s="448"/>
      <c r="BF180" s="448"/>
      <c r="BG180" s="517"/>
      <c r="BH180" s="527"/>
      <c r="BI180" s="448"/>
      <c r="BJ180" s="448"/>
      <c r="BK180" s="448"/>
      <c r="BL180" s="517"/>
      <c r="BM180" s="527"/>
      <c r="BN180" s="448"/>
      <c r="BO180" s="448"/>
      <c r="BP180" s="448"/>
      <c r="BQ180" s="517"/>
      <c r="BR180" s="527"/>
      <c r="BS180" s="448"/>
      <c r="BT180" s="448"/>
      <c r="BU180" s="448"/>
      <c r="BV180" s="448"/>
      <c r="BW180" s="448"/>
      <c r="BX180" s="448"/>
      <c r="BY180" s="449"/>
      <c r="BZ180" s="449"/>
      <c r="CA180" s="449"/>
      <c r="CB180" s="449"/>
      <c r="CC180" s="449"/>
      <c r="CD180" s="449"/>
      <c r="CE180" s="1547"/>
      <c r="CF180" s="1547"/>
      <c r="CG180" s="1547"/>
      <c r="CH180" s="1547"/>
      <c r="CI180" s="1547"/>
      <c r="CJ180" s="1547"/>
      <c r="CK180" s="1547"/>
      <c r="CL180" s="1547"/>
      <c r="CM180" s="1547"/>
      <c r="CN180" s="1547"/>
      <c r="CO180" s="1547"/>
      <c r="CP180" s="1547"/>
      <c r="CQ180" s="1547"/>
      <c r="CR180" s="1547"/>
      <c r="CS180" s="1547"/>
      <c r="CT180" s="1547"/>
      <c r="CU180" s="1547"/>
      <c r="CV180" s="1547"/>
      <c r="CW180" s="1547"/>
      <c r="CX180" s="1547"/>
      <c r="CY180" s="1547"/>
      <c r="CZ180" s="1547"/>
    </row>
    <row r="181" s="133" customFormat="true" ht="15" customHeight="true" x14ac:dyDescent="0.2">
      <c r="A181" s="787"/>
      <c r="B181" s="303"/>
      <c r="C181" s="374"/>
      <c r="D181" s="375"/>
      <c r="E181" s="375"/>
      <c r="F181" s="375"/>
      <c r="G181" s="376"/>
      <c r="H181" s="377"/>
      <c r="I181" s="375"/>
      <c r="J181" s="375"/>
      <c r="K181" s="375"/>
      <c r="L181" s="378"/>
      <c r="M181" s="379"/>
      <c r="N181" s="375"/>
      <c r="O181" s="375"/>
      <c r="P181" s="375"/>
      <c r="Q181" s="378"/>
      <c r="R181" s="379"/>
      <c r="S181" s="375"/>
      <c r="T181" s="375"/>
      <c r="U181" s="375"/>
      <c r="V181" s="375"/>
      <c r="W181" s="375"/>
      <c r="X181" s="375"/>
      <c r="Y181" s="380"/>
      <c r="Z181" s="380"/>
      <c r="AA181" s="380"/>
      <c r="AB181" s="380"/>
      <c r="AC181" s="380"/>
      <c r="AD181" s="380"/>
      <c r="AE181" s="1708"/>
      <c r="AF181" s="1708"/>
      <c r="AG181" s="1708"/>
      <c r="AH181" s="1708"/>
      <c r="AI181" s="1708"/>
      <c r="AJ181" s="1708"/>
      <c r="AK181" s="1708"/>
      <c r="AL181" s="1708"/>
      <c r="AM181" s="1708"/>
      <c r="AN181" s="1708"/>
      <c r="AO181" s="1708"/>
      <c r="AP181" s="1708"/>
      <c r="AQ181" s="1708"/>
      <c r="AR181" s="1708"/>
      <c r="AS181" s="1708"/>
      <c r="AT181" s="1708"/>
      <c r="AU181" s="1708"/>
      <c r="AV181" s="1708"/>
      <c r="AW181" s="1708"/>
      <c r="AX181" s="1708"/>
      <c r="AY181" s="1708"/>
      <c r="AZ181" s="242"/>
      <c r="BA181" s="781"/>
      <c r="BB181" s="176"/>
      <c r="BC181" s="516"/>
      <c r="BD181" s="448"/>
      <c r="BE181" s="448"/>
      <c r="BF181" s="448"/>
      <c r="BG181" s="517"/>
      <c r="BH181" s="527"/>
      <c r="BI181" s="448"/>
      <c r="BJ181" s="448"/>
      <c r="BK181" s="448"/>
      <c r="BL181" s="517"/>
      <c r="BM181" s="527"/>
      <c r="BN181" s="448"/>
      <c r="BO181" s="448"/>
      <c r="BP181" s="448"/>
      <c r="BQ181" s="517"/>
      <c r="BR181" s="527"/>
      <c r="BS181" s="448"/>
      <c r="BT181" s="448"/>
      <c r="BU181" s="448"/>
      <c r="BV181" s="448"/>
      <c r="BW181" s="448"/>
      <c r="BX181" s="448"/>
      <c r="BY181" s="449"/>
      <c r="BZ181" s="449"/>
      <c r="CA181" s="449"/>
      <c r="CB181" s="449"/>
      <c r="CC181" s="449"/>
      <c r="CD181" s="449"/>
      <c r="CE181" s="1547"/>
      <c r="CF181" s="1547"/>
      <c r="CG181" s="1547"/>
      <c r="CH181" s="1547"/>
      <c r="CI181" s="1547"/>
      <c r="CJ181" s="1547"/>
      <c r="CK181" s="1547"/>
      <c r="CL181" s="1547"/>
      <c r="CM181" s="1547"/>
      <c r="CN181" s="1547"/>
      <c r="CO181" s="1547"/>
      <c r="CP181" s="1547"/>
      <c r="CQ181" s="1547"/>
      <c r="CR181" s="1547"/>
      <c r="CS181" s="1547"/>
      <c r="CT181" s="1547"/>
      <c r="CU181" s="1547"/>
      <c r="CV181" s="1547"/>
      <c r="CW181" s="1547"/>
      <c r="CX181" s="1547"/>
      <c r="CY181" s="1547"/>
      <c r="CZ181" s="1547"/>
    </row>
    <row r="182" s="133" customFormat="true" ht="15" customHeight="true" x14ac:dyDescent="0.2">
      <c r="A182" s="787"/>
      <c r="B182" s="303"/>
      <c r="C182" s="374"/>
      <c r="D182" s="375"/>
      <c r="E182" s="375"/>
      <c r="F182" s="375"/>
      <c r="G182" s="376"/>
      <c r="H182" s="377"/>
      <c r="I182" s="375"/>
      <c r="J182" s="375"/>
      <c r="K182" s="375"/>
      <c r="L182" s="378"/>
      <c r="M182" s="379"/>
      <c r="N182" s="375"/>
      <c r="O182" s="375"/>
      <c r="P182" s="375"/>
      <c r="Q182" s="378"/>
      <c r="R182" s="379"/>
      <c r="S182" s="375"/>
      <c r="T182" s="375"/>
      <c r="U182" s="375"/>
      <c r="V182" s="375"/>
      <c r="W182" s="375"/>
      <c r="X182" s="375"/>
      <c r="Y182" s="380"/>
      <c r="Z182" s="380"/>
      <c r="AA182" s="380"/>
      <c r="AB182" s="380"/>
      <c r="AC182" s="380"/>
      <c r="AD182" s="380"/>
      <c r="AE182" s="1708"/>
      <c r="AF182" s="1708"/>
      <c r="AG182" s="1708"/>
      <c r="AH182" s="1708"/>
      <c r="AI182" s="1708"/>
      <c r="AJ182" s="1708"/>
      <c r="AK182" s="1708"/>
      <c r="AL182" s="1708"/>
      <c r="AM182" s="1708"/>
      <c r="AN182" s="1708"/>
      <c r="AO182" s="1708"/>
      <c r="AP182" s="1708"/>
      <c r="AQ182" s="1708"/>
      <c r="AR182" s="1708"/>
      <c r="AS182" s="1708"/>
      <c r="AT182" s="1708"/>
      <c r="AU182" s="1708"/>
      <c r="AV182" s="1708"/>
      <c r="AW182" s="1708"/>
      <c r="AX182" s="1708"/>
      <c r="AY182" s="1708"/>
      <c r="AZ182" s="242"/>
      <c r="BA182" s="781"/>
      <c r="BB182" s="176"/>
      <c r="BC182" s="516"/>
      <c r="BD182" s="448"/>
      <c r="BE182" s="448"/>
      <c r="BF182" s="448"/>
      <c r="BG182" s="517"/>
      <c r="BH182" s="527"/>
      <c r="BI182" s="448"/>
      <c r="BJ182" s="448"/>
      <c r="BK182" s="448"/>
      <c r="BL182" s="517"/>
      <c r="BM182" s="527"/>
      <c r="BN182" s="448"/>
      <c r="BO182" s="448"/>
      <c r="BP182" s="448"/>
      <c r="BQ182" s="517"/>
      <c r="BR182" s="527"/>
      <c r="BS182" s="448"/>
      <c r="BT182" s="448"/>
      <c r="BU182" s="448"/>
      <c r="BV182" s="448"/>
      <c r="BW182" s="448"/>
      <c r="BX182" s="448"/>
      <c r="BY182" s="449"/>
      <c r="BZ182" s="449"/>
      <c r="CA182" s="449"/>
      <c r="CB182" s="449"/>
      <c r="CC182" s="449"/>
      <c r="CD182" s="449"/>
      <c r="CE182" s="1547"/>
      <c r="CF182" s="1547"/>
      <c r="CG182" s="1547"/>
      <c r="CH182" s="1547"/>
      <c r="CI182" s="1547"/>
      <c r="CJ182" s="1547"/>
      <c r="CK182" s="1547"/>
      <c r="CL182" s="1547"/>
      <c r="CM182" s="1547"/>
      <c r="CN182" s="1547"/>
      <c r="CO182" s="1547"/>
      <c r="CP182" s="1547"/>
      <c r="CQ182" s="1547"/>
      <c r="CR182" s="1547"/>
      <c r="CS182" s="1547"/>
      <c r="CT182" s="1547"/>
      <c r="CU182" s="1547"/>
      <c r="CV182" s="1547"/>
      <c r="CW182" s="1547"/>
      <c r="CX182" s="1547"/>
      <c r="CY182" s="1547"/>
      <c r="CZ182" s="1547"/>
    </row>
    <row r="183" s="133" customFormat="true" ht="15" customHeight="true" x14ac:dyDescent="0.2">
      <c r="A183" s="787"/>
      <c r="B183" s="303"/>
      <c r="C183" s="374"/>
      <c r="D183" s="375"/>
      <c r="E183" s="375"/>
      <c r="F183" s="375"/>
      <c r="G183" s="376"/>
      <c r="H183" s="377"/>
      <c r="I183" s="375"/>
      <c r="J183" s="375"/>
      <c r="K183" s="375"/>
      <c r="L183" s="378"/>
      <c r="M183" s="379"/>
      <c r="N183" s="375"/>
      <c r="O183" s="375"/>
      <c r="P183" s="375"/>
      <c r="Q183" s="378"/>
      <c r="R183" s="379"/>
      <c r="S183" s="375"/>
      <c r="T183" s="375"/>
      <c r="U183" s="375"/>
      <c r="V183" s="375"/>
      <c r="W183" s="375"/>
      <c r="X183" s="375"/>
      <c r="Y183" s="380"/>
      <c r="Z183" s="380"/>
      <c r="AA183" s="380"/>
      <c r="AB183" s="380"/>
      <c r="AC183" s="380"/>
      <c r="AD183" s="380"/>
      <c r="AE183" s="1708"/>
      <c r="AF183" s="1708"/>
      <c r="AG183" s="1708"/>
      <c r="AH183" s="1708"/>
      <c r="AI183" s="1708"/>
      <c r="AJ183" s="1708"/>
      <c r="AK183" s="1708"/>
      <c r="AL183" s="1708"/>
      <c r="AM183" s="1708"/>
      <c r="AN183" s="1708"/>
      <c r="AO183" s="1708"/>
      <c r="AP183" s="1708"/>
      <c r="AQ183" s="1708"/>
      <c r="AR183" s="1708"/>
      <c r="AS183" s="1708"/>
      <c r="AT183" s="1708"/>
      <c r="AU183" s="1708"/>
      <c r="AV183" s="1708"/>
      <c r="AW183" s="1708"/>
      <c r="AX183" s="1708"/>
      <c r="AY183" s="1708"/>
      <c r="AZ183" s="242"/>
      <c r="BA183" s="781"/>
      <c r="BB183" s="176"/>
      <c r="BC183" s="516"/>
      <c r="BD183" s="448"/>
      <c r="BE183" s="448"/>
      <c r="BF183" s="448"/>
      <c r="BG183" s="517"/>
      <c r="BH183" s="527"/>
      <c r="BI183" s="448"/>
      <c r="BJ183" s="448"/>
      <c r="BK183" s="448"/>
      <c r="BL183" s="517"/>
      <c r="BM183" s="527"/>
      <c r="BN183" s="448"/>
      <c r="BO183" s="448"/>
      <c r="BP183" s="448"/>
      <c r="BQ183" s="517"/>
      <c r="BR183" s="527"/>
      <c r="BS183" s="448"/>
      <c r="BT183" s="448"/>
      <c r="BU183" s="448"/>
      <c r="BV183" s="448"/>
      <c r="BW183" s="448"/>
      <c r="BX183" s="448"/>
      <c r="BY183" s="449"/>
      <c r="BZ183" s="449"/>
      <c r="CA183" s="449"/>
      <c r="CB183" s="449"/>
      <c r="CC183" s="449"/>
      <c r="CD183" s="449"/>
      <c r="CE183" s="1547"/>
      <c r="CF183" s="1547"/>
      <c r="CG183" s="1547"/>
      <c r="CH183" s="1547"/>
      <c r="CI183" s="1547"/>
      <c r="CJ183" s="1547"/>
      <c r="CK183" s="1547"/>
      <c r="CL183" s="1547"/>
      <c r="CM183" s="1547"/>
      <c r="CN183" s="1547"/>
      <c r="CO183" s="1547"/>
      <c r="CP183" s="1547"/>
      <c r="CQ183" s="1547"/>
      <c r="CR183" s="1547"/>
      <c r="CS183" s="1547"/>
      <c r="CT183" s="1547"/>
      <c r="CU183" s="1547"/>
      <c r="CV183" s="1547"/>
      <c r="CW183" s="1547"/>
      <c r="CX183" s="1547"/>
      <c r="CY183" s="1547"/>
      <c r="CZ183" s="1547"/>
    </row>
    <row r="184" s="133" customFormat="true" ht="15" customHeight="true" x14ac:dyDescent="0.2">
      <c r="A184" s="787"/>
      <c r="B184" s="303"/>
      <c r="C184" s="374"/>
      <c r="D184" s="375"/>
      <c r="E184" s="375"/>
      <c r="F184" s="375"/>
      <c r="G184" s="376"/>
      <c r="H184" s="377"/>
      <c r="I184" s="375"/>
      <c r="J184" s="375"/>
      <c r="K184" s="375"/>
      <c r="L184" s="378"/>
      <c r="M184" s="379"/>
      <c r="N184" s="375"/>
      <c r="O184" s="375"/>
      <c r="P184" s="375"/>
      <c r="Q184" s="378"/>
      <c r="R184" s="379"/>
      <c r="S184" s="375"/>
      <c r="T184" s="375"/>
      <c r="U184" s="375"/>
      <c r="V184" s="375"/>
      <c r="W184" s="375"/>
      <c r="X184" s="375"/>
      <c r="Y184" s="380"/>
      <c r="Z184" s="380"/>
      <c r="AA184" s="380"/>
      <c r="AB184" s="380"/>
      <c r="AC184" s="380"/>
      <c r="AD184" s="380"/>
      <c r="AE184" s="1708"/>
      <c r="AF184" s="1708"/>
      <c r="AG184" s="1708"/>
      <c r="AH184" s="1708"/>
      <c r="AI184" s="1708"/>
      <c r="AJ184" s="1708"/>
      <c r="AK184" s="1708"/>
      <c r="AL184" s="1708"/>
      <c r="AM184" s="1708"/>
      <c r="AN184" s="1708"/>
      <c r="AO184" s="1708"/>
      <c r="AP184" s="1708"/>
      <c r="AQ184" s="1708"/>
      <c r="AR184" s="1708"/>
      <c r="AS184" s="1708"/>
      <c r="AT184" s="1708"/>
      <c r="AU184" s="1708"/>
      <c r="AV184" s="1708"/>
      <c r="AW184" s="1708"/>
      <c r="AX184" s="1708"/>
      <c r="AY184" s="1708"/>
      <c r="AZ184" s="242"/>
      <c r="BA184" s="781"/>
      <c r="BB184" s="176"/>
      <c r="BC184" s="516"/>
      <c r="BD184" s="448"/>
      <c r="BE184" s="448"/>
      <c r="BF184" s="448"/>
      <c r="BG184" s="517"/>
      <c r="BH184" s="527"/>
      <c r="BI184" s="448"/>
      <c r="BJ184" s="448"/>
      <c r="BK184" s="448"/>
      <c r="BL184" s="517"/>
      <c r="BM184" s="527"/>
      <c r="BN184" s="448"/>
      <c r="BO184" s="448"/>
      <c r="BP184" s="448"/>
      <c r="BQ184" s="517"/>
      <c r="BR184" s="527"/>
      <c r="BS184" s="448"/>
      <c r="BT184" s="448"/>
      <c r="BU184" s="448"/>
      <c r="BV184" s="448"/>
      <c r="BW184" s="448"/>
      <c r="BX184" s="448"/>
      <c r="BY184" s="449"/>
      <c r="BZ184" s="449"/>
      <c r="CA184" s="449"/>
      <c r="CB184" s="449"/>
      <c r="CC184" s="449"/>
      <c r="CD184" s="449"/>
      <c r="CE184" s="1547"/>
      <c r="CF184" s="1547"/>
      <c r="CG184" s="1547"/>
      <c r="CH184" s="1547"/>
      <c r="CI184" s="1547"/>
      <c r="CJ184" s="1547"/>
      <c r="CK184" s="1547"/>
      <c r="CL184" s="1547"/>
      <c r="CM184" s="1547"/>
      <c r="CN184" s="1547"/>
      <c r="CO184" s="1547"/>
      <c r="CP184" s="1547"/>
      <c r="CQ184" s="1547"/>
      <c r="CR184" s="1547"/>
      <c r="CS184" s="1547"/>
      <c r="CT184" s="1547"/>
      <c r="CU184" s="1547"/>
      <c r="CV184" s="1547"/>
      <c r="CW184" s="1547"/>
      <c r="CX184" s="1547"/>
      <c r="CY184" s="1547"/>
      <c r="CZ184" s="1547"/>
    </row>
    <row r="185" s="133" customFormat="true" ht="15" customHeight="true" x14ac:dyDescent="0.2">
      <c r="A185" s="787"/>
      <c r="B185" s="303"/>
      <c r="C185" s="374"/>
      <c r="D185" s="375"/>
      <c r="E185" s="375"/>
      <c r="F185" s="375"/>
      <c r="G185" s="376"/>
      <c r="H185" s="377"/>
      <c r="I185" s="375"/>
      <c r="J185" s="375"/>
      <c r="K185" s="375"/>
      <c r="L185" s="378"/>
      <c r="M185" s="379"/>
      <c r="N185" s="375"/>
      <c r="O185" s="375"/>
      <c r="P185" s="375"/>
      <c r="Q185" s="378"/>
      <c r="R185" s="379"/>
      <c r="S185" s="375"/>
      <c r="T185" s="375"/>
      <c r="U185" s="375"/>
      <c r="V185" s="375"/>
      <c r="W185" s="375"/>
      <c r="X185" s="375"/>
      <c r="Y185" s="380"/>
      <c r="Z185" s="380"/>
      <c r="AA185" s="380"/>
      <c r="AB185" s="380"/>
      <c r="AC185" s="380"/>
      <c r="AD185" s="380"/>
      <c r="AE185" s="1708"/>
      <c r="AF185" s="1708"/>
      <c r="AG185" s="1708"/>
      <c r="AH185" s="1708"/>
      <c r="AI185" s="1708"/>
      <c r="AJ185" s="1708"/>
      <c r="AK185" s="1708"/>
      <c r="AL185" s="1708"/>
      <c r="AM185" s="1708"/>
      <c r="AN185" s="1708"/>
      <c r="AO185" s="1708"/>
      <c r="AP185" s="1708"/>
      <c r="AQ185" s="1708"/>
      <c r="AR185" s="1708"/>
      <c r="AS185" s="1708"/>
      <c r="AT185" s="1708"/>
      <c r="AU185" s="1708"/>
      <c r="AV185" s="1708"/>
      <c r="AW185" s="1708"/>
      <c r="AX185" s="1708"/>
      <c r="AY185" s="1708"/>
      <c r="AZ185" s="242"/>
      <c r="BA185" s="781"/>
      <c r="BB185" s="176"/>
      <c r="BC185" s="516"/>
      <c r="BD185" s="448"/>
      <c r="BE185" s="448"/>
      <c r="BF185" s="448"/>
      <c r="BG185" s="517"/>
      <c r="BH185" s="527"/>
      <c r="BI185" s="448"/>
      <c r="BJ185" s="448"/>
      <c r="BK185" s="448"/>
      <c r="BL185" s="517"/>
      <c r="BM185" s="527"/>
      <c r="BN185" s="448"/>
      <c r="BO185" s="448"/>
      <c r="BP185" s="448"/>
      <c r="BQ185" s="517"/>
      <c r="BR185" s="527"/>
      <c r="BS185" s="448"/>
      <c r="BT185" s="448"/>
      <c r="BU185" s="448"/>
      <c r="BV185" s="448"/>
      <c r="BW185" s="448"/>
      <c r="BX185" s="448"/>
      <c r="BY185" s="449"/>
      <c r="BZ185" s="449"/>
      <c r="CA185" s="449"/>
      <c r="CB185" s="449"/>
      <c r="CC185" s="449"/>
      <c r="CD185" s="449"/>
      <c r="CE185" s="1547"/>
      <c r="CF185" s="1547"/>
      <c r="CG185" s="1547"/>
      <c r="CH185" s="1547"/>
      <c r="CI185" s="1547"/>
      <c r="CJ185" s="1547"/>
      <c r="CK185" s="1547"/>
      <c r="CL185" s="1547"/>
      <c r="CM185" s="1547"/>
      <c r="CN185" s="1547"/>
      <c r="CO185" s="1547"/>
      <c r="CP185" s="1547"/>
      <c r="CQ185" s="1547"/>
      <c r="CR185" s="1547"/>
      <c r="CS185" s="1547"/>
      <c r="CT185" s="1547"/>
      <c r="CU185" s="1547"/>
      <c r="CV185" s="1547"/>
      <c r="CW185" s="1547"/>
      <c r="CX185" s="1547"/>
      <c r="CY185" s="1547"/>
      <c r="CZ185" s="1547"/>
    </row>
    <row r="186" s="133" customFormat="true" ht="15" customHeight="true" x14ac:dyDescent="0.2">
      <c r="A186" s="787"/>
      <c r="B186" s="303"/>
      <c r="C186" s="374"/>
      <c r="D186" s="375"/>
      <c r="E186" s="375"/>
      <c r="F186" s="375"/>
      <c r="G186" s="376"/>
      <c r="H186" s="377"/>
      <c r="I186" s="375"/>
      <c r="J186" s="375"/>
      <c r="K186" s="375"/>
      <c r="L186" s="378"/>
      <c r="M186" s="379"/>
      <c r="N186" s="375"/>
      <c r="O186" s="375"/>
      <c r="P186" s="375"/>
      <c r="Q186" s="378"/>
      <c r="R186" s="379"/>
      <c r="S186" s="375"/>
      <c r="T186" s="375"/>
      <c r="U186" s="375"/>
      <c r="V186" s="375"/>
      <c r="W186" s="375"/>
      <c r="X186" s="375"/>
      <c r="Y186" s="380"/>
      <c r="Z186" s="380"/>
      <c r="AA186" s="380"/>
      <c r="AB186" s="380"/>
      <c r="AC186" s="380"/>
      <c r="AD186" s="380"/>
      <c r="AE186" s="1708"/>
      <c r="AF186" s="1708"/>
      <c r="AG186" s="1708"/>
      <c r="AH186" s="1708"/>
      <c r="AI186" s="1708"/>
      <c r="AJ186" s="1708"/>
      <c r="AK186" s="1708"/>
      <c r="AL186" s="1708"/>
      <c r="AM186" s="1708"/>
      <c r="AN186" s="1708"/>
      <c r="AO186" s="1708"/>
      <c r="AP186" s="1708"/>
      <c r="AQ186" s="1708"/>
      <c r="AR186" s="1708"/>
      <c r="AS186" s="1708"/>
      <c r="AT186" s="1708"/>
      <c r="AU186" s="1708"/>
      <c r="AV186" s="1708"/>
      <c r="AW186" s="1708"/>
      <c r="AX186" s="1708"/>
      <c r="AY186" s="1708"/>
      <c r="AZ186" s="242"/>
      <c r="BA186" s="781"/>
      <c r="BB186" s="176"/>
      <c r="BC186" s="516"/>
      <c r="BD186" s="448"/>
      <c r="BE186" s="448"/>
      <c r="BF186" s="448"/>
      <c r="BG186" s="517"/>
      <c r="BH186" s="527"/>
      <c r="BI186" s="448"/>
      <c r="BJ186" s="448"/>
      <c r="BK186" s="448"/>
      <c r="BL186" s="517"/>
      <c r="BM186" s="527"/>
      <c r="BN186" s="448"/>
      <c r="BO186" s="448"/>
      <c r="BP186" s="448"/>
      <c r="BQ186" s="517"/>
      <c r="BR186" s="527"/>
      <c r="BS186" s="448"/>
      <c r="BT186" s="448"/>
      <c r="BU186" s="448"/>
      <c r="BV186" s="448"/>
      <c r="BW186" s="448"/>
      <c r="BX186" s="448"/>
      <c r="BY186" s="449"/>
      <c r="BZ186" s="449"/>
      <c r="CA186" s="449"/>
      <c r="CB186" s="449"/>
      <c r="CC186" s="449"/>
      <c r="CD186" s="449"/>
      <c r="CE186" s="1547"/>
      <c r="CF186" s="1547"/>
      <c r="CG186" s="1547"/>
      <c r="CH186" s="1547"/>
      <c r="CI186" s="1547"/>
      <c r="CJ186" s="1547"/>
      <c r="CK186" s="1547"/>
      <c r="CL186" s="1547"/>
      <c r="CM186" s="1547"/>
      <c r="CN186" s="1547"/>
      <c r="CO186" s="1547"/>
      <c r="CP186" s="1547"/>
      <c r="CQ186" s="1547"/>
      <c r="CR186" s="1547"/>
      <c r="CS186" s="1547"/>
      <c r="CT186" s="1547"/>
      <c r="CU186" s="1547"/>
      <c r="CV186" s="1547"/>
      <c r="CW186" s="1547"/>
      <c r="CX186" s="1547"/>
      <c r="CY186" s="1547"/>
      <c r="CZ186" s="1547"/>
    </row>
    <row r="187" s="133" customFormat="true" ht="15" customHeight="true" x14ac:dyDescent="0.2">
      <c r="A187" s="787"/>
      <c r="B187" s="303"/>
      <c r="C187" s="374"/>
      <c r="D187" s="375"/>
      <c r="E187" s="375"/>
      <c r="F187" s="375"/>
      <c r="G187" s="376"/>
      <c r="H187" s="377"/>
      <c r="I187" s="375"/>
      <c r="J187" s="375"/>
      <c r="K187" s="375"/>
      <c r="L187" s="378"/>
      <c r="M187" s="379"/>
      <c r="N187" s="375"/>
      <c r="O187" s="375"/>
      <c r="P187" s="375"/>
      <c r="Q187" s="378"/>
      <c r="R187" s="379"/>
      <c r="S187" s="375"/>
      <c r="T187" s="375"/>
      <c r="U187" s="375"/>
      <c r="V187" s="375"/>
      <c r="W187" s="375"/>
      <c r="X187" s="375"/>
      <c r="Y187" s="380"/>
      <c r="Z187" s="380"/>
      <c r="AA187" s="380"/>
      <c r="AB187" s="380"/>
      <c r="AC187" s="380"/>
      <c r="AD187" s="380"/>
      <c r="AE187" s="1708"/>
      <c r="AF187" s="1708"/>
      <c r="AG187" s="1708"/>
      <c r="AH187" s="1708"/>
      <c r="AI187" s="1708"/>
      <c r="AJ187" s="1708"/>
      <c r="AK187" s="1708"/>
      <c r="AL187" s="1708"/>
      <c r="AM187" s="1708"/>
      <c r="AN187" s="1708"/>
      <c r="AO187" s="1708"/>
      <c r="AP187" s="1708"/>
      <c r="AQ187" s="1708"/>
      <c r="AR187" s="1708"/>
      <c r="AS187" s="1708"/>
      <c r="AT187" s="1708"/>
      <c r="AU187" s="1708"/>
      <c r="AV187" s="1708"/>
      <c r="AW187" s="1708"/>
      <c r="AX187" s="1708"/>
      <c r="AY187" s="1708"/>
      <c r="AZ187" s="242"/>
      <c r="BA187" s="781"/>
      <c r="BB187" s="176"/>
      <c r="BC187" s="516"/>
      <c r="BD187" s="448"/>
      <c r="BE187" s="448"/>
      <c r="BF187" s="448"/>
      <c r="BG187" s="517"/>
      <c r="BH187" s="527"/>
      <c r="BI187" s="448"/>
      <c r="BJ187" s="448"/>
      <c r="BK187" s="448"/>
      <c r="BL187" s="517"/>
      <c r="BM187" s="527"/>
      <c r="BN187" s="448"/>
      <c r="BO187" s="448"/>
      <c r="BP187" s="448"/>
      <c r="BQ187" s="517"/>
      <c r="BR187" s="527"/>
      <c r="BS187" s="448"/>
      <c r="BT187" s="448"/>
      <c r="BU187" s="448"/>
      <c r="BV187" s="448"/>
      <c r="BW187" s="448"/>
      <c r="BX187" s="448"/>
      <c r="BY187" s="449"/>
      <c r="BZ187" s="449"/>
      <c r="CA187" s="449"/>
      <c r="CB187" s="449"/>
      <c r="CC187" s="449"/>
      <c r="CD187" s="449"/>
      <c r="CE187" s="1547"/>
      <c r="CF187" s="1547"/>
      <c r="CG187" s="1547"/>
      <c r="CH187" s="1547"/>
      <c r="CI187" s="1547"/>
      <c r="CJ187" s="1547"/>
      <c r="CK187" s="1547"/>
      <c r="CL187" s="1547"/>
      <c r="CM187" s="1547"/>
      <c r="CN187" s="1547"/>
      <c r="CO187" s="1547"/>
      <c r="CP187" s="1547"/>
      <c r="CQ187" s="1547"/>
      <c r="CR187" s="1547"/>
      <c r="CS187" s="1547"/>
      <c r="CT187" s="1547"/>
      <c r="CU187" s="1547"/>
      <c r="CV187" s="1547"/>
      <c r="CW187" s="1547"/>
      <c r="CX187" s="1547"/>
      <c r="CY187" s="1547"/>
      <c r="CZ187" s="1547"/>
    </row>
    <row r="188" s="133" customFormat="true" ht="15" customHeight="true" x14ac:dyDescent="0.2">
      <c r="A188" s="787"/>
      <c r="B188" s="303"/>
      <c r="C188" s="374"/>
      <c r="D188" s="375"/>
      <c r="E188" s="375"/>
      <c r="F188" s="375"/>
      <c r="G188" s="376"/>
      <c r="H188" s="377"/>
      <c r="I188" s="375"/>
      <c r="J188" s="375"/>
      <c r="K188" s="375"/>
      <c r="L188" s="378"/>
      <c r="M188" s="379"/>
      <c r="N188" s="375"/>
      <c r="O188" s="375"/>
      <c r="P188" s="375"/>
      <c r="Q188" s="378"/>
      <c r="R188" s="379"/>
      <c r="S188" s="375"/>
      <c r="T188" s="375"/>
      <c r="U188" s="375"/>
      <c r="V188" s="375"/>
      <c r="W188" s="375"/>
      <c r="X188" s="375"/>
      <c r="Y188" s="380"/>
      <c r="Z188" s="380"/>
      <c r="AA188" s="380"/>
      <c r="AB188" s="380"/>
      <c r="AC188" s="380"/>
      <c r="AD188" s="380"/>
      <c r="AE188" s="1708"/>
      <c r="AF188" s="1708"/>
      <c r="AG188" s="1708"/>
      <c r="AH188" s="1708"/>
      <c r="AI188" s="1708"/>
      <c r="AJ188" s="1708"/>
      <c r="AK188" s="1708"/>
      <c r="AL188" s="1708"/>
      <c r="AM188" s="1708"/>
      <c r="AN188" s="1708"/>
      <c r="AO188" s="1708"/>
      <c r="AP188" s="1708"/>
      <c r="AQ188" s="1708"/>
      <c r="AR188" s="1708"/>
      <c r="AS188" s="1708"/>
      <c r="AT188" s="1708"/>
      <c r="AU188" s="1708"/>
      <c r="AV188" s="1708"/>
      <c r="AW188" s="1708"/>
      <c r="AX188" s="1708"/>
      <c r="AY188" s="1708"/>
      <c r="AZ188" s="242"/>
      <c r="BA188" s="781"/>
      <c r="BB188" s="176"/>
      <c r="BC188" s="516"/>
      <c r="BD188" s="448"/>
      <c r="BE188" s="448"/>
      <c r="BF188" s="448"/>
      <c r="BG188" s="517"/>
      <c r="BH188" s="527"/>
      <c r="BI188" s="448"/>
      <c r="BJ188" s="448"/>
      <c r="BK188" s="448"/>
      <c r="BL188" s="517"/>
      <c r="BM188" s="527"/>
      <c r="BN188" s="448"/>
      <c r="BO188" s="448"/>
      <c r="BP188" s="448"/>
      <c r="BQ188" s="517"/>
      <c r="BR188" s="527"/>
      <c r="BS188" s="448"/>
      <c r="BT188" s="448"/>
      <c r="BU188" s="448"/>
      <c r="BV188" s="448"/>
      <c r="BW188" s="448"/>
      <c r="BX188" s="448"/>
      <c r="BY188" s="449"/>
      <c r="BZ188" s="449"/>
      <c r="CA188" s="449"/>
      <c r="CB188" s="449"/>
      <c r="CC188" s="449"/>
      <c r="CD188" s="449"/>
      <c r="CE188" s="1547"/>
      <c r="CF188" s="1547"/>
      <c r="CG188" s="1547"/>
      <c r="CH188" s="1547"/>
      <c r="CI188" s="1547"/>
      <c r="CJ188" s="1547"/>
      <c r="CK188" s="1547"/>
      <c r="CL188" s="1547"/>
      <c r="CM188" s="1547"/>
      <c r="CN188" s="1547"/>
      <c r="CO188" s="1547"/>
      <c r="CP188" s="1547"/>
      <c r="CQ188" s="1547"/>
      <c r="CR188" s="1547"/>
      <c r="CS188" s="1547"/>
      <c r="CT188" s="1547"/>
      <c r="CU188" s="1547"/>
      <c r="CV188" s="1547"/>
      <c r="CW188" s="1547"/>
      <c r="CX188" s="1547"/>
      <c r="CY188" s="1547"/>
      <c r="CZ188" s="1547"/>
    </row>
    <row r="189" s="133" customFormat="true" ht="15" customHeight="true" x14ac:dyDescent="0.2">
      <c r="A189" s="787"/>
      <c r="B189" s="303"/>
      <c r="C189" s="374"/>
      <c r="D189" s="375"/>
      <c r="E189" s="375"/>
      <c r="F189" s="375"/>
      <c r="G189" s="376"/>
      <c r="H189" s="377"/>
      <c r="I189" s="375"/>
      <c r="J189" s="375"/>
      <c r="K189" s="375"/>
      <c r="L189" s="378"/>
      <c r="M189" s="379"/>
      <c r="N189" s="375"/>
      <c r="O189" s="375"/>
      <c r="P189" s="375"/>
      <c r="Q189" s="378"/>
      <c r="R189" s="379"/>
      <c r="S189" s="375"/>
      <c r="T189" s="375"/>
      <c r="U189" s="375"/>
      <c r="V189" s="375"/>
      <c r="W189" s="375"/>
      <c r="X189" s="375"/>
      <c r="Y189" s="380"/>
      <c r="Z189" s="380"/>
      <c r="AA189" s="380"/>
      <c r="AB189" s="380"/>
      <c r="AC189" s="380"/>
      <c r="AD189" s="380"/>
      <c r="AE189" s="1708"/>
      <c r="AF189" s="1708"/>
      <c r="AG189" s="1708"/>
      <c r="AH189" s="1708"/>
      <c r="AI189" s="1708"/>
      <c r="AJ189" s="1708"/>
      <c r="AK189" s="1708"/>
      <c r="AL189" s="1708"/>
      <c r="AM189" s="1708"/>
      <c r="AN189" s="1708"/>
      <c r="AO189" s="1708"/>
      <c r="AP189" s="1708"/>
      <c r="AQ189" s="1708"/>
      <c r="AR189" s="1708"/>
      <c r="AS189" s="1708"/>
      <c r="AT189" s="1708"/>
      <c r="AU189" s="1708"/>
      <c r="AV189" s="1708"/>
      <c r="AW189" s="1708"/>
      <c r="AX189" s="1708"/>
      <c r="AY189" s="1708"/>
      <c r="AZ189" s="242"/>
      <c r="BA189" s="781"/>
      <c r="BB189" s="176"/>
      <c r="BC189" s="516"/>
      <c r="BD189" s="448"/>
      <c r="BE189" s="448"/>
      <c r="BF189" s="448"/>
      <c r="BG189" s="517"/>
      <c r="BH189" s="527"/>
      <c r="BI189" s="448"/>
      <c r="BJ189" s="448"/>
      <c r="BK189" s="448"/>
      <c r="BL189" s="517"/>
      <c r="BM189" s="527"/>
      <c r="BN189" s="448"/>
      <c r="BO189" s="448"/>
      <c r="BP189" s="448"/>
      <c r="BQ189" s="517"/>
      <c r="BR189" s="527"/>
      <c r="BS189" s="448"/>
      <c r="BT189" s="448"/>
      <c r="BU189" s="448"/>
      <c r="BV189" s="448"/>
      <c r="BW189" s="448"/>
      <c r="BX189" s="448"/>
      <c r="BY189" s="449"/>
      <c r="BZ189" s="449"/>
      <c r="CA189" s="449"/>
      <c r="CB189" s="449"/>
      <c r="CC189" s="449"/>
      <c r="CD189" s="449"/>
      <c r="CE189" s="1547"/>
      <c r="CF189" s="1547"/>
      <c r="CG189" s="1547"/>
      <c r="CH189" s="1547"/>
      <c r="CI189" s="1547"/>
      <c r="CJ189" s="1547"/>
      <c r="CK189" s="1547"/>
      <c r="CL189" s="1547"/>
      <c r="CM189" s="1547"/>
      <c r="CN189" s="1547"/>
      <c r="CO189" s="1547"/>
      <c r="CP189" s="1547"/>
      <c r="CQ189" s="1547"/>
      <c r="CR189" s="1547"/>
      <c r="CS189" s="1547"/>
      <c r="CT189" s="1547"/>
      <c r="CU189" s="1547"/>
      <c r="CV189" s="1547"/>
      <c r="CW189" s="1547"/>
      <c r="CX189" s="1547"/>
      <c r="CY189" s="1547"/>
      <c r="CZ189" s="1547"/>
    </row>
    <row r="190" s="133" customFormat="true" ht="15" customHeight="true" x14ac:dyDescent="0.2">
      <c r="A190" s="787"/>
      <c r="B190" s="303"/>
      <c r="C190" s="374"/>
      <c r="D190" s="375"/>
      <c r="E190" s="375"/>
      <c r="F190" s="375"/>
      <c r="G190" s="376"/>
      <c r="H190" s="377"/>
      <c r="I190" s="375"/>
      <c r="J190" s="375"/>
      <c r="K190" s="375"/>
      <c r="L190" s="378"/>
      <c r="M190" s="379"/>
      <c r="N190" s="375"/>
      <c r="O190" s="375"/>
      <c r="P190" s="375"/>
      <c r="Q190" s="378"/>
      <c r="R190" s="379"/>
      <c r="S190" s="375"/>
      <c r="T190" s="375"/>
      <c r="U190" s="375"/>
      <c r="V190" s="375"/>
      <c r="W190" s="375"/>
      <c r="X190" s="375"/>
      <c r="Y190" s="380"/>
      <c r="Z190" s="380"/>
      <c r="AA190" s="380"/>
      <c r="AB190" s="380"/>
      <c r="AC190" s="380"/>
      <c r="AD190" s="380"/>
      <c r="AE190" s="1708"/>
      <c r="AF190" s="1708"/>
      <c r="AG190" s="1708"/>
      <c r="AH190" s="1708"/>
      <c r="AI190" s="1708"/>
      <c r="AJ190" s="1708"/>
      <c r="AK190" s="1708"/>
      <c r="AL190" s="1708"/>
      <c r="AM190" s="1708"/>
      <c r="AN190" s="1708"/>
      <c r="AO190" s="1708"/>
      <c r="AP190" s="1708"/>
      <c r="AQ190" s="1708"/>
      <c r="AR190" s="1708"/>
      <c r="AS190" s="1708"/>
      <c r="AT190" s="1708"/>
      <c r="AU190" s="1708"/>
      <c r="AV190" s="1708"/>
      <c r="AW190" s="1708"/>
      <c r="AX190" s="1708"/>
      <c r="AY190" s="1708"/>
      <c r="AZ190" s="242"/>
      <c r="BA190" s="781"/>
      <c r="BB190" s="176"/>
      <c r="BC190" s="516"/>
      <c r="BD190" s="448"/>
      <c r="BE190" s="448"/>
      <c r="BF190" s="448"/>
      <c r="BG190" s="517"/>
      <c r="BH190" s="527"/>
      <c r="BI190" s="448"/>
      <c r="BJ190" s="448"/>
      <c r="BK190" s="448"/>
      <c r="BL190" s="517"/>
      <c r="BM190" s="527"/>
      <c r="BN190" s="448"/>
      <c r="BO190" s="448"/>
      <c r="BP190" s="448"/>
      <c r="BQ190" s="517"/>
      <c r="BR190" s="527"/>
      <c r="BS190" s="448"/>
      <c r="BT190" s="448"/>
      <c r="BU190" s="448"/>
      <c r="BV190" s="448"/>
      <c r="BW190" s="448"/>
      <c r="BX190" s="448"/>
      <c r="BY190" s="449"/>
      <c r="BZ190" s="449"/>
      <c r="CA190" s="449"/>
      <c r="CB190" s="449"/>
      <c r="CC190" s="449"/>
      <c r="CD190" s="449"/>
      <c r="CE190" s="1547"/>
      <c r="CF190" s="1547"/>
      <c r="CG190" s="1547"/>
      <c r="CH190" s="1547"/>
      <c r="CI190" s="1547"/>
      <c r="CJ190" s="1547"/>
      <c r="CK190" s="1547"/>
      <c r="CL190" s="1547"/>
      <c r="CM190" s="1547"/>
      <c r="CN190" s="1547"/>
      <c r="CO190" s="1547"/>
      <c r="CP190" s="1547"/>
      <c r="CQ190" s="1547"/>
      <c r="CR190" s="1547"/>
      <c r="CS190" s="1547"/>
      <c r="CT190" s="1547"/>
      <c r="CU190" s="1547"/>
      <c r="CV190" s="1547"/>
      <c r="CW190" s="1547"/>
      <c r="CX190" s="1547"/>
      <c r="CY190" s="1547"/>
      <c r="CZ190" s="1547"/>
    </row>
    <row r="191" s="133" customFormat="true" ht="15" customHeight="true" x14ac:dyDescent="0.2">
      <c r="A191" s="787"/>
      <c r="B191" s="303"/>
      <c r="C191" s="374"/>
      <c r="D191" s="375"/>
      <c r="E191" s="375"/>
      <c r="F191" s="375"/>
      <c r="G191" s="376"/>
      <c r="H191" s="377"/>
      <c r="I191" s="375"/>
      <c r="J191" s="375"/>
      <c r="K191" s="375"/>
      <c r="L191" s="378"/>
      <c r="M191" s="379"/>
      <c r="N191" s="375"/>
      <c r="O191" s="375"/>
      <c r="P191" s="375"/>
      <c r="Q191" s="378"/>
      <c r="R191" s="379"/>
      <c r="S191" s="375"/>
      <c r="T191" s="375"/>
      <c r="U191" s="375"/>
      <c r="V191" s="375"/>
      <c r="W191" s="375"/>
      <c r="X191" s="375"/>
      <c r="Y191" s="380"/>
      <c r="Z191" s="380"/>
      <c r="AA191" s="380"/>
      <c r="AB191" s="380"/>
      <c r="AC191" s="380"/>
      <c r="AD191" s="380"/>
      <c r="AE191" s="1708"/>
      <c r="AF191" s="1708"/>
      <c r="AG191" s="1708"/>
      <c r="AH191" s="1708"/>
      <c r="AI191" s="1708"/>
      <c r="AJ191" s="1708"/>
      <c r="AK191" s="1708"/>
      <c r="AL191" s="1708"/>
      <c r="AM191" s="1708"/>
      <c r="AN191" s="1708"/>
      <c r="AO191" s="1708"/>
      <c r="AP191" s="1708"/>
      <c r="AQ191" s="1708"/>
      <c r="AR191" s="1708"/>
      <c r="AS191" s="1708"/>
      <c r="AT191" s="1708"/>
      <c r="AU191" s="1708"/>
      <c r="AV191" s="1708"/>
      <c r="AW191" s="1708"/>
      <c r="AX191" s="1708"/>
      <c r="AY191" s="1708"/>
      <c r="AZ191" s="242"/>
      <c r="BA191" s="781"/>
      <c r="BB191" s="176"/>
      <c r="BC191" s="516"/>
      <c r="BD191" s="448"/>
      <c r="BE191" s="448"/>
      <c r="BF191" s="448"/>
      <c r="BG191" s="517"/>
      <c r="BH191" s="527"/>
      <c r="BI191" s="448"/>
      <c r="BJ191" s="448"/>
      <c r="BK191" s="448"/>
      <c r="BL191" s="517"/>
      <c r="BM191" s="527"/>
      <c r="BN191" s="448"/>
      <c r="BO191" s="448"/>
      <c r="BP191" s="448"/>
      <c r="BQ191" s="517"/>
      <c r="BR191" s="527"/>
      <c r="BS191" s="448"/>
      <c r="BT191" s="448"/>
      <c r="BU191" s="448"/>
      <c r="BV191" s="448"/>
      <c r="BW191" s="448"/>
      <c r="BX191" s="448"/>
      <c r="BY191" s="449"/>
      <c r="BZ191" s="449"/>
      <c r="CA191" s="449"/>
      <c r="CB191" s="449"/>
      <c r="CC191" s="449"/>
      <c r="CD191" s="449"/>
      <c r="CE191" s="1547"/>
      <c r="CF191" s="1547"/>
      <c r="CG191" s="1547"/>
      <c r="CH191" s="1547"/>
      <c r="CI191" s="1547"/>
      <c r="CJ191" s="1547"/>
      <c r="CK191" s="1547"/>
      <c r="CL191" s="1547"/>
      <c r="CM191" s="1547"/>
      <c r="CN191" s="1547"/>
      <c r="CO191" s="1547"/>
      <c r="CP191" s="1547"/>
      <c r="CQ191" s="1547"/>
      <c r="CR191" s="1547"/>
      <c r="CS191" s="1547"/>
      <c r="CT191" s="1547"/>
      <c r="CU191" s="1547"/>
      <c r="CV191" s="1547"/>
      <c r="CW191" s="1547"/>
      <c r="CX191" s="1547"/>
      <c r="CY191" s="1547"/>
      <c r="CZ191" s="1547"/>
    </row>
    <row r="192" s="133" customFormat="true" ht="15" customHeight="true" x14ac:dyDescent="0.2">
      <c r="A192" s="787"/>
      <c r="B192" s="303"/>
      <c r="C192" s="374"/>
      <c r="D192" s="375"/>
      <c r="E192" s="375"/>
      <c r="F192" s="375"/>
      <c r="G192" s="376"/>
      <c r="H192" s="377"/>
      <c r="I192" s="375"/>
      <c r="J192" s="375"/>
      <c r="K192" s="375"/>
      <c r="L192" s="378"/>
      <c r="M192" s="379"/>
      <c r="N192" s="375"/>
      <c r="O192" s="375"/>
      <c r="P192" s="375"/>
      <c r="Q192" s="378"/>
      <c r="R192" s="379"/>
      <c r="S192" s="375"/>
      <c r="T192" s="375"/>
      <c r="U192" s="375"/>
      <c r="V192" s="375"/>
      <c r="W192" s="375"/>
      <c r="X192" s="375"/>
      <c r="Y192" s="380"/>
      <c r="Z192" s="380"/>
      <c r="AA192" s="380"/>
      <c r="AB192" s="380"/>
      <c r="AC192" s="380"/>
      <c r="AD192" s="380"/>
      <c r="AE192" s="1708"/>
      <c r="AF192" s="1708"/>
      <c r="AG192" s="1708"/>
      <c r="AH192" s="1708"/>
      <c r="AI192" s="1708"/>
      <c r="AJ192" s="1708"/>
      <c r="AK192" s="1708"/>
      <c r="AL192" s="1708"/>
      <c r="AM192" s="1708"/>
      <c r="AN192" s="1708"/>
      <c r="AO192" s="1708"/>
      <c r="AP192" s="1708"/>
      <c r="AQ192" s="1708"/>
      <c r="AR192" s="1708"/>
      <c r="AS192" s="1708"/>
      <c r="AT192" s="1708"/>
      <c r="AU192" s="1708"/>
      <c r="AV192" s="1708"/>
      <c r="AW192" s="1708"/>
      <c r="AX192" s="1708"/>
      <c r="AY192" s="1708"/>
      <c r="AZ192" s="242"/>
      <c r="BA192" s="781"/>
      <c r="BB192" s="176"/>
      <c r="BC192" s="516"/>
      <c r="BD192" s="448"/>
      <c r="BE192" s="448"/>
      <c r="BF192" s="448"/>
      <c r="BG192" s="517"/>
      <c r="BH192" s="527"/>
      <c r="BI192" s="448"/>
      <c r="BJ192" s="448"/>
      <c r="BK192" s="448"/>
      <c r="BL192" s="517"/>
      <c r="BM192" s="527"/>
      <c r="BN192" s="448"/>
      <c r="BO192" s="448"/>
      <c r="BP192" s="448"/>
      <c r="BQ192" s="517"/>
      <c r="BR192" s="527"/>
      <c r="BS192" s="448"/>
      <c r="BT192" s="448"/>
      <c r="BU192" s="448"/>
      <c r="BV192" s="448"/>
      <c r="BW192" s="448"/>
      <c r="BX192" s="448"/>
      <c r="BY192" s="449"/>
      <c r="BZ192" s="449"/>
      <c r="CA192" s="449"/>
      <c r="CB192" s="449"/>
      <c r="CC192" s="449"/>
      <c r="CD192" s="449"/>
      <c r="CE192" s="1547"/>
      <c r="CF192" s="1547"/>
      <c r="CG192" s="1547"/>
      <c r="CH192" s="1547"/>
      <c r="CI192" s="1547"/>
      <c r="CJ192" s="1547"/>
      <c r="CK192" s="1547"/>
      <c r="CL192" s="1547"/>
      <c r="CM192" s="1547"/>
      <c r="CN192" s="1547"/>
      <c r="CO192" s="1547"/>
      <c r="CP192" s="1547"/>
      <c r="CQ192" s="1547"/>
      <c r="CR192" s="1547"/>
      <c r="CS192" s="1547"/>
      <c r="CT192" s="1547"/>
      <c r="CU192" s="1547"/>
      <c r="CV192" s="1547"/>
      <c r="CW192" s="1547"/>
      <c r="CX192" s="1547"/>
      <c r="CY192" s="1547"/>
      <c r="CZ192" s="1547"/>
    </row>
    <row r="193" s="133" customFormat="true" ht="15" customHeight="true" x14ac:dyDescent="0.2">
      <c r="A193" s="787"/>
      <c r="B193" s="303"/>
      <c r="C193" s="374"/>
      <c r="D193" s="375"/>
      <c r="E193" s="375"/>
      <c r="F193" s="375"/>
      <c r="G193" s="376"/>
      <c r="H193" s="377"/>
      <c r="I193" s="375"/>
      <c r="J193" s="375"/>
      <c r="K193" s="375"/>
      <c r="L193" s="378"/>
      <c r="M193" s="379"/>
      <c r="N193" s="375"/>
      <c r="O193" s="375"/>
      <c r="P193" s="375"/>
      <c r="Q193" s="378"/>
      <c r="R193" s="379"/>
      <c r="S193" s="375"/>
      <c r="T193" s="375"/>
      <c r="U193" s="375"/>
      <c r="V193" s="375"/>
      <c r="W193" s="375"/>
      <c r="X193" s="375"/>
      <c r="Y193" s="380"/>
      <c r="Z193" s="380"/>
      <c r="AA193" s="380"/>
      <c r="AB193" s="380"/>
      <c r="AC193" s="380"/>
      <c r="AD193" s="380"/>
      <c r="AE193" s="1708"/>
      <c r="AF193" s="1708"/>
      <c r="AG193" s="1708"/>
      <c r="AH193" s="1708"/>
      <c r="AI193" s="1708"/>
      <c r="AJ193" s="1708"/>
      <c r="AK193" s="1708"/>
      <c r="AL193" s="1708"/>
      <c r="AM193" s="1708"/>
      <c r="AN193" s="1708"/>
      <c r="AO193" s="1708"/>
      <c r="AP193" s="1708"/>
      <c r="AQ193" s="1708"/>
      <c r="AR193" s="1708"/>
      <c r="AS193" s="1708"/>
      <c r="AT193" s="1708"/>
      <c r="AU193" s="1708"/>
      <c r="AV193" s="1708"/>
      <c r="AW193" s="1708"/>
      <c r="AX193" s="1708"/>
      <c r="AY193" s="1708"/>
      <c r="AZ193" s="242"/>
      <c r="BA193" s="781"/>
      <c r="BB193" s="176"/>
      <c r="BC193" s="516"/>
      <c r="BD193" s="448"/>
      <c r="BE193" s="448"/>
      <c r="BF193" s="448"/>
      <c r="BG193" s="517"/>
      <c r="BH193" s="527"/>
      <c r="BI193" s="448"/>
      <c r="BJ193" s="448"/>
      <c r="BK193" s="448"/>
      <c r="BL193" s="517"/>
      <c r="BM193" s="527"/>
      <c r="BN193" s="448"/>
      <c r="BO193" s="448"/>
      <c r="BP193" s="448"/>
      <c r="BQ193" s="517"/>
      <c r="BR193" s="527"/>
      <c r="BS193" s="448"/>
      <c r="BT193" s="448"/>
      <c r="BU193" s="448"/>
      <c r="BV193" s="448"/>
      <c r="BW193" s="448"/>
      <c r="BX193" s="448"/>
      <c r="BY193" s="449"/>
      <c r="BZ193" s="449"/>
      <c r="CA193" s="449"/>
      <c r="CB193" s="449"/>
      <c r="CC193" s="449"/>
      <c r="CD193" s="449"/>
      <c r="CE193" s="1547"/>
      <c r="CF193" s="1547"/>
      <c r="CG193" s="1547"/>
      <c r="CH193" s="1547"/>
      <c r="CI193" s="1547"/>
      <c r="CJ193" s="1547"/>
      <c r="CK193" s="1547"/>
      <c r="CL193" s="1547"/>
      <c r="CM193" s="1547"/>
      <c r="CN193" s="1547"/>
      <c r="CO193" s="1547"/>
      <c r="CP193" s="1547"/>
      <c r="CQ193" s="1547"/>
      <c r="CR193" s="1547"/>
      <c r="CS193" s="1547"/>
      <c r="CT193" s="1547"/>
      <c r="CU193" s="1547"/>
      <c r="CV193" s="1547"/>
      <c r="CW193" s="1547"/>
      <c r="CX193" s="1547"/>
      <c r="CY193" s="1547"/>
      <c r="CZ193" s="1547"/>
    </row>
    <row r="194" s="133" customFormat="true" ht="15" customHeight="true" x14ac:dyDescent="0.2">
      <c r="A194" s="787"/>
      <c r="B194" s="303"/>
      <c r="C194" s="374"/>
      <c r="D194" s="375"/>
      <c r="E194" s="375"/>
      <c r="F194" s="375"/>
      <c r="G194" s="376"/>
      <c r="H194" s="377"/>
      <c r="I194" s="375"/>
      <c r="J194" s="375"/>
      <c r="K194" s="375"/>
      <c r="L194" s="378"/>
      <c r="M194" s="379"/>
      <c r="N194" s="375"/>
      <c r="O194" s="375"/>
      <c r="P194" s="375"/>
      <c r="Q194" s="378"/>
      <c r="R194" s="379"/>
      <c r="S194" s="375"/>
      <c r="T194" s="375"/>
      <c r="U194" s="375"/>
      <c r="V194" s="375"/>
      <c r="W194" s="375"/>
      <c r="X194" s="375"/>
      <c r="Y194" s="380"/>
      <c r="Z194" s="380"/>
      <c r="AA194" s="380"/>
      <c r="AB194" s="380"/>
      <c r="AC194" s="380"/>
      <c r="AD194" s="380"/>
      <c r="AE194" s="1708"/>
      <c r="AF194" s="1708"/>
      <c r="AG194" s="1708"/>
      <c r="AH194" s="1708"/>
      <c r="AI194" s="1708"/>
      <c r="AJ194" s="1708"/>
      <c r="AK194" s="1708"/>
      <c r="AL194" s="1708"/>
      <c r="AM194" s="1708"/>
      <c r="AN194" s="1708"/>
      <c r="AO194" s="1708"/>
      <c r="AP194" s="1708"/>
      <c r="AQ194" s="1708"/>
      <c r="AR194" s="1708"/>
      <c r="AS194" s="1708"/>
      <c r="AT194" s="1708"/>
      <c r="AU194" s="1708"/>
      <c r="AV194" s="1708"/>
      <c r="AW194" s="1708"/>
      <c r="AX194" s="1708"/>
      <c r="AY194" s="1708"/>
      <c r="AZ194" s="242"/>
      <c r="BA194" s="781"/>
      <c r="BB194" s="176"/>
      <c r="BC194" s="516"/>
      <c r="BD194" s="448"/>
      <c r="BE194" s="448"/>
      <c r="BF194" s="448"/>
      <c r="BG194" s="517"/>
      <c r="BH194" s="527"/>
      <c r="BI194" s="448"/>
      <c r="BJ194" s="448"/>
      <c r="BK194" s="448"/>
      <c r="BL194" s="517"/>
      <c r="BM194" s="527"/>
      <c r="BN194" s="448"/>
      <c r="BO194" s="448"/>
      <c r="BP194" s="448"/>
      <c r="BQ194" s="517"/>
      <c r="BR194" s="527"/>
      <c r="BS194" s="448"/>
      <c r="BT194" s="448"/>
      <c r="BU194" s="448"/>
      <c r="BV194" s="448"/>
      <c r="BW194" s="448"/>
      <c r="BX194" s="448"/>
      <c r="BY194" s="449"/>
      <c r="BZ194" s="449"/>
      <c r="CA194" s="449"/>
      <c r="CB194" s="449"/>
      <c r="CC194" s="449"/>
      <c r="CD194" s="449"/>
      <c r="CE194" s="1547"/>
      <c r="CF194" s="1547"/>
      <c r="CG194" s="1547"/>
      <c r="CH194" s="1547"/>
      <c r="CI194" s="1547"/>
      <c r="CJ194" s="1547"/>
      <c r="CK194" s="1547"/>
      <c r="CL194" s="1547"/>
      <c r="CM194" s="1547"/>
      <c r="CN194" s="1547"/>
      <c r="CO194" s="1547"/>
      <c r="CP194" s="1547"/>
      <c r="CQ194" s="1547"/>
      <c r="CR194" s="1547"/>
      <c r="CS194" s="1547"/>
      <c r="CT194" s="1547"/>
      <c r="CU194" s="1547"/>
      <c r="CV194" s="1547"/>
      <c r="CW194" s="1547"/>
      <c r="CX194" s="1547"/>
      <c r="CY194" s="1547"/>
      <c r="CZ194" s="1547"/>
    </row>
    <row r="195" s="133" customFormat="true" ht="15" customHeight="true" x14ac:dyDescent="0.2">
      <c r="A195" s="787"/>
      <c r="B195" s="303"/>
      <c r="C195" s="374"/>
      <c r="D195" s="375"/>
      <c r="E195" s="375"/>
      <c r="F195" s="375"/>
      <c r="G195" s="376"/>
      <c r="H195" s="377"/>
      <c r="I195" s="375"/>
      <c r="J195" s="375"/>
      <c r="K195" s="375"/>
      <c r="L195" s="378"/>
      <c r="M195" s="379"/>
      <c r="N195" s="375"/>
      <c r="O195" s="375"/>
      <c r="P195" s="375"/>
      <c r="Q195" s="378"/>
      <c r="R195" s="379"/>
      <c r="S195" s="375"/>
      <c r="T195" s="375"/>
      <c r="U195" s="375"/>
      <c r="V195" s="375"/>
      <c r="W195" s="375"/>
      <c r="X195" s="375"/>
      <c r="Y195" s="380"/>
      <c r="Z195" s="380"/>
      <c r="AA195" s="380"/>
      <c r="AB195" s="380"/>
      <c r="AC195" s="380"/>
      <c r="AD195" s="380"/>
      <c r="AE195" s="1708"/>
      <c r="AF195" s="1708"/>
      <c r="AG195" s="1708"/>
      <c r="AH195" s="1708"/>
      <c r="AI195" s="1708"/>
      <c r="AJ195" s="1708"/>
      <c r="AK195" s="1708"/>
      <c r="AL195" s="1708"/>
      <c r="AM195" s="1708"/>
      <c r="AN195" s="1708"/>
      <c r="AO195" s="1708"/>
      <c r="AP195" s="1708"/>
      <c r="AQ195" s="1708"/>
      <c r="AR195" s="1708"/>
      <c r="AS195" s="1708"/>
      <c r="AT195" s="1708"/>
      <c r="AU195" s="1708"/>
      <c r="AV195" s="1708"/>
      <c r="AW195" s="1708"/>
      <c r="AX195" s="1708"/>
      <c r="AY195" s="1708"/>
      <c r="AZ195" s="242"/>
      <c r="BA195" s="781"/>
      <c r="BB195" s="176"/>
      <c r="BC195" s="516"/>
      <c r="BD195" s="448"/>
      <c r="BE195" s="448"/>
      <c r="BF195" s="448"/>
      <c r="BG195" s="517"/>
      <c r="BH195" s="527"/>
      <c r="BI195" s="448"/>
      <c r="BJ195" s="448"/>
      <c r="BK195" s="448"/>
      <c r="BL195" s="517"/>
      <c r="BM195" s="527"/>
      <c r="BN195" s="448"/>
      <c r="BO195" s="448"/>
      <c r="BP195" s="448"/>
      <c r="BQ195" s="517"/>
      <c r="BR195" s="527"/>
      <c r="BS195" s="448"/>
      <c r="BT195" s="448"/>
      <c r="BU195" s="448"/>
      <c r="BV195" s="448"/>
      <c r="BW195" s="448"/>
      <c r="BX195" s="448"/>
      <c r="BY195" s="449"/>
      <c r="BZ195" s="449"/>
      <c r="CA195" s="449"/>
      <c r="CB195" s="449"/>
      <c r="CC195" s="449"/>
      <c r="CD195" s="449"/>
      <c r="CE195" s="1547"/>
      <c r="CF195" s="1547"/>
      <c r="CG195" s="1547"/>
      <c r="CH195" s="1547"/>
      <c r="CI195" s="1547"/>
      <c r="CJ195" s="1547"/>
      <c r="CK195" s="1547"/>
      <c r="CL195" s="1547"/>
      <c r="CM195" s="1547"/>
      <c r="CN195" s="1547"/>
      <c r="CO195" s="1547"/>
      <c r="CP195" s="1547"/>
      <c r="CQ195" s="1547"/>
      <c r="CR195" s="1547"/>
      <c r="CS195" s="1547"/>
      <c r="CT195" s="1547"/>
      <c r="CU195" s="1547"/>
      <c r="CV195" s="1547"/>
      <c r="CW195" s="1547"/>
      <c r="CX195" s="1547"/>
      <c r="CY195" s="1547"/>
      <c r="CZ195" s="1547"/>
    </row>
    <row r="196" s="133" customFormat="true" ht="15" customHeight="true" x14ac:dyDescent="0.2">
      <c r="A196" s="787"/>
      <c r="B196" s="303"/>
      <c r="C196" s="374"/>
      <c r="D196" s="375"/>
      <c r="E196" s="375"/>
      <c r="F196" s="375"/>
      <c r="G196" s="376"/>
      <c r="H196" s="377"/>
      <c r="I196" s="375"/>
      <c r="J196" s="375"/>
      <c r="K196" s="375"/>
      <c r="L196" s="378"/>
      <c r="M196" s="379"/>
      <c r="N196" s="375"/>
      <c r="O196" s="375"/>
      <c r="P196" s="375"/>
      <c r="Q196" s="378"/>
      <c r="R196" s="379"/>
      <c r="S196" s="375"/>
      <c r="T196" s="375"/>
      <c r="U196" s="375"/>
      <c r="V196" s="375"/>
      <c r="W196" s="375"/>
      <c r="X196" s="375"/>
      <c r="Y196" s="380"/>
      <c r="Z196" s="380"/>
      <c r="AA196" s="380"/>
      <c r="AB196" s="380"/>
      <c r="AC196" s="380"/>
      <c r="AD196" s="380"/>
      <c r="AE196" s="1708"/>
      <c r="AF196" s="1708"/>
      <c r="AG196" s="1708"/>
      <c r="AH196" s="1708"/>
      <c r="AI196" s="1708"/>
      <c r="AJ196" s="1708"/>
      <c r="AK196" s="1708"/>
      <c r="AL196" s="1708"/>
      <c r="AM196" s="1708"/>
      <c r="AN196" s="1708"/>
      <c r="AO196" s="1708"/>
      <c r="AP196" s="1708"/>
      <c r="AQ196" s="1708"/>
      <c r="AR196" s="1708"/>
      <c r="AS196" s="1708"/>
      <c r="AT196" s="1708"/>
      <c r="AU196" s="1708"/>
      <c r="AV196" s="1708"/>
      <c r="AW196" s="1708"/>
      <c r="AX196" s="1708"/>
      <c r="AY196" s="1708"/>
      <c r="AZ196" s="242"/>
      <c r="BA196" s="781"/>
      <c r="BB196" s="176"/>
      <c r="BC196" s="516"/>
      <c r="BD196" s="448"/>
      <c r="BE196" s="448"/>
      <c r="BF196" s="448"/>
      <c r="BG196" s="517"/>
      <c r="BH196" s="527"/>
      <c r="BI196" s="448"/>
      <c r="BJ196" s="448"/>
      <c r="BK196" s="448"/>
      <c r="BL196" s="517"/>
      <c r="BM196" s="527"/>
      <c r="BN196" s="448"/>
      <c r="BO196" s="448"/>
      <c r="BP196" s="448"/>
      <c r="BQ196" s="517"/>
      <c r="BR196" s="527"/>
      <c r="BS196" s="448"/>
      <c r="BT196" s="448"/>
      <c r="BU196" s="448"/>
      <c r="BV196" s="448"/>
      <c r="BW196" s="448"/>
      <c r="BX196" s="448"/>
      <c r="BY196" s="449"/>
      <c r="BZ196" s="449"/>
      <c r="CA196" s="449"/>
      <c r="CB196" s="449"/>
      <c r="CC196" s="449"/>
      <c r="CD196" s="449"/>
      <c r="CE196" s="1547"/>
      <c r="CF196" s="1547"/>
      <c r="CG196" s="1547"/>
      <c r="CH196" s="1547"/>
      <c r="CI196" s="1547"/>
      <c r="CJ196" s="1547"/>
      <c r="CK196" s="1547"/>
      <c r="CL196" s="1547"/>
      <c r="CM196" s="1547"/>
      <c r="CN196" s="1547"/>
      <c r="CO196" s="1547"/>
      <c r="CP196" s="1547"/>
      <c r="CQ196" s="1547"/>
      <c r="CR196" s="1547"/>
      <c r="CS196" s="1547"/>
      <c r="CT196" s="1547"/>
      <c r="CU196" s="1547"/>
      <c r="CV196" s="1547"/>
      <c r="CW196" s="1547"/>
      <c r="CX196" s="1547"/>
      <c r="CY196" s="1547"/>
      <c r="CZ196" s="1547"/>
    </row>
    <row r="197" s="133" customFormat="true" ht="15" customHeight="true" x14ac:dyDescent="0.2">
      <c r="A197" s="787"/>
      <c r="B197" s="303"/>
      <c r="C197" s="374"/>
      <c r="D197" s="375"/>
      <c r="E197" s="375"/>
      <c r="F197" s="375"/>
      <c r="G197" s="376"/>
      <c r="H197" s="377"/>
      <c r="I197" s="375"/>
      <c r="J197" s="375"/>
      <c r="K197" s="375"/>
      <c r="L197" s="378"/>
      <c r="M197" s="379"/>
      <c r="N197" s="375"/>
      <c r="O197" s="375"/>
      <c r="P197" s="375"/>
      <c r="Q197" s="378"/>
      <c r="R197" s="379"/>
      <c r="S197" s="375"/>
      <c r="T197" s="375"/>
      <c r="U197" s="375"/>
      <c r="V197" s="375"/>
      <c r="W197" s="375"/>
      <c r="X197" s="375"/>
      <c r="Y197" s="380"/>
      <c r="Z197" s="380"/>
      <c r="AA197" s="380"/>
      <c r="AB197" s="380"/>
      <c r="AC197" s="380"/>
      <c r="AD197" s="380"/>
      <c r="AE197" s="1708"/>
      <c r="AF197" s="1708"/>
      <c r="AG197" s="1708"/>
      <c r="AH197" s="1708"/>
      <c r="AI197" s="1708"/>
      <c r="AJ197" s="1708"/>
      <c r="AK197" s="1708"/>
      <c r="AL197" s="1708"/>
      <c r="AM197" s="1708"/>
      <c r="AN197" s="1708"/>
      <c r="AO197" s="1708"/>
      <c r="AP197" s="1708"/>
      <c r="AQ197" s="1708"/>
      <c r="AR197" s="1708"/>
      <c r="AS197" s="1708"/>
      <c r="AT197" s="1708"/>
      <c r="AU197" s="1708"/>
      <c r="AV197" s="1708"/>
      <c r="AW197" s="1708"/>
      <c r="AX197" s="1708"/>
      <c r="AY197" s="1708"/>
      <c r="AZ197" s="242"/>
      <c r="BA197" s="781"/>
      <c r="BB197" s="176"/>
      <c r="BC197" s="516"/>
      <c r="BD197" s="448"/>
      <c r="BE197" s="448"/>
      <c r="BF197" s="448"/>
      <c r="BG197" s="517"/>
      <c r="BH197" s="527"/>
      <c r="BI197" s="448"/>
      <c r="BJ197" s="448"/>
      <c r="BK197" s="448"/>
      <c r="BL197" s="517"/>
      <c r="BM197" s="527"/>
      <c r="BN197" s="448"/>
      <c r="BO197" s="448"/>
      <c r="BP197" s="448"/>
      <c r="BQ197" s="517"/>
      <c r="BR197" s="527"/>
      <c r="BS197" s="448"/>
      <c r="BT197" s="448"/>
      <c r="BU197" s="448"/>
      <c r="BV197" s="448"/>
      <c r="BW197" s="448"/>
      <c r="BX197" s="448"/>
      <c r="BY197" s="449"/>
      <c r="BZ197" s="449"/>
      <c r="CA197" s="449"/>
      <c r="CB197" s="449"/>
      <c r="CC197" s="449"/>
      <c r="CD197" s="449"/>
      <c r="CE197" s="1547"/>
      <c r="CF197" s="1547"/>
      <c r="CG197" s="1547"/>
      <c r="CH197" s="1547"/>
      <c r="CI197" s="1547"/>
      <c r="CJ197" s="1547"/>
      <c r="CK197" s="1547"/>
      <c r="CL197" s="1547"/>
      <c r="CM197" s="1547"/>
      <c r="CN197" s="1547"/>
      <c r="CO197" s="1547"/>
      <c r="CP197" s="1547"/>
      <c r="CQ197" s="1547"/>
      <c r="CR197" s="1547"/>
      <c r="CS197" s="1547"/>
      <c r="CT197" s="1547"/>
      <c r="CU197" s="1547"/>
      <c r="CV197" s="1547"/>
      <c r="CW197" s="1547"/>
      <c r="CX197" s="1547"/>
      <c r="CY197" s="1547"/>
      <c r="CZ197" s="1547"/>
    </row>
    <row r="198" s="133" customFormat="true" ht="15" customHeight="true" x14ac:dyDescent="0.2">
      <c r="A198" s="787"/>
      <c r="B198" s="303"/>
      <c r="C198" s="374"/>
      <c r="D198" s="375"/>
      <c r="E198" s="375"/>
      <c r="F198" s="375"/>
      <c r="G198" s="376"/>
      <c r="H198" s="377"/>
      <c r="I198" s="375"/>
      <c r="J198" s="375"/>
      <c r="K198" s="375"/>
      <c r="L198" s="378"/>
      <c r="M198" s="379"/>
      <c r="N198" s="375"/>
      <c r="O198" s="375"/>
      <c r="P198" s="375"/>
      <c r="Q198" s="378"/>
      <c r="R198" s="379"/>
      <c r="S198" s="375"/>
      <c r="T198" s="375"/>
      <c r="U198" s="375"/>
      <c r="V198" s="375"/>
      <c r="W198" s="375"/>
      <c r="X198" s="375"/>
      <c r="Y198" s="380"/>
      <c r="Z198" s="380"/>
      <c r="AA198" s="380"/>
      <c r="AB198" s="380"/>
      <c r="AC198" s="380"/>
      <c r="AD198" s="380"/>
      <c r="AE198" s="1708"/>
      <c r="AF198" s="1708"/>
      <c r="AG198" s="1708"/>
      <c r="AH198" s="1708"/>
      <c r="AI198" s="1708"/>
      <c r="AJ198" s="1708"/>
      <c r="AK198" s="1708"/>
      <c r="AL198" s="1708"/>
      <c r="AM198" s="1708"/>
      <c r="AN198" s="1708"/>
      <c r="AO198" s="1708"/>
      <c r="AP198" s="1708"/>
      <c r="AQ198" s="1708"/>
      <c r="AR198" s="1708"/>
      <c r="AS198" s="1708"/>
      <c r="AT198" s="1708"/>
      <c r="AU198" s="1708"/>
      <c r="AV198" s="1708"/>
      <c r="AW198" s="1708"/>
      <c r="AX198" s="1708"/>
      <c r="AY198" s="1708"/>
      <c r="AZ198" s="242"/>
      <c r="BA198" s="781"/>
      <c r="BB198" s="176"/>
      <c r="BC198" s="516"/>
      <c r="BD198" s="448"/>
      <c r="BE198" s="448"/>
      <c r="BF198" s="448"/>
      <c r="BG198" s="517"/>
      <c r="BH198" s="527"/>
      <c r="BI198" s="448"/>
      <c r="BJ198" s="448"/>
      <c r="BK198" s="448"/>
      <c r="BL198" s="517"/>
      <c r="BM198" s="527"/>
      <c r="BN198" s="448"/>
      <c r="BO198" s="448"/>
      <c r="BP198" s="448"/>
      <c r="BQ198" s="517"/>
      <c r="BR198" s="527"/>
      <c r="BS198" s="448"/>
      <c r="BT198" s="448"/>
      <c r="BU198" s="448"/>
      <c r="BV198" s="448"/>
      <c r="BW198" s="448"/>
      <c r="BX198" s="448"/>
      <c r="BY198" s="449"/>
      <c r="BZ198" s="449"/>
      <c r="CA198" s="449"/>
      <c r="CB198" s="449"/>
      <c r="CC198" s="449"/>
      <c r="CD198" s="449"/>
      <c r="CE198" s="1547"/>
      <c r="CF198" s="1547"/>
      <c r="CG198" s="1547"/>
      <c r="CH198" s="1547"/>
      <c r="CI198" s="1547"/>
      <c r="CJ198" s="1547"/>
      <c r="CK198" s="1547"/>
      <c r="CL198" s="1547"/>
      <c r="CM198" s="1547"/>
      <c r="CN198" s="1547"/>
      <c r="CO198" s="1547"/>
      <c r="CP198" s="1547"/>
      <c r="CQ198" s="1547"/>
      <c r="CR198" s="1547"/>
      <c r="CS198" s="1547"/>
      <c r="CT198" s="1547"/>
      <c r="CU198" s="1547"/>
      <c r="CV198" s="1547"/>
      <c r="CW198" s="1547"/>
      <c r="CX198" s="1547"/>
      <c r="CY198" s="1547"/>
      <c r="CZ198" s="1547"/>
    </row>
    <row r="199" s="133" customFormat="true" ht="15" customHeight="true" x14ac:dyDescent="0.2">
      <c r="A199" s="787"/>
      <c r="B199" s="303"/>
      <c r="C199" s="374"/>
      <c r="D199" s="375"/>
      <c r="E199" s="375"/>
      <c r="F199" s="375"/>
      <c r="G199" s="376"/>
      <c r="H199" s="377"/>
      <c r="I199" s="375"/>
      <c r="J199" s="375"/>
      <c r="K199" s="375"/>
      <c r="L199" s="378"/>
      <c r="M199" s="379"/>
      <c r="N199" s="375"/>
      <c r="O199" s="375"/>
      <c r="P199" s="375"/>
      <c r="Q199" s="378"/>
      <c r="R199" s="379"/>
      <c r="S199" s="375"/>
      <c r="T199" s="375"/>
      <c r="U199" s="375"/>
      <c r="V199" s="375"/>
      <c r="W199" s="375"/>
      <c r="X199" s="375"/>
      <c r="Y199" s="380"/>
      <c r="Z199" s="380"/>
      <c r="AA199" s="380"/>
      <c r="AB199" s="380"/>
      <c r="AC199" s="380"/>
      <c r="AD199" s="380"/>
      <c r="AE199" s="1708"/>
      <c r="AF199" s="1708"/>
      <c r="AG199" s="1708"/>
      <c r="AH199" s="1708"/>
      <c r="AI199" s="1708"/>
      <c r="AJ199" s="1708"/>
      <c r="AK199" s="1708"/>
      <c r="AL199" s="1708"/>
      <c r="AM199" s="1708"/>
      <c r="AN199" s="1708"/>
      <c r="AO199" s="1708"/>
      <c r="AP199" s="1708"/>
      <c r="AQ199" s="1708"/>
      <c r="AR199" s="1708"/>
      <c r="AS199" s="1708"/>
      <c r="AT199" s="1708"/>
      <c r="AU199" s="1708"/>
      <c r="AV199" s="1708"/>
      <c r="AW199" s="1708"/>
      <c r="AX199" s="1708"/>
      <c r="AY199" s="1708"/>
      <c r="AZ199" s="242"/>
      <c r="BA199" s="781"/>
      <c r="BB199" s="176"/>
      <c r="BC199" s="516"/>
      <c r="BD199" s="448"/>
      <c r="BE199" s="448"/>
      <c r="BF199" s="448"/>
      <c r="BG199" s="517"/>
      <c r="BH199" s="527"/>
      <c r="BI199" s="448"/>
      <c r="BJ199" s="448"/>
      <c r="BK199" s="448"/>
      <c r="BL199" s="517"/>
      <c r="BM199" s="527"/>
      <c r="BN199" s="448"/>
      <c r="BO199" s="448"/>
      <c r="BP199" s="448"/>
      <c r="BQ199" s="517"/>
      <c r="BR199" s="527"/>
      <c r="BS199" s="448"/>
      <c r="BT199" s="448"/>
      <c r="BU199" s="448"/>
      <c r="BV199" s="448"/>
      <c r="BW199" s="448"/>
      <c r="BX199" s="448"/>
      <c r="BY199" s="449"/>
      <c r="BZ199" s="449"/>
      <c r="CA199" s="449"/>
      <c r="CB199" s="449"/>
      <c r="CC199" s="449"/>
      <c r="CD199" s="449"/>
      <c r="CE199" s="1547"/>
      <c r="CF199" s="1547"/>
      <c r="CG199" s="1547"/>
      <c r="CH199" s="1547"/>
      <c r="CI199" s="1547"/>
      <c r="CJ199" s="1547"/>
      <c r="CK199" s="1547"/>
      <c r="CL199" s="1547"/>
      <c r="CM199" s="1547"/>
      <c r="CN199" s="1547"/>
      <c r="CO199" s="1547"/>
      <c r="CP199" s="1547"/>
      <c r="CQ199" s="1547"/>
      <c r="CR199" s="1547"/>
      <c r="CS199" s="1547"/>
      <c r="CT199" s="1547"/>
      <c r="CU199" s="1547"/>
      <c r="CV199" s="1547"/>
      <c r="CW199" s="1547"/>
      <c r="CX199" s="1547"/>
      <c r="CY199" s="1547"/>
      <c r="CZ199" s="1547"/>
    </row>
    <row r="200" s="133" customFormat="true" ht="15" customHeight="true" x14ac:dyDescent="0.2">
      <c r="A200" s="787"/>
      <c r="B200" s="303"/>
      <c r="C200" s="374"/>
      <c r="D200" s="375"/>
      <c r="E200" s="375"/>
      <c r="F200" s="375"/>
      <c r="G200" s="376"/>
      <c r="H200" s="377"/>
      <c r="I200" s="375"/>
      <c r="J200" s="375"/>
      <c r="K200" s="375"/>
      <c r="L200" s="378"/>
      <c r="M200" s="379"/>
      <c r="N200" s="375"/>
      <c r="O200" s="375"/>
      <c r="P200" s="375"/>
      <c r="Q200" s="378"/>
      <c r="R200" s="379"/>
      <c r="S200" s="375"/>
      <c r="T200" s="375"/>
      <c r="U200" s="375"/>
      <c r="V200" s="375"/>
      <c r="W200" s="375"/>
      <c r="X200" s="375"/>
      <c r="Y200" s="380"/>
      <c r="Z200" s="380"/>
      <c r="AA200" s="380"/>
      <c r="AB200" s="380"/>
      <c r="AC200" s="380"/>
      <c r="AD200" s="380"/>
      <c r="AE200" s="1708"/>
      <c r="AF200" s="1708"/>
      <c r="AG200" s="1708"/>
      <c r="AH200" s="1708"/>
      <c r="AI200" s="1708"/>
      <c r="AJ200" s="1708"/>
      <c r="AK200" s="1708"/>
      <c r="AL200" s="1708"/>
      <c r="AM200" s="1708"/>
      <c r="AN200" s="1708"/>
      <c r="AO200" s="1708"/>
      <c r="AP200" s="1708"/>
      <c r="AQ200" s="1708"/>
      <c r="AR200" s="1708"/>
      <c r="AS200" s="1708"/>
      <c r="AT200" s="1708"/>
      <c r="AU200" s="1708"/>
      <c r="AV200" s="1708"/>
      <c r="AW200" s="1708"/>
      <c r="AX200" s="1708"/>
      <c r="AY200" s="1708"/>
      <c r="AZ200" s="242"/>
      <c r="BA200" s="781"/>
      <c r="BB200" s="176"/>
      <c r="BC200" s="516"/>
      <c r="BD200" s="448"/>
      <c r="BE200" s="448"/>
      <c r="BF200" s="448"/>
      <c r="BG200" s="517"/>
      <c r="BH200" s="527"/>
      <c r="BI200" s="448"/>
      <c r="BJ200" s="448"/>
      <c r="BK200" s="448"/>
      <c r="BL200" s="517"/>
      <c r="BM200" s="527"/>
      <c r="BN200" s="448"/>
      <c r="BO200" s="448"/>
      <c r="BP200" s="448"/>
      <c r="BQ200" s="517"/>
      <c r="BR200" s="527"/>
      <c r="BS200" s="448"/>
      <c r="BT200" s="448"/>
      <c r="BU200" s="448"/>
      <c r="BV200" s="448"/>
      <c r="BW200" s="448"/>
      <c r="BX200" s="448"/>
      <c r="BY200" s="449"/>
      <c r="BZ200" s="449"/>
      <c r="CA200" s="449"/>
      <c r="CB200" s="449"/>
      <c r="CC200" s="449"/>
      <c r="CD200" s="449"/>
      <c r="CE200" s="1547"/>
      <c r="CF200" s="1547"/>
      <c r="CG200" s="1547"/>
      <c r="CH200" s="1547"/>
      <c r="CI200" s="1547"/>
      <c r="CJ200" s="1547"/>
      <c r="CK200" s="1547"/>
      <c r="CL200" s="1547"/>
      <c r="CM200" s="1547"/>
      <c r="CN200" s="1547"/>
      <c r="CO200" s="1547"/>
      <c r="CP200" s="1547"/>
      <c r="CQ200" s="1547"/>
      <c r="CR200" s="1547"/>
      <c r="CS200" s="1547"/>
      <c r="CT200" s="1547"/>
      <c r="CU200" s="1547"/>
      <c r="CV200" s="1547"/>
      <c r="CW200" s="1547"/>
      <c r="CX200" s="1547"/>
      <c r="CY200" s="1547"/>
      <c r="CZ200" s="1547"/>
    </row>
    <row r="201" s="133" customFormat="true" ht="15" customHeight="true" x14ac:dyDescent="0.2">
      <c r="A201" s="787"/>
      <c r="B201" s="303"/>
      <c r="C201" s="374"/>
      <c r="D201" s="375"/>
      <c r="E201" s="375"/>
      <c r="F201" s="375"/>
      <c r="G201" s="376"/>
      <c r="H201" s="377"/>
      <c r="I201" s="375"/>
      <c r="J201" s="375"/>
      <c r="K201" s="375"/>
      <c r="L201" s="378"/>
      <c r="M201" s="379"/>
      <c r="N201" s="375"/>
      <c r="O201" s="375"/>
      <c r="P201" s="375"/>
      <c r="Q201" s="378"/>
      <c r="R201" s="379"/>
      <c r="S201" s="375"/>
      <c r="T201" s="375"/>
      <c r="U201" s="375"/>
      <c r="V201" s="375"/>
      <c r="W201" s="375"/>
      <c r="X201" s="375"/>
      <c r="Y201" s="380"/>
      <c r="Z201" s="380"/>
      <c r="AA201" s="380"/>
      <c r="AB201" s="380"/>
      <c r="AC201" s="380"/>
      <c r="AD201" s="380"/>
      <c r="AE201" s="1708"/>
      <c r="AF201" s="1708"/>
      <c r="AG201" s="1708"/>
      <c r="AH201" s="1708"/>
      <c r="AI201" s="1708"/>
      <c r="AJ201" s="1708"/>
      <c r="AK201" s="1708"/>
      <c r="AL201" s="1708"/>
      <c r="AM201" s="1708"/>
      <c r="AN201" s="1708"/>
      <c r="AO201" s="1708"/>
      <c r="AP201" s="1708"/>
      <c r="AQ201" s="1708"/>
      <c r="AR201" s="1708"/>
      <c r="AS201" s="1708"/>
      <c r="AT201" s="1708"/>
      <c r="AU201" s="1708"/>
      <c r="AV201" s="1708"/>
      <c r="AW201" s="1708"/>
      <c r="AX201" s="1708"/>
      <c r="AY201" s="1708"/>
      <c r="AZ201" s="242"/>
      <c r="BA201" s="781"/>
      <c r="BB201" s="176"/>
      <c r="BC201" s="516"/>
      <c r="BD201" s="448"/>
      <c r="BE201" s="448"/>
      <c r="BF201" s="448"/>
      <c r="BG201" s="517"/>
      <c r="BH201" s="527"/>
      <c r="BI201" s="448"/>
      <c r="BJ201" s="448"/>
      <c r="BK201" s="448"/>
      <c r="BL201" s="517"/>
      <c r="BM201" s="527"/>
      <c r="BN201" s="448"/>
      <c r="BO201" s="448"/>
      <c r="BP201" s="448"/>
      <c r="BQ201" s="517"/>
      <c r="BR201" s="527"/>
      <c r="BS201" s="448"/>
      <c r="BT201" s="448"/>
      <c r="BU201" s="448"/>
      <c r="BV201" s="448"/>
      <c r="BW201" s="448"/>
      <c r="BX201" s="448"/>
      <c r="BY201" s="449"/>
      <c r="BZ201" s="449"/>
      <c r="CA201" s="449"/>
      <c r="CB201" s="449"/>
      <c r="CC201" s="449"/>
      <c r="CD201" s="449"/>
      <c r="CE201" s="1547"/>
      <c r="CF201" s="1547"/>
      <c r="CG201" s="1547"/>
      <c r="CH201" s="1547"/>
      <c r="CI201" s="1547"/>
      <c r="CJ201" s="1547"/>
      <c r="CK201" s="1547"/>
      <c r="CL201" s="1547"/>
      <c r="CM201" s="1547"/>
      <c r="CN201" s="1547"/>
      <c r="CO201" s="1547"/>
      <c r="CP201" s="1547"/>
      <c r="CQ201" s="1547"/>
      <c r="CR201" s="1547"/>
      <c r="CS201" s="1547"/>
      <c r="CT201" s="1547"/>
      <c r="CU201" s="1547"/>
      <c r="CV201" s="1547"/>
      <c r="CW201" s="1547"/>
      <c r="CX201" s="1547"/>
      <c r="CY201" s="1547"/>
      <c r="CZ201" s="1547"/>
    </row>
    <row r="202" s="133" customFormat="true" ht="15" customHeight="true" x14ac:dyDescent="0.2">
      <c r="A202" s="787"/>
      <c r="B202" s="303"/>
      <c r="C202" s="374"/>
      <c r="D202" s="375"/>
      <c r="E202" s="375"/>
      <c r="F202" s="375"/>
      <c r="G202" s="376"/>
      <c r="H202" s="377"/>
      <c r="I202" s="375"/>
      <c r="J202" s="375"/>
      <c r="K202" s="375"/>
      <c r="L202" s="378"/>
      <c r="M202" s="379"/>
      <c r="N202" s="375"/>
      <c r="O202" s="375"/>
      <c r="P202" s="375"/>
      <c r="Q202" s="378"/>
      <c r="R202" s="379"/>
      <c r="S202" s="375"/>
      <c r="T202" s="375"/>
      <c r="U202" s="375"/>
      <c r="V202" s="375"/>
      <c r="W202" s="375"/>
      <c r="X202" s="375"/>
      <c r="Y202" s="380"/>
      <c r="Z202" s="380"/>
      <c r="AA202" s="380"/>
      <c r="AB202" s="380"/>
      <c r="AC202" s="380"/>
      <c r="AD202" s="380"/>
      <c r="AE202" s="1708"/>
      <c r="AF202" s="1708"/>
      <c r="AG202" s="1708"/>
      <c r="AH202" s="1708"/>
      <c r="AI202" s="1708"/>
      <c r="AJ202" s="1708"/>
      <c r="AK202" s="1708"/>
      <c r="AL202" s="1708"/>
      <c r="AM202" s="1708"/>
      <c r="AN202" s="1708"/>
      <c r="AO202" s="1708"/>
      <c r="AP202" s="1708"/>
      <c r="AQ202" s="1708"/>
      <c r="AR202" s="1708"/>
      <c r="AS202" s="1708"/>
      <c r="AT202" s="1708"/>
      <c r="AU202" s="1708"/>
      <c r="AV202" s="1708"/>
      <c r="AW202" s="1708"/>
      <c r="AX202" s="1708"/>
      <c r="AY202" s="1708"/>
      <c r="AZ202" s="242"/>
      <c r="BA202" s="781"/>
      <c r="BB202" s="176"/>
      <c r="BC202" s="516"/>
      <c r="BD202" s="448"/>
      <c r="BE202" s="448"/>
      <c r="BF202" s="448"/>
      <c r="BG202" s="517"/>
      <c r="BH202" s="527"/>
      <c r="BI202" s="448"/>
      <c r="BJ202" s="448"/>
      <c r="BK202" s="448"/>
      <c r="BL202" s="517"/>
      <c r="BM202" s="527"/>
      <c r="BN202" s="448"/>
      <c r="BO202" s="448"/>
      <c r="BP202" s="448"/>
      <c r="BQ202" s="517"/>
      <c r="BR202" s="527"/>
      <c r="BS202" s="448"/>
      <c r="BT202" s="448"/>
      <c r="BU202" s="448"/>
      <c r="BV202" s="448"/>
      <c r="BW202" s="448"/>
      <c r="BX202" s="448"/>
      <c r="BY202" s="449"/>
      <c r="BZ202" s="449"/>
      <c r="CA202" s="449"/>
      <c r="CB202" s="449"/>
      <c r="CC202" s="449"/>
      <c r="CD202" s="449"/>
      <c r="CE202" s="1547"/>
      <c r="CF202" s="1547"/>
      <c r="CG202" s="1547"/>
      <c r="CH202" s="1547"/>
      <c r="CI202" s="1547"/>
      <c r="CJ202" s="1547"/>
      <c r="CK202" s="1547"/>
      <c r="CL202" s="1547"/>
      <c r="CM202" s="1547"/>
      <c r="CN202" s="1547"/>
      <c r="CO202" s="1547"/>
      <c r="CP202" s="1547"/>
      <c r="CQ202" s="1547"/>
      <c r="CR202" s="1547"/>
      <c r="CS202" s="1547"/>
      <c r="CT202" s="1547"/>
      <c r="CU202" s="1547"/>
      <c r="CV202" s="1547"/>
      <c r="CW202" s="1547"/>
      <c r="CX202" s="1547"/>
      <c r="CY202" s="1547"/>
      <c r="CZ202" s="1547"/>
    </row>
    <row r="203" s="133" customFormat="true" ht="15" customHeight="true" x14ac:dyDescent="0.2">
      <c r="A203" s="787"/>
      <c r="B203" s="303"/>
      <c r="C203" s="374"/>
      <c r="D203" s="375"/>
      <c r="E203" s="375"/>
      <c r="F203" s="375"/>
      <c r="G203" s="376"/>
      <c r="H203" s="377"/>
      <c r="I203" s="375"/>
      <c r="J203" s="375"/>
      <c r="K203" s="375"/>
      <c r="L203" s="378"/>
      <c r="M203" s="379"/>
      <c r="N203" s="375"/>
      <c r="O203" s="375"/>
      <c r="P203" s="375"/>
      <c r="Q203" s="378"/>
      <c r="R203" s="379"/>
      <c r="S203" s="375"/>
      <c r="T203" s="375"/>
      <c r="U203" s="375"/>
      <c r="V203" s="375"/>
      <c r="W203" s="375"/>
      <c r="X203" s="375"/>
      <c r="Y203" s="380"/>
      <c r="Z203" s="380"/>
      <c r="AA203" s="380"/>
      <c r="AB203" s="380"/>
      <c r="AC203" s="380"/>
      <c r="AD203" s="380"/>
      <c r="AE203" s="1708"/>
      <c r="AF203" s="1708"/>
      <c r="AG203" s="1708"/>
      <c r="AH203" s="1708"/>
      <c r="AI203" s="1708"/>
      <c r="AJ203" s="1708"/>
      <c r="AK203" s="1708"/>
      <c r="AL203" s="1708"/>
      <c r="AM203" s="1708"/>
      <c r="AN203" s="1708"/>
      <c r="AO203" s="1708"/>
      <c r="AP203" s="1708"/>
      <c r="AQ203" s="1708"/>
      <c r="AR203" s="1708"/>
      <c r="AS203" s="1708"/>
      <c r="AT203" s="1708"/>
      <c r="AU203" s="1708"/>
      <c r="AV203" s="1708"/>
      <c r="AW203" s="1708"/>
      <c r="AX203" s="1708"/>
      <c r="AY203" s="1708"/>
      <c r="AZ203" s="242"/>
      <c r="BA203" s="781"/>
      <c r="BB203" s="176"/>
      <c r="BC203" s="516"/>
      <c r="BD203" s="448"/>
      <c r="BE203" s="448"/>
      <c r="BF203" s="448"/>
      <c r="BG203" s="517"/>
      <c r="BH203" s="527"/>
      <c r="BI203" s="448"/>
      <c r="BJ203" s="448"/>
      <c r="BK203" s="448"/>
      <c r="BL203" s="517"/>
      <c r="BM203" s="527"/>
      <c r="BN203" s="448"/>
      <c r="BO203" s="448"/>
      <c r="BP203" s="448"/>
      <c r="BQ203" s="517"/>
      <c r="BR203" s="527"/>
      <c r="BS203" s="448"/>
      <c r="BT203" s="448"/>
      <c r="BU203" s="448"/>
      <c r="BV203" s="448"/>
      <c r="BW203" s="448"/>
      <c r="BX203" s="448"/>
      <c r="BY203" s="449"/>
      <c r="BZ203" s="449"/>
      <c r="CA203" s="449"/>
      <c r="CB203" s="449"/>
      <c r="CC203" s="449"/>
      <c r="CD203" s="449"/>
      <c r="CE203" s="1547"/>
      <c r="CF203" s="1547"/>
      <c r="CG203" s="1547"/>
      <c r="CH203" s="1547"/>
      <c r="CI203" s="1547"/>
      <c r="CJ203" s="1547"/>
      <c r="CK203" s="1547"/>
      <c r="CL203" s="1547"/>
      <c r="CM203" s="1547"/>
      <c r="CN203" s="1547"/>
      <c r="CO203" s="1547"/>
      <c r="CP203" s="1547"/>
      <c r="CQ203" s="1547"/>
      <c r="CR203" s="1547"/>
      <c r="CS203" s="1547"/>
      <c r="CT203" s="1547"/>
      <c r="CU203" s="1547"/>
      <c r="CV203" s="1547"/>
      <c r="CW203" s="1547"/>
      <c r="CX203" s="1547"/>
      <c r="CY203" s="1547"/>
      <c r="CZ203" s="1547"/>
    </row>
    <row r="204" s="133" customFormat="true" ht="15" customHeight="true" x14ac:dyDescent="0.2">
      <c r="A204" s="787"/>
      <c r="B204" s="303"/>
      <c r="C204" s="374"/>
      <c r="D204" s="375"/>
      <c r="E204" s="375"/>
      <c r="F204" s="375"/>
      <c r="G204" s="376"/>
      <c r="H204" s="377"/>
      <c r="I204" s="375"/>
      <c r="J204" s="375"/>
      <c r="K204" s="375"/>
      <c r="L204" s="378"/>
      <c r="M204" s="379"/>
      <c r="N204" s="375"/>
      <c r="O204" s="375"/>
      <c r="P204" s="375"/>
      <c r="Q204" s="378"/>
      <c r="R204" s="379"/>
      <c r="S204" s="375"/>
      <c r="T204" s="375"/>
      <c r="U204" s="375"/>
      <c r="V204" s="375"/>
      <c r="W204" s="375"/>
      <c r="X204" s="375"/>
      <c r="Y204" s="380"/>
      <c r="Z204" s="380"/>
      <c r="AA204" s="380"/>
      <c r="AB204" s="380"/>
      <c r="AC204" s="380"/>
      <c r="AD204" s="380"/>
      <c r="AE204" s="1708"/>
      <c r="AF204" s="1708"/>
      <c r="AG204" s="1708"/>
      <c r="AH204" s="1708"/>
      <c r="AI204" s="1708"/>
      <c r="AJ204" s="1708"/>
      <c r="AK204" s="1708"/>
      <c r="AL204" s="1708"/>
      <c r="AM204" s="1708"/>
      <c r="AN204" s="1708"/>
      <c r="AO204" s="1708"/>
      <c r="AP204" s="1708"/>
      <c r="AQ204" s="1708"/>
      <c r="AR204" s="1708"/>
      <c r="AS204" s="1708"/>
      <c r="AT204" s="1708"/>
      <c r="AU204" s="1708"/>
      <c r="AV204" s="1708"/>
      <c r="AW204" s="1708"/>
      <c r="AX204" s="1708"/>
      <c r="AY204" s="1708"/>
      <c r="AZ204" s="242"/>
      <c r="BA204" s="781"/>
      <c r="BB204" s="176"/>
      <c r="BC204" s="516"/>
      <c r="BD204" s="448"/>
      <c r="BE204" s="448"/>
      <c r="BF204" s="448"/>
      <c r="BG204" s="517"/>
      <c r="BH204" s="527"/>
      <c r="BI204" s="448"/>
      <c r="BJ204" s="448"/>
      <c r="BK204" s="448"/>
      <c r="BL204" s="517"/>
      <c r="BM204" s="527"/>
      <c r="BN204" s="448"/>
      <c r="BO204" s="448"/>
      <c r="BP204" s="448"/>
      <c r="BQ204" s="517"/>
      <c r="BR204" s="527"/>
      <c r="BS204" s="448"/>
      <c r="BT204" s="448"/>
      <c r="BU204" s="448"/>
      <c r="BV204" s="448"/>
      <c r="BW204" s="448"/>
      <c r="BX204" s="448"/>
      <c r="BY204" s="449"/>
      <c r="BZ204" s="449"/>
      <c r="CA204" s="449"/>
      <c r="CB204" s="449"/>
      <c r="CC204" s="449"/>
      <c r="CD204" s="449"/>
      <c r="CE204" s="1547"/>
      <c r="CF204" s="1547"/>
      <c r="CG204" s="1547"/>
      <c r="CH204" s="1547"/>
      <c r="CI204" s="1547"/>
      <c r="CJ204" s="1547"/>
      <c r="CK204" s="1547"/>
      <c r="CL204" s="1547"/>
      <c r="CM204" s="1547"/>
      <c r="CN204" s="1547"/>
      <c r="CO204" s="1547"/>
      <c r="CP204" s="1547"/>
      <c r="CQ204" s="1547"/>
      <c r="CR204" s="1547"/>
      <c r="CS204" s="1547"/>
      <c r="CT204" s="1547"/>
      <c r="CU204" s="1547"/>
      <c r="CV204" s="1547"/>
      <c r="CW204" s="1547"/>
      <c r="CX204" s="1547"/>
      <c r="CY204" s="1547"/>
      <c r="CZ204" s="1547"/>
    </row>
    <row r="205" s="133" customFormat="true" ht="15" customHeight="true" x14ac:dyDescent="0.2">
      <c r="A205" s="287"/>
      <c r="B205" s="305"/>
      <c r="C205" s="381"/>
      <c r="D205" s="382"/>
      <c r="E205" s="382"/>
      <c r="F205" s="382"/>
      <c r="G205" s="383"/>
      <c r="H205" s="384"/>
      <c r="I205" s="382"/>
      <c r="J205" s="382"/>
      <c r="K205" s="382"/>
      <c r="L205" s="385"/>
      <c r="M205" s="386"/>
      <c r="N205" s="382"/>
      <c r="O205" s="382"/>
      <c r="P205" s="382"/>
      <c r="Q205" s="385"/>
      <c r="R205" s="386"/>
      <c r="S205" s="382"/>
      <c r="T205" s="382"/>
      <c r="U205" s="382"/>
      <c r="V205" s="382"/>
      <c r="W205" s="382"/>
      <c r="X205" s="382"/>
      <c r="Y205" s="387"/>
      <c r="Z205" s="387"/>
      <c r="AA205" s="387"/>
      <c r="AB205" s="387"/>
      <c r="AC205" s="387"/>
      <c r="AD205" s="387"/>
      <c r="AE205" s="1708"/>
      <c r="AF205" s="1708"/>
      <c r="AG205" s="1708"/>
      <c r="AH205" s="1708"/>
      <c r="AI205" s="1708"/>
      <c r="AJ205" s="1708"/>
      <c r="AK205" s="1708"/>
      <c r="AL205" s="1708"/>
      <c r="AM205" s="1708"/>
      <c r="AN205" s="1708"/>
      <c r="AO205" s="1708"/>
      <c r="AP205" s="1708"/>
      <c r="AQ205" s="1708"/>
      <c r="AR205" s="1708"/>
      <c r="AS205" s="1708"/>
      <c r="AT205" s="1708"/>
      <c r="AU205" s="1708"/>
      <c r="AV205" s="1708"/>
      <c r="AW205" s="1708"/>
      <c r="AX205" s="1708"/>
      <c r="AY205" s="1708"/>
      <c r="AZ205" s="242"/>
      <c r="BA205" s="781"/>
      <c r="BB205" s="176"/>
      <c r="BC205" s="537"/>
      <c r="BD205" s="534"/>
      <c r="BE205" s="534"/>
      <c r="BF205" s="534"/>
      <c r="BG205" s="536"/>
      <c r="BH205" s="533"/>
      <c r="BI205" s="534"/>
      <c r="BJ205" s="534"/>
      <c r="BK205" s="534"/>
      <c r="BL205" s="536"/>
      <c r="BM205" s="533"/>
      <c r="BN205" s="534"/>
      <c r="BO205" s="534"/>
      <c r="BP205" s="534"/>
      <c r="BQ205" s="536"/>
      <c r="BR205" s="533"/>
      <c r="BS205" s="534"/>
      <c r="BT205" s="534"/>
      <c r="BU205" s="534"/>
      <c r="BV205" s="534"/>
      <c r="BW205" s="534"/>
      <c r="BX205" s="534"/>
      <c r="BY205" s="535"/>
      <c r="BZ205" s="535"/>
      <c r="CA205" s="535"/>
      <c r="CB205" s="535"/>
      <c r="CC205" s="535"/>
      <c r="CD205" s="535"/>
      <c r="CE205" s="1547"/>
      <c r="CF205" s="1547"/>
      <c r="CG205" s="1547"/>
      <c r="CH205" s="1547"/>
      <c r="CI205" s="1547"/>
      <c r="CJ205" s="1547"/>
      <c r="CK205" s="1547"/>
      <c r="CL205" s="1547"/>
      <c r="CM205" s="1547"/>
      <c r="CN205" s="1547"/>
      <c r="CO205" s="1547"/>
      <c r="CP205" s="1547"/>
      <c r="CQ205" s="1547"/>
      <c r="CR205" s="1547"/>
      <c r="CS205" s="1547"/>
      <c r="CT205" s="1547"/>
      <c r="CU205" s="1547"/>
      <c r="CV205" s="1547"/>
      <c r="CW205" s="1547"/>
      <c r="CX205" s="1547"/>
      <c r="CY205" s="1547"/>
      <c r="CZ205" s="1547"/>
    </row>
    <row r="206" s="133" customFormat="true" ht="250.15" customHeight="true" x14ac:dyDescent="0.2">
      <c r="A206" s="135"/>
      <c r="B206" s="135"/>
      <c r="C206" s="135"/>
      <c r="D206" s="135"/>
      <c r="E206" s="135"/>
      <c r="F206" s="135"/>
      <c r="G206" s="135"/>
      <c r="H206" s="135"/>
      <c r="I206" s="135"/>
      <c r="J206" s="135"/>
      <c r="K206" s="135"/>
      <c r="L206" s="135"/>
      <c r="M206" s="135"/>
      <c r="N206" s="135"/>
      <c r="O206" s="135"/>
      <c r="P206" s="135"/>
      <c r="Q206" s="135"/>
      <c r="R206" s="723"/>
      <c r="S206" s="135"/>
      <c r="T206" s="135"/>
      <c r="U206" s="135"/>
      <c r="V206" s="135"/>
      <c r="W206" s="135"/>
      <c r="X206" s="135"/>
      <c r="Y206" s="135"/>
      <c r="Z206" s="242"/>
      <c r="AA206" s="242"/>
      <c r="AB206" s="242"/>
      <c r="AC206" s="242"/>
      <c r="AD206" s="242"/>
      <c r="AE206" s="242"/>
      <c r="AF206" s="242"/>
      <c r="AG206" s="242"/>
      <c r="AH206" s="242"/>
      <c r="AI206" s="242"/>
      <c r="AJ206" s="242"/>
      <c r="AK206" s="242"/>
      <c r="AL206" s="242"/>
      <c r="AM206" s="242"/>
      <c r="AN206" s="242"/>
      <c r="AO206" s="242"/>
      <c r="AP206" s="242"/>
      <c r="AQ206" s="242"/>
      <c r="AR206" s="242"/>
      <c r="AS206" s="242"/>
      <c r="AT206" s="242"/>
      <c r="AU206" s="242"/>
      <c r="AV206" s="242"/>
      <c r="AW206" s="242"/>
      <c r="AX206" s="242"/>
      <c r="AY206" s="242"/>
      <c r="AZ206" s="242"/>
      <c r="BA206" s="135"/>
      <c r="BY206" s="135"/>
      <c r="BZ206" s="242"/>
      <c r="CA206" s="242"/>
      <c r="CB206" s="242"/>
      <c r="CC206" s="242"/>
      <c r="CD206" s="242"/>
      <c r="CE206" s="242"/>
      <c r="CF206" s="242"/>
      <c r="CG206" s="242"/>
      <c r="CH206" s="242"/>
      <c r="CI206" s="242"/>
      <c r="CJ206" s="242"/>
      <c r="CK206" s="242"/>
      <c r="CL206" s="242"/>
      <c r="CM206" s="242"/>
      <c r="CN206" s="242"/>
      <c r="CO206" s="242"/>
      <c r="CP206" s="242"/>
      <c r="CQ206" s="242"/>
      <c r="CR206" s="242"/>
      <c r="CS206" s="242"/>
      <c r="CT206" s="242"/>
      <c r="CU206" s="242"/>
      <c r="CV206" s="242"/>
      <c r="CW206" s="242"/>
      <c r="CX206" s="242"/>
      <c r="CY206" s="242"/>
      <c r="CZ206" s="242"/>
    </row>
    <row r="207" s="114" customFormat="true" ht="18" customHeight="true" x14ac:dyDescent="0.2">
      <c r="A207" s="137"/>
      <c r="B207" s="137"/>
      <c r="C207" s="137"/>
      <c r="D207" s="137"/>
      <c r="E207" s="137"/>
      <c r="F207" s="137"/>
      <c r="G207" s="137"/>
      <c r="R207" s="126"/>
      <c r="S207" s="126"/>
      <c r="T207" s="126"/>
      <c r="U207" s="126"/>
      <c r="V207" s="126"/>
      <c r="W207" s="126"/>
      <c r="X207" s="126"/>
      <c r="Y207" s="126"/>
      <c r="Z207" s="238"/>
      <c r="AA207" s="238"/>
      <c r="AB207" s="238"/>
      <c r="AC207" s="238"/>
      <c r="AD207" s="238"/>
      <c r="AE207" s="238"/>
      <c r="AF207" s="238"/>
      <c r="AG207" s="238"/>
      <c r="AH207" s="238"/>
      <c r="AI207" s="238"/>
      <c r="AJ207" s="238"/>
      <c r="AK207" s="238"/>
      <c r="AL207" s="238"/>
      <c r="AM207" s="238"/>
      <c r="AN207" s="238"/>
      <c r="AO207" s="238"/>
      <c r="AP207" s="238"/>
      <c r="AQ207" s="238"/>
      <c r="AR207" s="238"/>
      <c r="AS207" s="238"/>
      <c r="AT207" s="238"/>
      <c r="AU207" s="238"/>
      <c r="AV207" s="238"/>
      <c r="AW207" s="238"/>
      <c r="AX207" s="238"/>
      <c r="AY207" s="238"/>
      <c r="AZ207" s="238"/>
      <c r="BB207" s="137"/>
      <c r="BZ207" s="238"/>
      <c r="CA207" s="238"/>
      <c r="CB207" s="238"/>
      <c r="CC207" s="238"/>
      <c r="CD207" s="238"/>
      <c r="CE207" s="238"/>
      <c r="CF207" s="238"/>
      <c r="CG207" s="238"/>
      <c r="CH207" s="238"/>
      <c r="CI207" s="238"/>
      <c r="CJ207" s="238"/>
      <c r="CK207" s="238"/>
      <c r="CL207" s="238"/>
      <c r="CM207" s="238"/>
      <c r="CN207" s="238"/>
      <c r="CO207" s="238"/>
      <c r="CP207" s="238"/>
      <c r="CQ207" s="238"/>
      <c r="CR207" s="238"/>
      <c r="CS207" s="238"/>
      <c r="CT207" s="238"/>
      <c r="CU207" s="238"/>
      <c r="CV207" s="238"/>
      <c r="CW207" s="238"/>
      <c r="CX207" s="238"/>
      <c r="CY207" s="238"/>
      <c r="CZ207" s="238"/>
    </row>
    <row r="208" s="114" customFormat="true" ht="22.5" customHeight="true" x14ac:dyDescent="0.35">
      <c r="A208" s="1865" t="str">
        <f>A1026</f>
        <v>Timor Leste</v>
      </c>
      <c r="B208" s="1866"/>
      <c r="C208" s="137"/>
      <c r="D208" s="137"/>
      <c r="E208" s="137"/>
      <c r="F208" s="137"/>
      <c r="G208" s="137"/>
      <c r="R208" s="470"/>
      <c r="S208" s="126"/>
      <c r="T208" s="126"/>
      <c r="U208" s="126"/>
      <c r="V208" s="126"/>
      <c r="W208" s="126"/>
      <c r="X208" s="126"/>
      <c r="Y208" s="126"/>
      <c r="Z208" s="238"/>
      <c r="AA208" s="238"/>
      <c r="AB208" s="238"/>
      <c r="AC208" s="238"/>
      <c r="AD208" s="238"/>
      <c r="AE208" s="238"/>
      <c r="AF208" s="238"/>
      <c r="AG208" s="238"/>
      <c r="AH208" s="238"/>
      <c r="AI208" s="238"/>
      <c r="AJ208" s="238"/>
      <c r="AK208" s="238"/>
      <c r="AL208" s="238"/>
      <c r="AM208" s="238"/>
      <c r="AN208" s="238"/>
      <c r="AO208" s="238"/>
      <c r="AP208" s="238"/>
      <c r="AQ208" s="238"/>
      <c r="AR208" s="238"/>
      <c r="AS208" s="238"/>
      <c r="AT208" s="238"/>
      <c r="AU208" s="238"/>
      <c r="AV208" s="238"/>
      <c r="AW208" s="238"/>
      <c r="AX208" s="238"/>
      <c r="AY208" s="238"/>
      <c r="AZ208" s="238"/>
      <c r="BB208" s="137"/>
      <c r="BZ208" s="238"/>
      <c r="CA208" s="238"/>
      <c r="CB208" s="238"/>
      <c r="CC208" s="238"/>
      <c r="CD208" s="238"/>
      <c r="CE208" s="238"/>
      <c r="CF208" s="238"/>
      <c r="CG208" s="238"/>
      <c r="CH208" s="238"/>
      <c r="CI208" s="238"/>
      <c r="CJ208" s="238"/>
      <c r="CK208" s="238"/>
      <c r="CL208" s="238"/>
      <c r="CM208" s="238"/>
      <c r="CN208" s="238"/>
      <c r="CO208" s="238"/>
      <c r="CP208" s="238"/>
      <c r="CQ208" s="238"/>
      <c r="CR208" s="238"/>
      <c r="CS208" s="238"/>
      <c r="CT208" s="238"/>
      <c r="CU208" s="238"/>
      <c r="CV208" s="238"/>
      <c r="CW208" s="238"/>
      <c r="CX208" s="238"/>
      <c r="CY208" s="238"/>
      <c r="CZ208" s="238"/>
    </row>
    <row r="209" s="114" customFormat="true" ht="22.5" customHeight="true" x14ac:dyDescent="0.35">
      <c r="A209" s="141" t="str">
        <f>A1034</f>
        <v>2016</v>
      </c>
      <c r="B209" s="142"/>
      <c r="C209" s="137"/>
      <c r="D209" s="137"/>
      <c r="E209" s="137"/>
      <c r="F209" s="137"/>
      <c r="G209" s="137"/>
      <c r="R209" s="470"/>
      <c r="S209" s="126"/>
      <c r="T209" s="126"/>
      <c r="U209" s="126"/>
      <c r="V209" s="126"/>
      <c r="W209" s="126"/>
      <c r="X209" s="126"/>
      <c r="Y209" s="126"/>
      <c r="Z209" s="238"/>
      <c r="AA209" s="238"/>
      <c r="AB209" s="238"/>
      <c r="AC209" s="238"/>
      <c r="AD209" s="238"/>
      <c r="AE209" s="238"/>
      <c r="AF209" s="238"/>
      <c r="AG209" s="238"/>
      <c r="AH209" s="238"/>
      <c r="AI209" s="238"/>
      <c r="AJ209" s="238"/>
      <c r="AK209" s="238"/>
      <c r="AL209" s="238"/>
      <c r="AM209" s="238"/>
      <c r="AN209" s="238"/>
      <c r="AO209" s="238"/>
      <c r="AP209" s="238"/>
      <c r="AQ209" s="238"/>
      <c r="AR209" s="238"/>
      <c r="AS209" s="238"/>
      <c r="AT209" s="238"/>
      <c r="AU209" s="238"/>
      <c r="AV209" s="238"/>
      <c r="AW209" s="238"/>
      <c r="AX209" s="238"/>
      <c r="AY209" s="238"/>
      <c r="AZ209" s="238"/>
      <c r="BB209" s="137"/>
      <c r="BZ209" s="238"/>
      <c r="CA209" s="238"/>
      <c r="CB209" s="238"/>
      <c r="CC209" s="238"/>
      <c r="CD209" s="238"/>
      <c r="CE209" s="238"/>
      <c r="CF209" s="238"/>
      <c r="CG209" s="238"/>
      <c r="CH209" s="238"/>
      <c r="CI209" s="238"/>
      <c r="CJ209" s="238"/>
      <c r="CK209" s="238"/>
      <c r="CL209" s="238"/>
      <c r="CM209" s="238"/>
      <c r="CN209" s="238"/>
      <c r="CO209" s="238"/>
      <c r="CP209" s="238"/>
      <c r="CQ209" s="238"/>
      <c r="CR209" s="238"/>
      <c r="CS209" s="238"/>
      <c r="CT209" s="238"/>
      <c r="CU209" s="238"/>
      <c r="CV209" s="238"/>
      <c r="CW209" s="238"/>
      <c r="CX209" s="238"/>
      <c r="CY209" s="238"/>
      <c r="CZ209" s="238"/>
    </row>
    <row r="210" s="114" customFormat="true" ht="22.5" customHeight="true" x14ac:dyDescent="0.35">
      <c r="A210" s="782" t="s">
        <v>112</v>
      </c>
      <c r="B210" s="144"/>
      <c r="C210" s="137"/>
      <c r="D210" s="137"/>
      <c r="E210" s="137"/>
      <c r="F210" s="137"/>
      <c r="G210" s="137"/>
      <c r="R210" s="470"/>
      <c r="S210" s="126"/>
      <c r="T210" s="126"/>
      <c r="U210" s="126"/>
      <c r="V210" s="126"/>
      <c r="W210" s="126"/>
      <c r="X210" s="126"/>
      <c r="Y210" s="126"/>
      <c r="Z210" s="238"/>
      <c r="AA210" s="238"/>
      <c r="AB210" s="238"/>
      <c r="AC210" s="238"/>
      <c r="AD210" s="238"/>
      <c r="AE210" s="238"/>
      <c r="AF210" s="238"/>
      <c r="AG210" s="238"/>
      <c r="AH210" s="238"/>
      <c r="AI210" s="238"/>
      <c r="AJ210" s="238"/>
      <c r="AK210" s="238"/>
      <c r="AL210" s="238"/>
      <c r="AM210" s="238"/>
      <c r="AN210" s="238"/>
      <c r="AO210" s="238"/>
      <c r="AP210" s="238"/>
      <c r="AQ210" s="238"/>
      <c r="AR210" s="238"/>
      <c r="AS210" s="238"/>
      <c r="AT210" s="238"/>
      <c r="AU210" s="238"/>
      <c r="AV210" s="238"/>
      <c r="AW210" s="238"/>
      <c r="AX210" s="238"/>
      <c r="AY210" s="238"/>
      <c r="AZ210" s="238"/>
      <c r="BB210" s="137"/>
      <c r="BZ210" s="238"/>
      <c r="CA210" s="238"/>
      <c r="CB210" s="238"/>
      <c r="CC210" s="238"/>
      <c r="CD210" s="238"/>
      <c r="CE210" s="238"/>
      <c r="CF210" s="238"/>
      <c r="CG210" s="238"/>
      <c r="CH210" s="238"/>
      <c r="CI210" s="238"/>
      <c r="CJ210" s="238"/>
      <c r="CK210" s="238"/>
      <c r="CL210" s="238"/>
      <c r="CM210" s="238"/>
      <c r="CN210" s="238"/>
      <c r="CO210" s="238"/>
      <c r="CP210" s="238"/>
      <c r="CQ210" s="238"/>
      <c r="CR210" s="238"/>
      <c r="CS210" s="238"/>
      <c r="CT210" s="238"/>
      <c r="CU210" s="238"/>
      <c r="CV210" s="238"/>
      <c r="CW210" s="238"/>
      <c r="CX210" s="238"/>
      <c r="CY210" s="238"/>
      <c r="CZ210" s="238"/>
    </row>
    <row r="211" s="114" customFormat="true" ht="20.1" customHeight="true" x14ac:dyDescent="0.35">
      <c r="A211" s="146" t="s">
        <v>97</v>
      </c>
      <c r="B211" s="142"/>
      <c r="C211" s="137"/>
      <c r="D211" s="137"/>
      <c r="E211" s="137"/>
      <c r="F211" s="137"/>
      <c r="G211" s="137"/>
      <c r="R211" s="470"/>
      <c r="S211" s="126"/>
      <c r="T211" s="126"/>
      <c r="U211" s="126"/>
      <c r="V211" s="126"/>
      <c r="W211" s="126"/>
      <c r="X211" s="126"/>
      <c r="Y211" s="126"/>
      <c r="Z211" s="238"/>
      <c r="AA211" s="238"/>
      <c r="AB211" s="238"/>
      <c r="AC211" s="238"/>
      <c r="AD211" s="238"/>
      <c r="AE211" s="238"/>
      <c r="AF211" s="238"/>
      <c r="AG211" s="238"/>
      <c r="AH211" s="238"/>
      <c r="AI211" s="238"/>
      <c r="AJ211" s="238"/>
      <c r="AK211" s="238"/>
      <c r="AL211" s="238"/>
      <c r="AM211" s="238"/>
      <c r="AN211" s="238"/>
      <c r="AO211" s="238"/>
      <c r="AP211" s="238"/>
      <c r="AQ211" s="238"/>
      <c r="AR211" s="238"/>
      <c r="AS211" s="238"/>
      <c r="AT211" s="238"/>
      <c r="AU211" s="238"/>
      <c r="AV211" s="238"/>
      <c r="AW211" s="238"/>
      <c r="AX211" s="238"/>
      <c r="AY211" s="238"/>
      <c r="AZ211" s="238"/>
      <c r="BB211" s="137"/>
      <c r="BZ211" s="238"/>
      <c r="CA211" s="238"/>
      <c r="CB211" s="238"/>
      <c r="CC211" s="238"/>
      <c r="CD211" s="238"/>
      <c r="CE211" s="238"/>
      <c r="CF211" s="238"/>
      <c r="CG211" s="238"/>
      <c r="CH211" s="238"/>
      <c r="CI211" s="238"/>
      <c r="CJ211" s="238"/>
      <c r="CK211" s="238"/>
      <c r="CL211" s="238"/>
      <c r="CM211" s="238"/>
      <c r="CN211" s="238"/>
      <c r="CO211" s="238"/>
      <c r="CP211" s="238"/>
      <c r="CQ211" s="238"/>
      <c r="CR211" s="238"/>
      <c r="CS211" s="238"/>
      <c r="CT211" s="238"/>
      <c r="CU211" s="238"/>
      <c r="CV211" s="238"/>
      <c r="CW211" s="238"/>
      <c r="CX211" s="238"/>
      <c r="CY211" s="238"/>
      <c r="CZ211" s="238"/>
    </row>
    <row r="212" s="114" customFormat="true" ht="15" customHeight="true" x14ac:dyDescent="0.2">
      <c r="A212" s="783" t="s">
        <v>98</v>
      </c>
      <c r="B212" s="251"/>
      <c r="C212" s="137"/>
      <c r="D212" s="137"/>
      <c r="E212" s="137"/>
      <c r="F212" s="137"/>
      <c r="G212" s="137"/>
      <c r="R212" s="470"/>
      <c r="S212" s="126"/>
      <c r="T212" s="126"/>
      <c r="U212" s="126"/>
      <c r="V212" s="126"/>
      <c r="W212" s="126"/>
      <c r="X212" s="126"/>
      <c r="Y212" s="126"/>
      <c r="Z212" s="238"/>
      <c r="AA212" s="238"/>
      <c r="AB212" s="238"/>
      <c r="AC212" s="238"/>
      <c r="AD212" s="238"/>
      <c r="AE212" s="238"/>
      <c r="AF212" s="238"/>
      <c r="AG212" s="238"/>
      <c r="AH212" s="238"/>
      <c r="AI212" s="238"/>
      <c r="AJ212" s="238"/>
      <c r="AK212" s="238"/>
      <c r="AL212" s="238"/>
      <c r="AM212" s="238"/>
      <c r="AN212" s="238"/>
      <c r="AO212" s="238"/>
      <c r="AP212" s="238"/>
      <c r="AQ212" s="238"/>
      <c r="AR212" s="238"/>
      <c r="AS212" s="238"/>
      <c r="AT212" s="238"/>
      <c r="AU212" s="238"/>
      <c r="AV212" s="238"/>
      <c r="AW212" s="238"/>
      <c r="AX212" s="238"/>
      <c r="AY212" s="238"/>
      <c r="AZ212" s="238"/>
      <c r="BB212" s="137"/>
      <c r="BZ212" s="238"/>
      <c r="CA212" s="238"/>
      <c r="CB212" s="238"/>
      <c r="CC212" s="238"/>
      <c r="CD212" s="238"/>
      <c r="CE212" s="238"/>
      <c r="CF212" s="238"/>
      <c r="CG212" s="238"/>
      <c r="CH212" s="238"/>
      <c r="CI212" s="238"/>
      <c r="CJ212" s="238"/>
      <c r="CK212" s="238"/>
      <c r="CL212" s="238"/>
      <c r="CM212" s="238"/>
      <c r="CN212" s="238"/>
      <c r="CO212" s="238"/>
      <c r="CP212" s="238"/>
      <c r="CQ212" s="238"/>
      <c r="CR212" s="238"/>
      <c r="CS212" s="238"/>
      <c r="CT212" s="238"/>
      <c r="CU212" s="238"/>
      <c r="CV212" s="238"/>
      <c r="CW212" s="238"/>
      <c r="CX212" s="238"/>
      <c r="CY212" s="238"/>
      <c r="CZ212" s="238"/>
    </row>
    <row r="213" s="114" customFormat="true" ht="15" customHeight="true" x14ac:dyDescent="0.2">
      <c r="A213" s="155" t="s">
        <v>40</v>
      </c>
      <c r="B213" s="154"/>
      <c r="C213" s="137"/>
      <c r="D213" s="137"/>
      <c r="E213" s="137"/>
      <c r="F213" s="137"/>
      <c r="G213" s="137"/>
      <c r="R213" s="470"/>
      <c r="S213" s="126"/>
      <c r="T213" s="126"/>
      <c r="U213" s="126"/>
      <c r="V213" s="126"/>
      <c r="W213" s="126"/>
      <c r="X213" s="126"/>
      <c r="Y213" s="126"/>
      <c r="Z213" s="238"/>
      <c r="AA213" s="238"/>
      <c r="AB213" s="238"/>
      <c r="AC213" s="238"/>
      <c r="AD213" s="238"/>
      <c r="AE213" s="238"/>
      <c r="AF213" s="238"/>
      <c r="AG213" s="238"/>
      <c r="AH213" s="238"/>
      <c r="AI213" s="238"/>
      <c r="AJ213" s="238"/>
      <c r="AK213" s="238"/>
      <c r="AL213" s="238"/>
      <c r="AM213" s="238"/>
      <c r="AN213" s="238"/>
      <c r="AO213" s="238"/>
      <c r="AP213" s="238"/>
      <c r="AQ213" s="238"/>
      <c r="AR213" s="238"/>
      <c r="AS213" s="238"/>
      <c r="AT213" s="238"/>
      <c r="AU213" s="238"/>
      <c r="AV213" s="238"/>
      <c r="AW213" s="238"/>
      <c r="AX213" s="238"/>
      <c r="AY213" s="238"/>
      <c r="AZ213" s="238"/>
      <c r="BB213" s="137"/>
      <c r="BZ213" s="238"/>
      <c r="CA213" s="238"/>
      <c r="CB213" s="238"/>
      <c r="CC213" s="238"/>
      <c r="CD213" s="238"/>
      <c r="CE213" s="238"/>
      <c r="CF213" s="238"/>
      <c r="CG213" s="238"/>
      <c r="CH213" s="238"/>
      <c r="CI213" s="238"/>
      <c r="CJ213" s="238"/>
      <c r="CK213" s="238"/>
      <c r="CL213" s="238"/>
      <c r="CM213" s="238"/>
      <c r="CN213" s="238"/>
      <c r="CO213" s="238"/>
      <c r="CP213" s="238"/>
      <c r="CQ213" s="238"/>
      <c r="CR213" s="238"/>
      <c r="CS213" s="238"/>
      <c r="CT213" s="238"/>
      <c r="CU213" s="238"/>
      <c r="CV213" s="238"/>
      <c r="CW213" s="238"/>
      <c r="CX213" s="238"/>
      <c r="CY213" s="238"/>
      <c r="CZ213" s="238"/>
    </row>
    <row r="214" s="114" customFormat="true" ht="15" customHeight="true" x14ac:dyDescent="0.2">
      <c r="A214" s="153" t="s">
        <v>39</v>
      </c>
      <c r="B214" s="154"/>
      <c r="C214" s="137"/>
      <c r="D214" s="137"/>
      <c r="E214" s="137"/>
      <c r="F214" s="137"/>
      <c r="G214" s="137"/>
      <c r="R214" s="470"/>
      <c r="S214" s="126"/>
      <c r="T214" s="126"/>
      <c r="U214" s="126"/>
      <c r="V214" s="126"/>
      <c r="W214" s="126"/>
      <c r="X214" s="126"/>
      <c r="Y214" s="126"/>
      <c r="Z214" s="238"/>
      <c r="AA214" s="238"/>
      <c r="AB214" s="238"/>
      <c r="AC214" s="238"/>
      <c r="AD214" s="238"/>
      <c r="AE214" s="238"/>
      <c r="AF214" s="238"/>
      <c r="AG214" s="238"/>
      <c r="AH214" s="238"/>
      <c r="AI214" s="238"/>
      <c r="AJ214" s="238"/>
      <c r="AK214" s="238"/>
      <c r="AL214" s="238"/>
      <c r="AM214" s="238"/>
      <c r="AN214" s="238"/>
      <c r="AO214" s="238"/>
      <c r="AP214" s="238"/>
      <c r="AQ214" s="238"/>
      <c r="AR214" s="238"/>
      <c r="AS214" s="238"/>
      <c r="AT214" s="238"/>
      <c r="AU214" s="238"/>
      <c r="AV214" s="238"/>
      <c r="AW214" s="238"/>
      <c r="AX214" s="238"/>
      <c r="AY214" s="238"/>
      <c r="AZ214" s="238"/>
      <c r="BB214" s="137"/>
      <c r="BZ214" s="238"/>
      <c r="CA214" s="238"/>
      <c r="CB214" s="238"/>
      <c r="CC214" s="238"/>
      <c r="CD214" s="238"/>
      <c r="CE214" s="238"/>
      <c r="CF214" s="238"/>
      <c r="CG214" s="238"/>
      <c r="CH214" s="238"/>
      <c r="CI214" s="238"/>
      <c r="CJ214" s="238"/>
      <c r="CK214" s="238"/>
      <c r="CL214" s="238"/>
      <c r="CM214" s="238"/>
      <c r="CN214" s="238"/>
      <c r="CO214" s="238"/>
      <c r="CP214" s="238"/>
      <c r="CQ214" s="238"/>
      <c r="CR214" s="238"/>
      <c r="CS214" s="238"/>
      <c r="CT214" s="238"/>
      <c r="CU214" s="238"/>
      <c r="CV214" s="238"/>
      <c r="CW214" s="238"/>
      <c r="CX214" s="238"/>
      <c r="CY214" s="238"/>
      <c r="CZ214" s="238"/>
    </row>
    <row r="215" s="114" customFormat="true" ht="15" customHeight="true" x14ac:dyDescent="0.2">
      <c r="A215" s="153" t="s">
        <v>136</v>
      </c>
      <c r="B215" s="250" t="str">
        <f>A1025</f>
        <v>DHS16</v>
      </c>
      <c r="C215" s="137"/>
      <c r="D215" s="137"/>
      <c r="E215" s="137"/>
      <c r="F215" s="137"/>
      <c r="G215" s="137"/>
      <c r="R215" s="470"/>
      <c r="S215" s="126"/>
      <c r="T215" s="126"/>
      <c r="U215" s="126"/>
      <c r="V215" s="126"/>
      <c r="W215" s="126"/>
      <c r="X215" s="126"/>
      <c r="Y215" s="126"/>
      <c r="Z215" s="238"/>
      <c r="AA215" s="238"/>
      <c r="AB215" s="238"/>
      <c r="AC215" s="238"/>
      <c r="AD215" s="238"/>
      <c r="AE215" s="238"/>
      <c r="AF215" s="238"/>
      <c r="AG215" s="238"/>
      <c r="AH215" s="238"/>
      <c r="AI215" s="238"/>
      <c r="AJ215" s="238"/>
      <c r="AK215" s="238"/>
      <c r="AL215" s="238"/>
      <c r="AM215" s="238"/>
      <c r="AN215" s="238"/>
      <c r="AO215" s="238"/>
      <c r="AP215" s="238"/>
      <c r="AQ215" s="238"/>
      <c r="AR215" s="238"/>
      <c r="AS215" s="238"/>
      <c r="AT215" s="238"/>
      <c r="AU215" s="238"/>
      <c r="AV215" s="238"/>
      <c r="AW215" s="238"/>
      <c r="AX215" s="238"/>
      <c r="AY215" s="238"/>
      <c r="AZ215" s="238"/>
      <c r="BB215" s="137"/>
      <c r="BZ215" s="238"/>
      <c r="CA215" s="238"/>
      <c r="CB215" s="238"/>
      <c r="CC215" s="238"/>
      <c r="CD215" s="238"/>
      <c r="CE215" s="238"/>
      <c r="CF215" s="238"/>
      <c r="CG215" s="238"/>
      <c r="CH215" s="238"/>
      <c r="CI215" s="238"/>
      <c r="CJ215" s="238"/>
      <c r="CK215" s="238"/>
      <c r="CL215" s="238"/>
      <c r="CM215" s="238"/>
      <c r="CN215" s="238"/>
      <c r="CO215" s="238"/>
      <c r="CP215" s="238"/>
      <c r="CQ215" s="238"/>
      <c r="CR215" s="238"/>
      <c r="CS215" s="238"/>
      <c r="CT215" s="238"/>
      <c r="CU215" s="238"/>
      <c r="CV215" s="238"/>
      <c r="CW215" s="238"/>
      <c r="CX215" s="238"/>
      <c r="CY215" s="238"/>
      <c r="CZ215" s="238"/>
    </row>
    <row r="216" s="114" customFormat="true" ht="15" customHeight="true" x14ac:dyDescent="0.2">
      <c r="A216" s="420"/>
      <c r="B216" s="272"/>
      <c r="C216" s="137"/>
      <c r="D216" s="137"/>
      <c r="E216" s="137"/>
      <c r="F216" s="137"/>
      <c r="G216" s="137"/>
      <c r="R216" s="470"/>
      <c r="S216" s="126"/>
      <c r="T216" s="126"/>
      <c r="U216" s="126"/>
      <c r="V216" s="126"/>
      <c r="W216" s="126"/>
      <c r="X216" s="126"/>
      <c r="Y216" s="126"/>
      <c r="Z216" s="238"/>
      <c r="AA216" s="238"/>
      <c r="AB216" s="238"/>
      <c r="AC216" s="238"/>
      <c r="AD216" s="238"/>
      <c r="AE216" s="238"/>
      <c r="AF216" s="238"/>
      <c r="AG216" s="238"/>
      <c r="AH216" s="238"/>
      <c r="AI216" s="238"/>
      <c r="AJ216" s="238"/>
      <c r="AK216" s="238"/>
      <c r="AL216" s="238"/>
      <c r="AM216" s="238"/>
      <c r="AN216" s="238"/>
      <c r="AO216" s="238"/>
      <c r="AP216" s="238"/>
      <c r="AQ216" s="238"/>
      <c r="AR216" s="238"/>
      <c r="AS216" s="238"/>
      <c r="AT216" s="238"/>
      <c r="AU216" s="238"/>
      <c r="AV216" s="238"/>
      <c r="AW216" s="238"/>
      <c r="AX216" s="238"/>
      <c r="AY216" s="238"/>
      <c r="AZ216" s="238"/>
      <c r="BB216" s="137"/>
      <c r="BZ216" s="238"/>
      <c r="CA216" s="238"/>
      <c r="CB216" s="238"/>
      <c r="CC216" s="238"/>
      <c r="CD216" s="238"/>
      <c r="CE216" s="238"/>
      <c r="CF216" s="238"/>
      <c r="CG216" s="238"/>
      <c r="CH216" s="238"/>
      <c r="CI216" s="238"/>
      <c r="CJ216" s="238"/>
      <c r="CK216" s="238"/>
      <c r="CL216" s="238"/>
      <c r="CM216" s="238"/>
      <c r="CN216" s="238"/>
      <c r="CO216" s="238"/>
      <c r="CP216" s="238"/>
      <c r="CQ216" s="238"/>
      <c r="CR216" s="238"/>
      <c r="CS216" s="238"/>
      <c r="CT216" s="238"/>
      <c r="CU216" s="238"/>
      <c r="CV216" s="238"/>
      <c r="CW216" s="238"/>
      <c r="CX216" s="238"/>
      <c r="CY216" s="238"/>
      <c r="CZ216" s="238"/>
    </row>
    <row r="217" s="114" customFormat="true" ht="15" customHeight="true" x14ac:dyDescent="0.2">
      <c r="A217" s="420"/>
      <c r="B217" s="273"/>
      <c r="C217" s="137"/>
      <c r="D217" s="137"/>
      <c r="E217" s="137"/>
      <c r="F217" s="137"/>
      <c r="G217" s="137"/>
      <c r="R217" s="470"/>
      <c r="S217" s="126"/>
      <c r="T217" s="126"/>
      <c r="U217" s="126"/>
      <c r="V217" s="126"/>
      <c r="W217" s="126"/>
      <c r="X217" s="126"/>
      <c r="Y217" s="126"/>
      <c r="Z217" s="238"/>
      <c r="AA217" s="238"/>
      <c r="AB217" s="238"/>
      <c r="AC217" s="238"/>
      <c r="AD217" s="238"/>
      <c r="AE217" s="238"/>
      <c r="AF217" s="238"/>
      <c r="AG217" s="238"/>
      <c r="AH217" s="238"/>
      <c r="AI217" s="238"/>
      <c r="AJ217" s="238"/>
      <c r="AK217" s="238"/>
      <c r="AL217" s="238"/>
      <c r="AM217" s="238"/>
      <c r="AN217" s="238"/>
      <c r="AO217" s="238"/>
      <c r="AP217" s="238"/>
      <c r="AQ217" s="238"/>
      <c r="AR217" s="238"/>
      <c r="AS217" s="238"/>
      <c r="AT217" s="238"/>
      <c r="AU217" s="238"/>
      <c r="AV217" s="238"/>
      <c r="AW217" s="238"/>
      <c r="AX217" s="238"/>
      <c r="AY217" s="238"/>
      <c r="AZ217" s="238"/>
      <c r="BB217" s="137"/>
      <c r="BZ217" s="238"/>
      <c r="CA217" s="238"/>
      <c r="CB217" s="238"/>
      <c r="CC217" s="238"/>
      <c r="CD217" s="238"/>
      <c r="CE217" s="238"/>
      <c r="CF217" s="238"/>
      <c r="CG217" s="238"/>
      <c r="CH217" s="238"/>
      <c r="CI217" s="238"/>
      <c r="CJ217" s="238"/>
      <c r="CK217" s="238"/>
      <c r="CL217" s="238"/>
      <c r="CM217" s="238"/>
      <c r="CN217" s="238"/>
      <c r="CO217" s="238"/>
      <c r="CP217" s="238"/>
      <c r="CQ217" s="238"/>
      <c r="CR217" s="238"/>
      <c r="CS217" s="238"/>
      <c r="CT217" s="238"/>
      <c r="CU217" s="238"/>
      <c r="CV217" s="238"/>
      <c r="CW217" s="238"/>
      <c r="CX217" s="238"/>
      <c r="CY217" s="238"/>
      <c r="CZ217" s="238"/>
    </row>
    <row r="218" s="114" customFormat="true" ht="18" customHeight="true" x14ac:dyDescent="0.2">
      <c r="A218" s="420"/>
      <c r="B218" s="272"/>
      <c r="C218" s="137"/>
      <c r="D218" s="137"/>
      <c r="E218" s="137"/>
      <c r="F218" s="137"/>
      <c r="G218" s="137"/>
      <c r="R218" s="470"/>
      <c r="S218" s="126"/>
      <c r="T218" s="126"/>
      <c r="U218" s="126"/>
      <c r="V218" s="126"/>
      <c r="W218" s="126"/>
      <c r="X218" s="126"/>
      <c r="Y218" s="126"/>
      <c r="Z218" s="238"/>
      <c r="AA218" s="238"/>
      <c r="AB218" s="238"/>
      <c r="AC218" s="238"/>
      <c r="AD218" s="238"/>
      <c r="AE218" s="238"/>
      <c r="AF218" s="238"/>
      <c r="AG218" s="238"/>
      <c r="AH218" s="238"/>
      <c r="AI218" s="238"/>
      <c r="AJ218" s="238"/>
      <c r="AK218" s="238"/>
      <c r="AL218" s="238"/>
      <c r="AM218" s="238"/>
      <c r="AN218" s="238"/>
      <c r="AO218" s="238"/>
      <c r="AP218" s="238"/>
      <c r="AQ218" s="238"/>
      <c r="AR218" s="238"/>
      <c r="AS218" s="238"/>
      <c r="AT218" s="238"/>
      <c r="AU218" s="238"/>
      <c r="AV218" s="238"/>
      <c r="AW218" s="238"/>
      <c r="AX218" s="238"/>
      <c r="AY218" s="238"/>
      <c r="AZ218" s="238"/>
      <c r="BB218" s="137"/>
      <c r="BZ218" s="238"/>
      <c r="CA218" s="238"/>
      <c r="CB218" s="238"/>
      <c r="CC218" s="238"/>
      <c r="CD218" s="238"/>
      <c r="CE218" s="238"/>
      <c r="CF218" s="238"/>
      <c r="CG218" s="238"/>
      <c r="CH218" s="238"/>
      <c r="CI218" s="238"/>
      <c r="CJ218" s="238"/>
      <c r="CK218" s="238"/>
      <c r="CL218" s="238"/>
      <c r="CM218" s="238"/>
      <c r="CN218" s="238"/>
      <c r="CO218" s="238"/>
      <c r="CP218" s="238"/>
      <c r="CQ218" s="238"/>
      <c r="CR218" s="238"/>
      <c r="CS218" s="238"/>
      <c r="CT218" s="238"/>
      <c r="CU218" s="238"/>
      <c r="CV218" s="238"/>
      <c r="CW218" s="238"/>
      <c r="CX218" s="238"/>
      <c r="CY218" s="238"/>
      <c r="CZ218" s="238"/>
    </row>
    <row r="219" s="114" customFormat="true" ht="18" customHeight="true" x14ac:dyDescent="0.2">
      <c r="A219" s="421"/>
      <c r="B219" s="274"/>
      <c r="C219" s="137"/>
      <c r="D219" s="137"/>
      <c r="E219" s="137"/>
      <c r="F219" s="137"/>
      <c r="G219" s="137"/>
      <c r="R219" s="470"/>
      <c r="S219" s="126"/>
      <c r="T219" s="126"/>
      <c r="U219" s="126"/>
      <c r="V219" s="126"/>
      <c r="W219" s="126"/>
      <c r="X219" s="126"/>
      <c r="Y219" s="126"/>
      <c r="Z219" s="238"/>
      <c r="AA219" s="238"/>
      <c r="AB219" s="238"/>
      <c r="AC219" s="238"/>
      <c r="AD219" s="238"/>
      <c r="AE219" s="238"/>
      <c r="AF219" s="238"/>
      <c r="AG219" s="238"/>
      <c r="AH219" s="238"/>
      <c r="AI219" s="238"/>
      <c r="AJ219" s="238"/>
      <c r="AK219" s="238"/>
      <c r="AL219" s="238"/>
      <c r="AM219" s="238"/>
      <c r="AN219" s="238"/>
      <c r="AO219" s="238"/>
      <c r="AP219" s="238"/>
      <c r="AQ219" s="238"/>
      <c r="AR219" s="238"/>
      <c r="AS219" s="238"/>
      <c r="AT219" s="238"/>
      <c r="AU219" s="238"/>
      <c r="AV219" s="238"/>
      <c r="AW219" s="238"/>
      <c r="AX219" s="238"/>
      <c r="AY219" s="238"/>
      <c r="AZ219" s="238"/>
      <c r="BB219" s="137"/>
      <c r="BZ219" s="238"/>
      <c r="CA219" s="238"/>
      <c r="CB219" s="238"/>
      <c r="CC219" s="238"/>
      <c r="CD219" s="238"/>
      <c r="CE219" s="238"/>
      <c r="CF219" s="238"/>
      <c r="CG219" s="238"/>
      <c r="CH219" s="238"/>
      <c r="CI219" s="238"/>
      <c r="CJ219" s="238"/>
      <c r="CK219" s="238"/>
      <c r="CL219" s="238"/>
      <c r="CM219" s="238"/>
      <c r="CN219" s="238"/>
      <c r="CO219" s="238"/>
      <c r="CP219" s="238"/>
      <c r="CQ219" s="238"/>
      <c r="CR219" s="238"/>
      <c r="CS219" s="238"/>
      <c r="CT219" s="238"/>
      <c r="CU219" s="238"/>
      <c r="CV219" s="238"/>
      <c r="CW219" s="238"/>
      <c r="CX219" s="238"/>
      <c r="CY219" s="238"/>
      <c r="CZ219" s="238"/>
    </row>
    <row r="220" s="133" customFormat="true" ht="15" customHeight="true" x14ac:dyDescent="0.2">
      <c r="A220" s="117" t="s">
        <v>86</v>
      </c>
      <c r="B220" s="233"/>
      <c r="C220" s="1997" t="s">
        <v>115</v>
      </c>
      <c r="D220" s="1998"/>
      <c r="E220" s="1998"/>
      <c r="F220" s="1998"/>
      <c r="G220" s="1999"/>
      <c r="H220" s="2084" t="s">
        <v>38</v>
      </c>
      <c r="I220" s="2085"/>
      <c r="J220" s="2085"/>
      <c r="K220" s="2085"/>
      <c r="L220" s="2086"/>
      <c r="M220" s="2087" t="s">
        <v>37</v>
      </c>
      <c r="N220" s="2088"/>
      <c r="O220" s="2088"/>
      <c r="P220" s="2088"/>
      <c r="Q220" s="2089"/>
      <c r="R220" s="736" t="s">
        <v>142</v>
      </c>
      <c r="S220" s="465"/>
      <c r="T220" s="465"/>
      <c r="U220" s="465"/>
      <c r="V220" s="465"/>
      <c r="W220" s="465"/>
      <c r="X220" s="465"/>
      <c r="Y220" s="466"/>
      <c r="Z220" s="467"/>
      <c r="AA220" s="467"/>
      <c r="AB220" s="467"/>
      <c r="AC220" s="467"/>
      <c r="AD220" s="467"/>
      <c r="AE220" s="1690"/>
      <c r="AF220" s="1690"/>
      <c r="AG220" s="1690"/>
      <c r="AH220" s="1690"/>
      <c r="AI220" s="1690"/>
      <c r="AJ220" s="1690"/>
      <c r="AK220" s="1690"/>
      <c r="AL220" s="1690"/>
      <c r="AM220" s="1690"/>
      <c r="AN220" s="1690"/>
      <c r="AO220" s="1690"/>
      <c r="AP220" s="1690"/>
      <c r="AQ220" s="1690"/>
      <c r="AR220" s="1690"/>
      <c r="AS220" s="1690"/>
      <c r="AT220" s="1690"/>
      <c r="AU220" s="1690"/>
      <c r="AV220" s="1690"/>
      <c r="AW220" s="1690"/>
      <c r="AX220" s="1690"/>
      <c r="AY220" s="1690"/>
      <c r="AZ220" s="242"/>
      <c r="BA220" s="244" t="s">
        <v>131</v>
      </c>
      <c r="BB220" s="117" t="s">
        <v>86</v>
      </c>
      <c r="BC220" s="1961" t="s">
        <v>115</v>
      </c>
      <c r="BD220" s="1962"/>
      <c r="BE220" s="1962"/>
      <c r="BF220" s="1962"/>
      <c r="BG220" s="1963"/>
      <c r="BH220" s="1964" t="s">
        <v>38</v>
      </c>
      <c r="BI220" s="1962"/>
      <c r="BJ220" s="1962"/>
      <c r="BK220" s="1962"/>
      <c r="BL220" s="1963"/>
      <c r="BM220" s="1964" t="s">
        <v>37</v>
      </c>
      <c r="BN220" s="1962"/>
      <c r="BO220" s="1962"/>
      <c r="BP220" s="1962"/>
      <c r="BQ220" s="1963"/>
      <c r="BR220" s="740" t="s">
        <v>142</v>
      </c>
      <c r="BS220" s="538"/>
      <c r="BT220" s="538"/>
      <c r="BU220" s="538"/>
      <c r="BV220" s="538"/>
      <c r="BW220" s="538"/>
      <c r="BX220" s="538"/>
      <c r="BY220" s="539"/>
      <c r="BZ220" s="464"/>
      <c r="CA220" s="464"/>
      <c r="CB220" s="464"/>
      <c r="CC220" s="464"/>
      <c r="CD220" s="464"/>
      <c r="CE220" s="242"/>
      <c r="CF220" s="242"/>
      <c r="CG220" s="242"/>
      <c r="CH220" s="242"/>
      <c r="CI220" s="242"/>
      <c r="CJ220" s="242"/>
      <c r="CK220" s="242"/>
      <c r="CL220" s="242"/>
      <c r="CM220" s="242"/>
      <c r="CN220" s="242"/>
      <c r="CO220" s="242"/>
      <c r="CP220" s="242"/>
      <c r="CQ220" s="242"/>
      <c r="CR220" s="242"/>
      <c r="CS220" s="242"/>
      <c r="CT220" s="242"/>
      <c r="CU220" s="242"/>
      <c r="CV220" s="242"/>
      <c r="CW220" s="242"/>
      <c r="CX220" s="242"/>
      <c r="CY220" s="242"/>
      <c r="CZ220" s="242"/>
    </row>
    <row r="221" s="133" customFormat="true" ht="12.75" x14ac:dyDescent="0.2">
      <c r="A221" s="212" t="s">
        <v>87</v>
      </c>
      <c r="B221" s="284"/>
      <c r="C221" s="422" t="s">
        <v>0</v>
      </c>
      <c r="D221" s="423" t="s">
        <v>1</v>
      </c>
      <c r="E221" s="423" t="s">
        <v>2</v>
      </c>
      <c r="F221" s="423" t="s">
        <v>3</v>
      </c>
      <c r="G221" s="424" t="s">
        <v>4</v>
      </c>
      <c r="H221" s="334" t="s">
        <v>0</v>
      </c>
      <c r="I221" s="333" t="s">
        <v>1</v>
      </c>
      <c r="J221" s="333" t="s">
        <v>2</v>
      </c>
      <c r="K221" s="333" t="s">
        <v>3</v>
      </c>
      <c r="L221" s="335" t="s">
        <v>4</v>
      </c>
      <c r="M221" s="336" t="s">
        <v>0</v>
      </c>
      <c r="N221" s="333" t="s">
        <v>1</v>
      </c>
      <c r="O221" s="333" t="s">
        <v>2</v>
      </c>
      <c r="P221" s="333" t="s">
        <v>3</v>
      </c>
      <c r="Q221" s="335" t="s">
        <v>4</v>
      </c>
      <c r="R221" s="336" t="s">
        <v>261</v>
      </c>
      <c r="S221" s="333" t="s">
        <v>262</v>
      </c>
      <c r="T221" s="333" t="s">
        <v>263</v>
      </c>
      <c r="U221" s="333" t="s">
        <v>264</v>
      </c>
      <c r="V221" s="333" t="s">
        <v>265</v>
      </c>
      <c r="W221" s="333" t="s">
        <v>266</v>
      </c>
      <c r="X221" s="333" t="s">
        <v>267</v>
      </c>
      <c r="Y221" s="337" t="s">
        <v>268</v>
      </c>
      <c r="Z221" s="337" t="s">
        <v>269</v>
      </c>
      <c r="AA221" s="337" t="s">
        <v>270</v>
      </c>
      <c r="AB221" s="337" t="s">
        <v>271</v>
      </c>
      <c r="AC221" s="337" t="s">
        <v>272</v>
      </c>
      <c r="AD221" s="337" t="s">
        <v>273</v>
      </c>
      <c r="AE221" s="1709"/>
      <c r="AF221" s="1709"/>
      <c r="AG221" s="1709"/>
      <c r="AH221" s="1709"/>
      <c r="AI221" s="1709"/>
      <c r="AJ221" s="1709"/>
      <c r="AK221" s="1709"/>
      <c r="AL221" s="1709"/>
      <c r="AM221" s="1709"/>
      <c r="AN221" s="1709"/>
      <c r="AO221" s="1709"/>
      <c r="AP221" s="1709"/>
      <c r="AQ221" s="1709"/>
      <c r="AR221" s="1709"/>
      <c r="AS221" s="1709"/>
      <c r="AT221" s="1709"/>
      <c r="AU221" s="1709"/>
      <c r="AV221" s="1709"/>
      <c r="AW221" s="1709"/>
      <c r="AX221" s="1709"/>
      <c r="AY221" s="1709"/>
      <c r="AZ221" s="242"/>
      <c r="BA221" s="227" t="s">
        <v>118</v>
      </c>
      <c r="BB221" s="226"/>
      <c r="BC221" s="518" t="s">
        <v>0</v>
      </c>
      <c r="BD221" s="193" t="s">
        <v>1</v>
      </c>
      <c r="BE221" s="193" t="s">
        <v>2</v>
      </c>
      <c r="BF221" s="193" t="s">
        <v>3</v>
      </c>
      <c r="BG221" s="519" t="s">
        <v>4</v>
      </c>
      <c r="BH221" s="528" t="s">
        <v>0</v>
      </c>
      <c r="BI221" s="193" t="s">
        <v>1</v>
      </c>
      <c r="BJ221" s="193" t="s">
        <v>2</v>
      </c>
      <c r="BK221" s="193" t="s">
        <v>3</v>
      </c>
      <c r="BL221" s="519" t="s">
        <v>4</v>
      </c>
      <c r="BM221" s="528" t="s">
        <v>0</v>
      </c>
      <c r="BN221" s="193" t="s">
        <v>1</v>
      </c>
      <c r="BO221" s="193" t="s">
        <v>2</v>
      </c>
      <c r="BP221" s="193" t="s">
        <v>3</v>
      </c>
      <c r="BQ221" s="519" t="s">
        <v>4</v>
      </c>
      <c r="BR221" s="528" t="s">
        <v>261</v>
      </c>
      <c r="BS221" s="193" t="s">
        <v>262</v>
      </c>
      <c r="BT221" s="193" t="s">
        <v>263</v>
      </c>
      <c r="BU221" s="193" t="s">
        <v>264</v>
      </c>
      <c r="BV221" s="193" t="s">
        <v>265</v>
      </c>
      <c r="BW221" s="193" t="s">
        <v>266</v>
      </c>
      <c r="BX221" s="193" t="s">
        <v>267</v>
      </c>
      <c r="BY221" s="194" t="s">
        <v>268</v>
      </c>
      <c r="BZ221" s="194" t="s">
        <v>269</v>
      </c>
      <c r="CA221" s="194" t="s">
        <v>270</v>
      </c>
      <c r="CB221" s="194" t="s">
        <v>271</v>
      </c>
      <c r="CC221" s="194" t="s">
        <v>272</v>
      </c>
      <c r="CD221" s="194" t="s">
        <v>273</v>
      </c>
      <c r="CE221" s="1548"/>
      <c r="CF221" s="1548"/>
      <c r="CG221" s="1548"/>
      <c r="CH221" s="1548"/>
      <c r="CI221" s="1548"/>
      <c r="CJ221" s="1548"/>
      <c r="CK221" s="1548"/>
      <c r="CL221" s="1548"/>
      <c r="CM221" s="1548"/>
      <c r="CN221" s="1548"/>
      <c r="CO221" s="1548"/>
      <c r="CP221" s="1548"/>
      <c r="CQ221" s="1548"/>
      <c r="CR221" s="1548"/>
      <c r="CS221" s="1548"/>
      <c r="CT221" s="1548"/>
      <c r="CU221" s="1548"/>
      <c r="CV221" s="1548"/>
      <c r="CW221" s="1548"/>
      <c r="CX221" s="1548"/>
      <c r="CY221" s="1548"/>
      <c r="CZ221" s="1548"/>
    </row>
    <row r="222" s="133" customFormat="true" ht="15" customHeight="true" x14ac:dyDescent="0.2">
      <c r="A222" s="2081" t="s">
        <v>36</v>
      </c>
      <c r="B222" s="306" t="s">
        <v>15</v>
      </c>
      <c r="C222" s="559">
        <v>12.137655012612168</v>
      </c>
      <c r="D222" s="574">
        <v>17.505740199989191</v>
      </c>
      <c r="E222" s="574">
        <v>24.206935441399413</v>
      </c>
      <c r="F222" s="574">
        <v>29.837778655495178</v>
      </c>
      <c r="G222" s="589">
        <v>53.669936466319569</v>
      </c>
      <c r="H222" s="604">
        <v>24.487482676802895</v>
      </c>
      <c r="I222" s="574">
        <v>28.365213897786635</v>
      </c>
      <c r="J222" s="574">
        <v>42.286852177010005</v>
      </c>
      <c r="K222" s="574">
        <v>50.817747914900771</v>
      </c>
      <c r="L222" s="619">
        <v>66.008624191459077</v>
      </c>
      <c r="M222" s="631">
        <v>10.305523815313151</v>
      </c>
      <c r="N222" s="574">
        <v>16.814258445497565</v>
      </c>
      <c r="O222" s="574">
        <v>19.386695577159582</v>
      </c>
      <c r="P222" s="574">
        <v>24.004610129447762</v>
      </c>
      <c r="Q222" s="619">
        <v>38.757124785192651</v>
      </c>
      <c r="R222" s="631">
        <v>25.753710038514789</v>
      </c>
      <c r="S222" s="574">
        <v>8.7388147609924474</v>
      </c>
      <c r="T222" s="574">
        <v>30.592959582390144</v>
      </c>
      <c r="U222" s="574">
        <v>29.338236414796071</v>
      </c>
      <c r="V222" s="574">
        <v>31.477429675108926</v>
      </c>
      <c r="W222" s="574">
        <v>38.707561196339029</v>
      </c>
      <c r="X222" s="574">
        <v>37.923129882989876</v>
      </c>
      <c r="Y222" s="643">
        <v>24.516056700705281</v>
      </c>
      <c r="Z222" s="643">
        <v>23.948759081628012</v>
      </c>
      <c r="AA222" s="643">
        <v>11.674086884066988</v>
      </c>
      <c r="AB222" s="643">
        <v>19.707375120880325</v>
      </c>
      <c r="AC222" s="643">
        <v>23.272537364627802</v>
      </c>
      <c r="AD222" s="643">
        <v>10.263336317984137</v>
      </c>
      <c r="AE222" s="1710"/>
      <c r="AF222" s="1710"/>
      <c r="AG222" s="1710"/>
      <c r="AH222" s="1710"/>
      <c r="AI222" s="1710"/>
      <c r="AJ222" s="1710"/>
      <c r="AK222" s="1710"/>
      <c r="AL222" s="1710"/>
      <c r="AM222" s="1710"/>
      <c r="AN222" s="1710"/>
      <c r="AO222" s="1710"/>
      <c r="AP222" s="1710"/>
      <c r="AQ222" s="1710"/>
      <c r="AR222" s="1710"/>
      <c r="AS222" s="1710"/>
      <c r="AT222" s="1710"/>
      <c r="AU222" s="1710"/>
      <c r="AV222" s="1710"/>
      <c r="AW222" s="1710"/>
      <c r="AX222" s="1710"/>
      <c r="AY222" s="1710"/>
      <c r="AZ222" s="242"/>
      <c r="BA222" s="1974" t="s">
        <v>36</v>
      </c>
      <c r="BB222" s="177" t="s">
        <v>15</v>
      </c>
      <c r="BC222" s="658">
        <v>1432.1629849999995</v>
      </c>
      <c r="BD222" s="673">
        <v>2086.6025350000014</v>
      </c>
      <c r="BE222" s="673">
        <v>2904.7367369999984</v>
      </c>
      <c r="BF222" s="673">
        <v>3576.0765810000007</v>
      </c>
      <c r="BG222" s="688">
        <v>6483.8113610000009</v>
      </c>
      <c r="BH222" s="703">
        <v>792.26752600000009</v>
      </c>
      <c r="BI222" s="673">
        <v>932.63346999999953</v>
      </c>
      <c r="BJ222" s="673">
        <v>1405.0665190000009</v>
      </c>
      <c r="BK222" s="673">
        <v>1662.2728140000011</v>
      </c>
      <c r="BL222" s="688">
        <v>2193.6334199999997</v>
      </c>
      <c r="BM222" s="703">
        <v>880.31602499999951</v>
      </c>
      <c r="BN222" s="673">
        <v>1452.8898699999995</v>
      </c>
      <c r="BO222" s="673">
        <v>1689.7015389999999</v>
      </c>
      <c r="BP222" s="673">
        <v>2093.6480920000013</v>
      </c>
      <c r="BQ222" s="688">
        <v>3380.9609240000023</v>
      </c>
      <c r="BR222" s="703">
        <v>611.07518900000002</v>
      </c>
      <c r="BS222" s="673">
        <v>267.55956300000014</v>
      </c>
      <c r="BT222" s="673">
        <v>2173.42317</v>
      </c>
      <c r="BU222" s="673">
        <v>1297.8429760000004</v>
      </c>
      <c r="BV222" s="673">
        <v>1025.1715439999996</v>
      </c>
      <c r="BW222" s="673">
        <v>4872.3633939999991</v>
      </c>
      <c r="BX222" s="673">
        <v>2212.9869289999997</v>
      </c>
      <c r="BY222" s="718">
        <v>824.6738279999995</v>
      </c>
      <c r="BZ222" s="718">
        <v>905.39721399999985</v>
      </c>
      <c r="CA222" s="718">
        <v>330.53018099999969</v>
      </c>
      <c r="CB222" s="718">
        <v>624.24643200000014</v>
      </c>
      <c r="CC222" s="718">
        <v>925.21040199999925</v>
      </c>
      <c r="CD222" s="718">
        <v>412.90937700000012</v>
      </c>
      <c r="CE222" s="1549"/>
      <c r="CF222" s="1549"/>
      <c r="CG222" s="1549"/>
      <c r="CH222" s="1549"/>
      <c r="CI222" s="1549"/>
      <c r="CJ222" s="1549"/>
      <c r="CK222" s="1549"/>
      <c r="CL222" s="1549"/>
      <c r="CM222" s="1549"/>
      <c r="CN222" s="1549"/>
      <c r="CO222" s="1549"/>
      <c r="CP222" s="1549"/>
      <c r="CQ222" s="1549"/>
      <c r="CR222" s="1549"/>
      <c r="CS222" s="1549"/>
      <c r="CT222" s="1549"/>
      <c r="CU222" s="1549"/>
      <c r="CV222" s="1549"/>
      <c r="CW222" s="1549"/>
      <c r="CX222" s="1549"/>
      <c r="CY222" s="1549"/>
      <c r="CZ222" s="1550"/>
    </row>
    <row r="223" s="133" customFormat="true" ht="15" customHeight="true" x14ac:dyDescent="0.2">
      <c r="A223" s="2066"/>
      <c r="B223" s="307" t="s">
        <v>16</v>
      </c>
      <c r="C223" s="560">
        <v>76.000125172781267</v>
      </c>
      <c r="D223" s="575">
        <v>72.318246997770032</v>
      </c>
      <c r="E223" s="575">
        <v>69.346326803581292</v>
      </c>
      <c r="F223" s="575">
        <v>64.702308610419024</v>
      </c>
      <c r="G223" s="590">
        <v>43.302042577984622</v>
      </c>
      <c r="H223" s="605">
        <v>70.316178333676248</v>
      </c>
      <c r="I223" s="575">
        <v>67.201072246656366</v>
      </c>
      <c r="J223" s="575">
        <v>54.120596701619583</v>
      </c>
      <c r="K223" s="575">
        <v>45.407485576629306</v>
      </c>
      <c r="L223" s="620">
        <v>31.650774211109439</v>
      </c>
      <c r="M223" s="632">
        <v>76.428035166860113</v>
      </c>
      <c r="N223" s="575">
        <v>73.030759576915514</v>
      </c>
      <c r="O223" s="575">
        <v>71.786991108517455</v>
      </c>
      <c r="P223" s="575">
        <v>69.007522849305175</v>
      </c>
      <c r="Q223" s="620">
        <v>56.859672321628693</v>
      </c>
      <c r="R223" s="632">
        <v>67.99916791108781</v>
      </c>
      <c r="S223" s="575">
        <v>71.647961585690894</v>
      </c>
      <c r="T223" s="575">
        <v>58.558253832863251</v>
      </c>
      <c r="U223" s="575">
        <v>67.310829379595674</v>
      </c>
      <c r="V223" s="575">
        <v>54.229952625816402</v>
      </c>
      <c r="W223" s="575">
        <v>57.803148552832596</v>
      </c>
      <c r="X223" s="575">
        <v>61.965498326225443</v>
      </c>
      <c r="Y223" s="644">
        <v>70.095189100639871</v>
      </c>
      <c r="Z223" s="644">
        <v>75.105047267240423</v>
      </c>
      <c r="AA223" s="644">
        <v>87.240759953459261</v>
      </c>
      <c r="AB223" s="644">
        <v>56.288478086528229</v>
      </c>
      <c r="AC223" s="644">
        <v>64.288367626631853</v>
      </c>
      <c r="AD223" s="644">
        <v>81.662881174435256</v>
      </c>
      <c r="AE223" s="1711"/>
      <c r="AF223" s="1711"/>
      <c r="AG223" s="1711"/>
      <c r="AH223" s="1711"/>
      <c r="AI223" s="1711"/>
      <c r="AJ223" s="1711"/>
      <c r="AK223" s="1711"/>
      <c r="AL223" s="1711"/>
      <c r="AM223" s="1711"/>
      <c r="AN223" s="1711"/>
      <c r="AO223" s="1711"/>
      <c r="AP223" s="1711"/>
      <c r="AQ223" s="1711"/>
      <c r="AR223" s="1711"/>
      <c r="AS223" s="1711"/>
      <c r="AT223" s="1711"/>
      <c r="AU223" s="1711"/>
      <c r="AV223" s="1711"/>
      <c r="AW223" s="1711"/>
      <c r="AX223" s="1711"/>
      <c r="AY223" s="1711"/>
      <c r="AZ223" s="242"/>
      <c r="BA223" s="1975"/>
      <c r="BB223" s="178" t="s">
        <v>16</v>
      </c>
      <c r="BC223" s="659">
        <v>8967.5119300000079</v>
      </c>
      <c r="BD223" s="674">
        <v>8619.9975430000031</v>
      </c>
      <c r="BE223" s="674">
        <v>8321.2855889999992</v>
      </c>
      <c r="BF223" s="674">
        <v>7754.6124740000096</v>
      </c>
      <c r="BG223" s="689">
        <v>5231.276466999996</v>
      </c>
      <c r="BH223" s="704">
        <v>2275.0082309999998</v>
      </c>
      <c r="BI223" s="674">
        <v>2209.5362800000003</v>
      </c>
      <c r="BJ223" s="674">
        <v>1798.266707</v>
      </c>
      <c r="BK223" s="674">
        <v>1485.3005480000018</v>
      </c>
      <c r="BL223" s="689">
        <v>1051.8352249999998</v>
      </c>
      <c r="BM223" s="704">
        <v>6528.6175959999964</v>
      </c>
      <c r="BN223" s="674">
        <v>6310.4567550000056</v>
      </c>
      <c r="BO223" s="674">
        <v>6256.7954849999851</v>
      </c>
      <c r="BP223" s="674">
        <v>6018.7383909999817</v>
      </c>
      <c r="BQ223" s="689">
        <v>4960.1287850000026</v>
      </c>
      <c r="BR223" s="704">
        <v>1613.4609079999977</v>
      </c>
      <c r="BS223" s="674">
        <v>2193.6724620000009</v>
      </c>
      <c r="BT223" s="674">
        <v>4160.1684640000067</v>
      </c>
      <c r="BU223" s="674">
        <v>2977.6461640000025</v>
      </c>
      <c r="BV223" s="674">
        <v>1766.186274999998</v>
      </c>
      <c r="BW223" s="674">
        <v>7276.0446890000121</v>
      </c>
      <c r="BX223" s="674">
        <v>3615.9683620000033</v>
      </c>
      <c r="BY223" s="719">
        <v>2357.8697270000021</v>
      </c>
      <c r="BZ223" s="719">
        <v>2839.3913990000024</v>
      </c>
      <c r="CA223" s="719">
        <v>2470.0607819999968</v>
      </c>
      <c r="CB223" s="719">
        <v>1782.9813149999975</v>
      </c>
      <c r="CC223" s="719">
        <v>2555.8135550000034</v>
      </c>
      <c r="CD223" s="719">
        <v>3285.4199009999948</v>
      </c>
      <c r="CE223" s="1551"/>
      <c r="CF223" s="1551"/>
      <c r="CG223" s="1551"/>
      <c r="CH223" s="1551"/>
      <c r="CI223" s="1551"/>
      <c r="CJ223" s="1551"/>
      <c r="CK223" s="1551"/>
      <c r="CL223" s="1551"/>
      <c r="CM223" s="1551"/>
      <c r="CN223" s="1551"/>
      <c r="CO223" s="1551"/>
      <c r="CP223" s="1551"/>
      <c r="CQ223" s="1551"/>
      <c r="CR223" s="1551"/>
      <c r="CS223" s="1551"/>
      <c r="CT223" s="1551"/>
      <c r="CU223" s="1551"/>
      <c r="CV223" s="1551"/>
      <c r="CW223" s="1551"/>
      <c r="CX223" s="1551"/>
      <c r="CY223" s="1551"/>
      <c r="CZ223" s="1552"/>
    </row>
    <row r="224" s="133" customFormat="true" ht="15" customHeight="true" x14ac:dyDescent="0.2">
      <c r="A224" s="2082"/>
      <c r="B224" s="436" t="s">
        <v>20</v>
      </c>
      <c r="C224" s="560">
        <v>11.862219814606618</v>
      </c>
      <c r="D224" s="575">
        <v>10.176012802240821</v>
      </c>
      <c r="E224" s="575">
        <v>6.4467377550191678</v>
      </c>
      <c r="F224" s="575">
        <v>5.4599127340860436</v>
      </c>
      <c r="G224" s="590">
        <v>3.0280209556956605</v>
      </c>
      <c r="H224" s="605">
        <v>5.1963389895210215</v>
      </c>
      <c r="I224" s="575">
        <v>4.4337138555569711</v>
      </c>
      <c r="J224" s="575">
        <v>3.5925511213704366</v>
      </c>
      <c r="K224" s="575">
        <v>3.7747665084701234</v>
      </c>
      <c r="L224" s="620">
        <v>2.3406015974315535</v>
      </c>
      <c r="M224" s="632">
        <v>13.266441017826603</v>
      </c>
      <c r="N224" s="575">
        <v>10.154981977586814</v>
      </c>
      <c r="O224" s="575">
        <v>8.8263133143227517</v>
      </c>
      <c r="P224" s="575">
        <v>6.9878670212468501</v>
      </c>
      <c r="Q224" s="620">
        <v>4.3832028931785825</v>
      </c>
      <c r="R224" s="632">
        <v>6.2471220503973006</v>
      </c>
      <c r="S224" s="575">
        <v>19.613223653316531</v>
      </c>
      <c r="T224" s="575">
        <v>10.848786584746634</v>
      </c>
      <c r="U224" s="575">
        <v>3.3509342056082358</v>
      </c>
      <c r="V224" s="575">
        <v>14.29261769907435</v>
      </c>
      <c r="W224" s="575">
        <v>3.4892902508284216</v>
      </c>
      <c r="X224" s="575">
        <v>0.11137179078478207</v>
      </c>
      <c r="Y224" s="644">
        <v>5.3887541986547252</v>
      </c>
      <c r="Z224" s="644">
        <v>0.94619365113152565</v>
      </c>
      <c r="AA224" s="644">
        <v>1.0851531624738295</v>
      </c>
      <c r="AB224" s="644">
        <v>24.004146792591289</v>
      </c>
      <c r="AC224" s="644">
        <v>12.439095008740367</v>
      </c>
      <c r="AD224" s="644">
        <v>8.0737825075807237</v>
      </c>
      <c r="AE224" s="1711"/>
      <c r="AF224" s="1711"/>
      <c r="AG224" s="1711"/>
      <c r="AH224" s="1711"/>
      <c r="AI224" s="1711"/>
      <c r="AJ224" s="1711"/>
      <c r="AK224" s="1711"/>
      <c r="AL224" s="1711"/>
      <c r="AM224" s="1711"/>
      <c r="AN224" s="1711"/>
      <c r="AO224" s="1711"/>
      <c r="AP224" s="1711"/>
      <c r="AQ224" s="1711"/>
      <c r="AR224" s="1711"/>
      <c r="AS224" s="1711"/>
      <c r="AT224" s="1711"/>
      <c r="AU224" s="1711"/>
      <c r="AV224" s="1711"/>
      <c r="AW224" s="1711"/>
      <c r="AX224" s="1711"/>
      <c r="AY224" s="1711"/>
      <c r="AZ224" s="242"/>
      <c r="BA224" s="1975"/>
      <c r="BB224" s="178" t="s">
        <v>20</v>
      </c>
      <c r="BC224" s="659">
        <v>1399.6634539999995</v>
      </c>
      <c r="BD224" s="674">
        <v>1212.9332359999996</v>
      </c>
      <c r="BE224" s="674">
        <v>773.58309299999985</v>
      </c>
      <c r="BF224" s="674">
        <v>654.37398300000064</v>
      </c>
      <c r="BG224" s="689">
        <v>365.812184</v>
      </c>
      <c r="BH224" s="704">
        <v>168.12224800000001</v>
      </c>
      <c r="BI224" s="674">
        <v>145.77820399999999</v>
      </c>
      <c r="BJ224" s="674">
        <v>119.369805</v>
      </c>
      <c r="BK224" s="674">
        <v>123.47441599999999</v>
      </c>
      <c r="BL224" s="689">
        <v>77.784107000000006</v>
      </c>
      <c r="BM224" s="704">
        <v>1133.2427959999998</v>
      </c>
      <c r="BN224" s="674">
        <v>877.47375200000056</v>
      </c>
      <c r="BO224" s="674">
        <v>769.28196099999968</v>
      </c>
      <c r="BP224" s="674">
        <v>609.4718630000001</v>
      </c>
      <c r="BQ224" s="689">
        <v>382.36679799999985</v>
      </c>
      <c r="BR224" s="704">
        <v>148.22956699999992</v>
      </c>
      <c r="BS224" s="674">
        <v>600.50541100000009</v>
      </c>
      <c r="BT224" s="674">
        <v>770.73302000000024</v>
      </c>
      <c r="BU224" s="674">
        <v>148.23612300000002</v>
      </c>
      <c r="BV224" s="674">
        <v>465.48860899999994</v>
      </c>
      <c r="BW224" s="674">
        <v>439.21883899999995</v>
      </c>
      <c r="BX224" s="674">
        <v>6.4990499999999995</v>
      </c>
      <c r="BY224" s="719">
        <v>181.26751000000002</v>
      </c>
      <c r="BZ224" s="719">
        <v>35.771419000000009</v>
      </c>
      <c r="CA224" s="719">
        <v>30.724104999999998</v>
      </c>
      <c r="CB224" s="719">
        <v>760.3500160000001</v>
      </c>
      <c r="CC224" s="719">
        <v>494.52193000000017</v>
      </c>
      <c r="CD224" s="719">
        <v>324.82035100000002</v>
      </c>
      <c r="CE224" s="1551"/>
      <c r="CF224" s="1551"/>
      <c r="CG224" s="1551"/>
      <c r="CH224" s="1551"/>
      <c r="CI224" s="1551"/>
      <c r="CJ224" s="1551"/>
      <c r="CK224" s="1551"/>
      <c r="CL224" s="1551"/>
      <c r="CM224" s="1551"/>
      <c r="CN224" s="1551"/>
      <c r="CO224" s="1551"/>
      <c r="CP224" s="1551"/>
      <c r="CQ224" s="1551"/>
      <c r="CR224" s="1551"/>
      <c r="CS224" s="1551"/>
      <c r="CT224" s="1551"/>
      <c r="CU224" s="1551"/>
      <c r="CV224" s="1551"/>
      <c r="CW224" s="1551"/>
      <c r="CX224" s="1551"/>
      <c r="CY224" s="1551"/>
      <c r="CZ224" s="1552"/>
    </row>
    <row r="225" s="133" customFormat="true" ht="15" customHeight="true" x14ac:dyDescent="0.2">
      <c r="A225" s="2066" t="s">
        <v>70</v>
      </c>
      <c r="B225" s="436" t="s">
        <v>71</v>
      </c>
      <c r="C225" s="560">
        <v>16.291951843188908</v>
      </c>
      <c r="D225" s="575">
        <v>22.965236593195911</v>
      </c>
      <c r="E225" s="575">
        <v>28.938429914538826</v>
      </c>
      <c r="F225" s="575">
        <v>33.008334628595151</v>
      </c>
      <c r="G225" s="590">
        <v>57.61952126271327</v>
      </c>
      <c r="H225" s="605">
        <v>30.436603062813617</v>
      </c>
      <c r="I225" s="575">
        <v>32.76994853635766</v>
      </c>
      <c r="J225" s="575">
        <v>45.1335509607704</v>
      </c>
      <c r="K225" s="575">
        <v>56.421268156608683</v>
      </c>
      <c r="L225" s="620">
        <v>75.903140145727704</v>
      </c>
      <c r="M225" s="632">
        <v>15.33766296379129</v>
      </c>
      <c r="N225" s="575">
        <v>21.003003031569499</v>
      </c>
      <c r="O225" s="575">
        <v>24.696343383416359</v>
      </c>
      <c r="P225" s="575">
        <v>29.101351901160449</v>
      </c>
      <c r="Q225" s="620">
        <v>37.806031645930574</v>
      </c>
      <c r="R225" s="632">
        <v>43.533116693678046</v>
      </c>
      <c r="S225" s="575">
        <v>20.458864052039118</v>
      </c>
      <c r="T225" s="575">
        <v>33.782532355163795</v>
      </c>
      <c r="U225" s="575">
        <v>29.496296557076494</v>
      </c>
      <c r="V225" s="575">
        <v>36.293773306459649</v>
      </c>
      <c r="W225" s="575">
        <v>47.502760168844375</v>
      </c>
      <c r="X225" s="575">
        <v>37.787518689684859</v>
      </c>
      <c r="Y225" s="644">
        <v>23.995340858736444</v>
      </c>
      <c r="Z225" s="644">
        <v>23.17346463796245</v>
      </c>
      <c r="AA225" s="644">
        <v>12.489877658724717</v>
      </c>
      <c r="AB225" s="644">
        <v>35.058392752898108</v>
      </c>
      <c r="AC225" s="644">
        <v>20.853309025359273</v>
      </c>
      <c r="AD225" s="644">
        <v>13.023493523553181</v>
      </c>
      <c r="AE225" s="1711"/>
      <c r="AF225" s="1711"/>
      <c r="AG225" s="1711"/>
      <c r="AH225" s="1711"/>
      <c r="AI225" s="1711"/>
      <c r="AJ225" s="1711"/>
      <c r="AK225" s="1711"/>
      <c r="AL225" s="1711"/>
      <c r="AM225" s="1711"/>
      <c r="AN225" s="1711"/>
      <c r="AO225" s="1711"/>
      <c r="AP225" s="1711"/>
      <c r="AQ225" s="1711"/>
      <c r="AR225" s="1711"/>
      <c r="AS225" s="1711"/>
      <c r="AT225" s="1711"/>
      <c r="AU225" s="1711"/>
      <c r="AV225" s="1711"/>
      <c r="AW225" s="1711"/>
      <c r="AX225" s="1711"/>
      <c r="AY225" s="1711"/>
      <c r="AZ225" s="242"/>
      <c r="BA225" s="1975" t="s">
        <v>70</v>
      </c>
      <c r="BB225" s="178" t="s">
        <v>71</v>
      </c>
      <c r="BC225" s="659">
        <v>1694.3100289999991</v>
      </c>
      <c r="BD225" s="674">
        <v>2458.7960390000003</v>
      </c>
      <c r="BE225" s="674">
        <v>3248.6346029999991</v>
      </c>
      <c r="BF225" s="674">
        <v>3740.0717590000013</v>
      </c>
      <c r="BG225" s="689">
        <v>6750.1775220000063</v>
      </c>
      <c r="BH225" s="704">
        <v>933.57454700000028</v>
      </c>
      <c r="BI225" s="674">
        <v>1029.6874099999989</v>
      </c>
      <c r="BJ225" s="674">
        <v>1445.7780340000006</v>
      </c>
      <c r="BK225" s="674">
        <v>1775.900807000002</v>
      </c>
      <c r="BL225" s="689">
        <v>2463.4126139999985</v>
      </c>
      <c r="BM225" s="704">
        <v>1136.3572679999991</v>
      </c>
      <c r="BN225" s="674">
        <v>1630.5359269999999</v>
      </c>
      <c r="BO225" s="674">
        <v>1962.4941919999994</v>
      </c>
      <c r="BP225" s="674">
        <v>2360.8141380000002</v>
      </c>
      <c r="BQ225" s="689">
        <v>3153.4350150000009</v>
      </c>
      <c r="BR225" s="704">
        <v>968.40989500000137</v>
      </c>
      <c r="BS225" s="674">
        <v>503.54011400000007</v>
      </c>
      <c r="BT225" s="674">
        <v>2139.6476429999989</v>
      </c>
      <c r="BU225" s="674">
        <v>1261.1109560000014</v>
      </c>
      <c r="BV225" s="674">
        <v>1013.0890789999986</v>
      </c>
      <c r="BW225" s="674">
        <v>5770.8291559999998</v>
      </c>
      <c r="BX225" s="674">
        <v>2202.6175699999981</v>
      </c>
      <c r="BY225" s="719">
        <v>763.66217399999891</v>
      </c>
      <c r="BZ225" s="719">
        <v>867.79726500000015</v>
      </c>
      <c r="CA225" s="719">
        <v>349.79038499999973</v>
      </c>
      <c r="CB225" s="719">
        <v>843.93535800000006</v>
      </c>
      <c r="CC225" s="719">
        <v>725.90868299999966</v>
      </c>
      <c r="CD225" s="719">
        <v>481.65167400000018</v>
      </c>
      <c r="CE225" s="1551"/>
      <c r="CF225" s="1551"/>
      <c r="CG225" s="1551"/>
      <c r="CH225" s="1551"/>
      <c r="CI225" s="1551"/>
      <c r="CJ225" s="1551"/>
      <c r="CK225" s="1551"/>
      <c r="CL225" s="1551"/>
      <c r="CM225" s="1551"/>
      <c r="CN225" s="1551"/>
      <c r="CO225" s="1551"/>
      <c r="CP225" s="1551"/>
      <c r="CQ225" s="1551"/>
      <c r="CR225" s="1551"/>
      <c r="CS225" s="1551"/>
      <c r="CT225" s="1551"/>
      <c r="CU225" s="1551"/>
      <c r="CV225" s="1551"/>
      <c r="CW225" s="1551"/>
      <c r="CX225" s="1551"/>
      <c r="CY225" s="1551"/>
      <c r="CZ225" s="1552"/>
    </row>
    <row r="226" s="133" customFormat="true" ht="15" customHeight="true" x14ac:dyDescent="0.2">
      <c r="A226" s="2066"/>
      <c r="B226" s="436" t="s">
        <v>72</v>
      </c>
      <c r="C226" s="560">
        <v>83.708048156811103</v>
      </c>
      <c r="D226" s="575">
        <v>77.034763406803989</v>
      </c>
      <c r="E226" s="575">
        <v>71.061570085460872</v>
      </c>
      <c r="F226" s="575">
        <v>66.991665371405063</v>
      </c>
      <c r="G226" s="590">
        <v>42.380478737286516</v>
      </c>
      <c r="H226" s="605">
        <v>69.563396937186567</v>
      </c>
      <c r="I226" s="575">
        <v>67.230051463642312</v>
      </c>
      <c r="J226" s="575">
        <v>54.866449039229629</v>
      </c>
      <c r="K226" s="575">
        <v>43.578731843391502</v>
      </c>
      <c r="L226" s="620">
        <v>24.096859854272314</v>
      </c>
      <c r="M226" s="632">
        <v>84.662337036208569</v>
      </c>
      <c r="N226" s="575">
        <v>78.996996968430437</v>
      </c>
      <c r="O226" s="575">
        <v>75.303656616583609</v>
      </c>
      <c r="P226" s="575">
        <v>70.898648098839473</v>
      </c>
      <c r="Q226" s="620">
        <v>62.193968354069362</v>
      </c>
      <c r="R226" s="632">
        <v>56.466883306321932</v>
      </c>
      <c r="S226" s="575">
        <v>79.541135947960711</v>
      </c>
      <c r="T226" s="575">
        <v>66.217467644836205</v>
      </c>
      <c r="U226" s="575">
        <v>70.503703442923396</v>
      </c>
      <c r="V226" s="575">
        <v>63.706226693539982</v>
      </c>
      <c r="W226" s="575">
        <v>52.497239831155653</v>
      </c>
      <c r="X226" s="575">
        <v>62.212481310315212</v>
      </c>
      <c r="Y226" s="644">
        <v>76.004659141263403</v>
      </c>
      <c r="Z226" s="644">
        <v>76.826535362037546</v>
      </c>
      <c r="AA226" s="644">
        <v>87.510122341275348</v>
      </c>
      <c r="AB226" s="644">
        <v>64.941607247101857</v>
      </c>
      <c r="AC226" s="644">
        <v>79.146690974640791</v>
      </c>
      <c r="AD226" s="644">
        <v>86.9765064764469</v>
      </c>
      <c r="AE226" s="1711"/>
      <c r="AF226" s="1711"/>
      <c r="AG226" s="1711"/>
      <c r="AH226" s="1711"/>
      <c r="AI226" s="1711"/>
      <c r="AJ226" s="1711"/>
      <c r="AK226" s="1711"/>
      <c r="AL226" s="1711"/>
      <c r="AM226" s="1711"/>
      <c r="AN226" s="1711"/>
      <c r="AO226" s="1711"/>
      <c r="AP226" s="1711"/>
      <c r="AQ226" s="1711"/>
      <c r="AR226" s="1711"/>
      <c r="AS226" s="1711"/>
      <c r="AT226" s="1711"/>
      <c r="AU226" s="1711"/>
      <c r="AV226" s="1711"/>
      <c r="AW226" s="1711"/>
      <c r="AX226" s="1711"/>
      <c r="AY226" s="1711"/>
      <c r="AZ226" s="242"/>
      <c r="BA226" s="1975"/>
      <c r="BB226" s="178" t="s">
        <v>72</v>
      </c>
      <c r="BC226" s="659">
        <v>8705.3648860000158</v>
      </c>
      <c r="BD226" s="674">
        <v>8247.8040389999987</v>
      </c>
      <c r="BE226" s="674">
        <v>7977.3877229999925</v>
      </c>
      <c r="BF226" s="674">
        <v>7590.6172960000094</v>
      </c>
      <c r="BG226" s="689">
        <v>4964.9103059999898</v>
      </c>
      <c r="BH226" s="704">
        <v>2133.7012100000011</v>
      </c>
      <c r="BI226" s="674">
        <v>2112.4823400000023</v>
      </c>
      <c r="BJ226" s="674">
        <v>1757.5551920000005</v>
      </c>
      <c r="BK226" s="674">
        <v>1371.6725550000012</v>
      </c>
      <c r="BL226" s="689">
        <v>782.05603100000008</v>
      </c>
      <c r="BM226" s="704">
        <v>6272.5763529999977</v>
      </c>
      <c r="BN226" s="674">
        <v>6132.8106980000011</v>
      </c>
      <c r="BO226" s="674">
        <v>5984.0028319999874</v>
      </c>
      <c r="BP226" s="674">
        <v>5751.5723449999805</v>
      </c>
      <c r="BQ226" s="689">
        <v>5187.6546940000007</v>
      </c>
      <c r="BR226" s="704">
        <v>1256.1262019999988</v>
      </c>
      <c r="BS226" s="674">
        <v>1957.6919109999985</v>
      </c>
      <c r="BT226" s="674">
        <v>4193.9439910000056</v>
      </c>
      <c r="BU226" s="674">
        <v>3014.3781840000001</v>
      </c>
      <c r="BV226" s="674">
        <v>1778.2687399999977</v>
      </c>
      <c r="BW226" s="674">
        <v>6377.5789270000141</v>
      </c>
      <c r="BX226" s="674">
        <v>3626.3377210000031</v>
      </c>
      <c r="BY226" s="719">
        <v>2418.8813809999988</v>
      </c>
      <c r="BZ226" s="719">
        <v>2876.9913480000027</v>
      </c>
      <c r="CA226" s="719">
        <v>2450.8005779999967</v>
      </c>
      <c r="CB226" s="719">
        <v>1563.2923889999979</v>
      </c>
      <c r="CC226" s="719">
        <v>2755.1152740000034</v>
      </c>
      <c r="CD226" s="719">
        <v>3216.6776039999959</v>
      </c>
      <c r="CE226" s="1551"/>
      <c r="CF226" s="1551"/>
      <c r="CG226" s="1551"/>
      <c r="CH226" s="1551"/>
      <c r="CI226" s="1551"/>
      <c r="CJ226" s="1551"/>
      <c r="CK226" s="1551"/>
      <c r="CL226" s="1551"/>
      <c r="CM226" s="1551"/>
      <c r="CN226" s="1551"/>
      <c r="CO226" s="1551"/>
      <c r="CP226" s="1551"/>
      <c r="CQ226" s="1551"/>
      <c r="CR226" s="1551"/>
      <c r="CS226" s="1551"/>
      <c r="CT226" s="1551"/>
      <c r="CU226" s="1551"/>
      <c r="CV226" s="1551"/>
      <c r="CW226" s="1551"/>
      <c r="CX226" s="1551"/>
      <c r="CY226" s="1551"/>
      <c r="CZ226" s="1552"/>
    </row>
    <row r="227" s="133" customFormat="true" ht="15" customHeight="true" x14ac:dyDescent="0.2">
      <c r="A227" s="2066" t="s">
        <v>95</v>
      </c>
      <c r="B227" s="307" t="s">
        <v>61</v>
      </c>
      <c r="C227" s="560">
        <v>13.771228396132972</v>
      </c>
      <c r="D227" s="575">
        <v>19.488936915534609</v>
      </c>
      <c r="E227" s="575">
        <v>25.87503082256022</v>
      </c>
      <c r="F227" s="575">
        <v>31.560980657411619</v>
      </c>
      <c r="G227" s="590">
        <v>55.345819478221578</v>
      </c>
      <c r="H227" s="605">
        <v>25.829680431957364</v>
      </c>
      <c r="I227" s="575">
        <v>29.681193067306406</v>
      </c>
      <c r="J227" s="575">
        <v>43.862639940038534</v>
      </c>
      <c r="K227" s="575">
        <v>52.811249264855178</v>
      </c>
      <c r="L227" s="620">
        <v>67.590652073608354</v>
      </c>
      <c r="M227" s="632">
        <v>11.881818221515939</v>
      </c>
      <c r="N227" s="575">
        <v>18.714736571484703</v>
      </c>
      <c r="O227" s="575">
        <v>21.263476647594125</v>
      </c>
      <c r="P227" s="575">
        <v>25.808041769057372</v>
      </c>
      <c r="Q227" s="620">
        <v>40.533803639013222</v>
      </c>
      <c r="R227" s="632">
        <v>27.469780770206125</v>
      </c>
      <c r="S227" s="575">
        <v>10.870960571057896</v>
      </c>
      <c r="T227" s="575">
        <v>34.315808400602016</v>
      </c>
      <c r="U227" s="575">
        <v>30.355426794511715</v>
      </c>
      <c r="V227" s="575">
        <v>36.726625910226851</v>
      </c>
      <c r="W227" s="575">
        <v>40.107011229053022</v>
      </c>
      <c r="X227" s="575">
        <v>37.965412642929138</v>
      </c>
      <c r="Y227" s="644">
        <v>25.912412941038255</v>
      </c>
      <c r="Z227" s="644">
        <v>24.177525290931531</v>
      </c>
      <c r="AA227" s="644">
        <v>11.802158378956403</v>
      </c>
      <c r="AB227" s="644">
        <v>25.932171676650267</v>
      </c>
      <c r="AC227" s="644">
        <v>26.578685278493737</v>
      </c>
      <c r="AD227" s="644">
        <v>11.164754297467423</v>
      </c>
      <c r="AE227" s="1711"/>
      <c r="AF227" s="1711"/>
      <c r="AG227" s="1711"/>
      <c r="AH227" s="1711"/>
      <c r="AI227" s="1711"/>
      <c r="AJ227" s="1711"/>
      <c r="AK227" s="1711"/>
      <c r="AL227" s="1711"/>
      <c r="AM227" s="1711"/>
      <c r="AN227" s="1711"/>
      <c r="AO227" s="1711"/>
      <c r="AP227" s="1711"/>
      <c r="AQ227" s="1711"/>
      <c r="AR227" s="1711"/>
      <c r="AS227" s="1711"/>
      <c r="AT227" s="1711"/>
      <c r="AU227" s="1711"/>
      <c r="AV227" s="1711"/>
      <c r="AW227" s="1711"/>
      <c r="AX227" s="1711"/>
      <c r="AY227" s="1711"/>
      <c r="AZ227" s="242"/>
      <c r="BA227" s="1975" t="s">
        <v>95</v>
      </c>
      <c r="BB227" s="178" t="s">
        <v>61</v>
      </c>
      <c r="BC227" s="659">
        <v>1432.1629849999995</v>
      </c>
      <c r="BD227" s="674">
        <v>2086.6025350000014</v>
      </c>
      <c r="BE227" s="674">
        <v>2904.7367369999984</v>
      </c>
      <c r="BF227" s="674">
        <v>3576.0765810000007</v>
      </c>
      <c r="BG227" s="689">
        <v>6483.8113610000009</v>
      </c>
      <c r="BH227" s="704">
        <v>792.26752600000009</v>
      </c>
      <c r="BI227" s="674">
        <v>932.63346999999953</v>
      </c>
      <c r="BJ227" s="674">
        <v>1405.0665190000009</v>
      </c>
      <c r="BK227" s="674">
        <v>1662.2728140000011</v>
      </c>
      <c r="BL227" s="689">
        <v>2193.6334199999997</v>
      </c>
      <c r="BM227" s="704">
        <v>880.31602499999951</v>
      </c>
      <c r="BN227" s="674">
        <v>1452.8898699999995</v>
      </c>
      <c r="BO227" s="674">
        <v>1689.7015389999999</v>
      </c>
      <c r="BP227" s="674">
        <v>2093.6480920000013</v>
      </c>
      <c r="BQ227" s="689">
        <v>3380.9609240000023</v>
      </c>
      <c r="BR227" s="704">
        <v>611.07518900000002</v>
      </c>
      <c r="BS227" s="674">
        <v>267.55956300000014</v>
      </c>
      <c r="BT227" s="674">
        <v>2173.42317</v>
      </c>
      <c r="BU227" s="674">
        <v>1297.8429760000004</v>
      </c>
      <c r="BV227" s="674">
        <v>1025.1715439999996</v>
      </c>
      <c r="BW227" s="674">
        <v>4872.3633939999991</v>
      </c>
      <c r="BX227" s="674">
        <v>2212.9869289999997</v>
      </c>
      <c r="BY227" s="719">
        <v>824.6738279999995</v>
      </c>
      <c r="BZ227" s="719">
        <v>905.39721399999985</v>
      </c>
      <c r="CA227" s="719">
        <v>330.53018099999969</v>
      </c>
      <c r="CB227" s="719">
        <v>624.24643200000014</v>
      </c>
      <c r="CC227" s="719">
        <v>925.21040199999925</v>
      </c>
      <c r="CD227" s="719">
        <v>412.90937700000012</v>
      </c>
      <c r="CE227" s="1551"/>
      <c r="CF227" s="1551"/>
      <c r="CG227" s="1551"/>
      <c r="CH227" s="1551"/>
      <c r="CI227" s="1551"/>
      <c r="CJ227" s="1551"/>
      <c r="CK227" s="1551"/>
      <c r="CL227" s="1551"/>
      <c r="CM227" s="1551"/>
      <c r="CN227" s="1551"/>
      <c r="CO227" s="1551"/>
      <c r="CP227" s="1551"/>
      <c r="CQ227" s="1551"/>
      <c r="CR227" s="1551"/>
      <c r="CS227" s="1551"/>
      <c r="CT227" s="1551"/>
      <c r="CU227" s="1551"/>
      <c r="CV227" s="1551"/>
      <c r="CW227" s="1551"/>
      <c r="CX227" s="1551"/>
      <c r="CY227" s="1551"/>
      <c r="CZ227" s="1552"/>
    </row>
    <row r="228" s="133" customFormat="true" ht="15" customHeight="true" x14ac:dyDescent="0.2">
      <c r="A228" s="2066"/>
      <c r="B228" s="307" t="s">
        <v>92</v>
      </c>
      <c r="C228" s="560">
        <v>5.8729998292451349</v>
      </c>
      <c r="D228" s="575">
        <v>5.5809780382832663</v>
      </c>
      <c r="E228" s="575">
        <v>4.7639077089788326</v>
      </c>
      <c r="F228" s="575">
        <v>4.360790933380712</v>
      </c>
      <c r="G228" s="590">
        <v>4.2013770637178967</v>
      </c>
      <c r="H228" s="605">
        <v>5.7426559903528167</v>
      </c>
      <c r="I228" s="575">
        <v>6.2321953166279416</v>
      </c>
      <c r="J228" s="575">
        <v>3.2534690788363205</v>
      </c>
      <c r="K228" s="575">
        <v>4.9605607889879</v>
      </c>
      <c r="L228" s="620">
        <v>7.1230096262415197</v>
      </c>
      <c r="M228" s="632">
        <v>5.9109238981262502</v>
      </c>
      <c r="N228" s="575">
        <v>6.6322622816033201</v>
      </c>
      <c r="O228" s="575">
        <v>4.4211982957888614</v>
      </c>
      <c r="P228" s="575">
        <v>4.1876647360416506</v>
      </c>
      <c r="Q228" s="620">
        <v>2.661918235460615</v>
      </c>
      <c r="R228" s="632">
        <v>10.863748101274345</v>
      </c>
      <c r="S228" s="575">
        <v>1.5515236926920759</v>
      </c>
      <c r="T228" s="575">
        <v>2.8510542585448895</v>
      </c>
      <c r="U228" s="575">
        <v>1.6907696320332579</v>
      </c>
      <c r="V228" s="575">
        <v>1.6849914647219897</v>
      </c>
      <c r="W228" s="575">
        <v>6.2875594874762601</v>
      </c>
      <c r="X228" s="575">
        <v>4.0883142364798788</v>
      </c>
      <c r="Y228" s="644">
        <v>7.5502912009636232</v>
      </c>
      <c r="Z228" s="644">
        <v>5.1713264756180735</v>
      </c>
      <c r="AA228" s="644">
        <v>1.2864605176546831</v>
      </c>
      <c r="AB228" s="644">
        <v>5.6211340687907114</v>
      </c>
      <c r="AC228" s="644">
        <v>9.649528677460923</v>
      </c>
      <c r="AD228" s="644">
        <v>5.5787086949589986</v>
      </c>
      <c r="AE228" s="1711"/>
      <c r="AF228" s="1711"/>
      <c r="AG228" s="1711"/>
      <c r="AH228" s="1711"/>
      <c r="AI228" s="1711"/>
      <c r="AJ228" s="1711"/>
      <c r="AK228" s="1711"/>
      <c r="AL228" s="1711"/>
      <c r="AM228" s="1711"/>
      <c r="AN228" s="1711"/>
      <c r="AO228" s="1711"/>
      <c r="AP228" s="1711"/>
      <c r="AQ228" s="1711"/>
      <c r="AR228" s="1711"/>
      <c r="AS228" s="1711"/>
      <c r="AT228" s="1711"/>
      <c r="AU228" s="1711"/>
      <c r="AV228" s="1711"/>
      <c r="AW228" s="1711"/>
      <c r="AX228" s="1711"/>
      <c r="AY228" s="1711"/>
      <c r="AZ228" s="242"/>
      <c r="BA228" s="1975"/>
      <c r="BB228" s="178" t="s">
        <v>92</v>
      </c>
      <c r="BC228" s="659">
        <v>610.77288999999996</v>
      </c>
      <c r="BD228" s="674">
        <v>597.53299899999968</v>
      </c>
      <c r="BE228" s="674">
        <v>534.79734300000007</v>
      </c>
      <c r="BF228" s="674">
        <v>494.10766100000006</v>
      </c>
      <c r="BG228" s="689">
        <v>492.19501300000007</v>
      </c>
      <c r="BH228" s="704">
        <v>176.14309499999996</v>
      </c>
      <c r="BI228" s="674">
        <v>195.826156</v>
      </c>
      <c r="BJ228" s="674">
        <v>104.21945600000001</v>
      </c>
      <c r="BK228" s="674">
        <v>156.13729000000004</v>
      </c>
      <c r="BL228" s="689">
        <v>231.17504400000004</v>
      </c>
      <c r="BM228" s="704">
        <v>437.93642799999998</v>
      </c>
      <c r="BN228" s="674">
        <v>514.88550999999973</v>
      </c>
      <c r="BO228" s="674">
        <v>351.33039100000013</v>
      </c>
      <c r="BP228" s="674">
        <v>339.71954799999997</v>
      </c>
      <c r="BQ228" s="689">
        <v>222.03298799999996</v>
      </c>
      <c r="BR228" s="704">
        <v>241.66799799999998</v>
      </c>
      <c r="BS228" s="674">
        <v>38.186598000000004</v>
      </c>
      <c r="BT228" s="674">
        <v>180.57413399999999</v>
      </c>
      <c r="BU228" s="674">
        <v>72.288672000000005</v>
      </c>
      <c r="BV228" s="674">
        <v>47.034140999999998</v>
      </c>
      <c r="BW228" s="674">
        <v>763.83838500000002</v>
      </c>
      <c r="BX228" s="674">
        <v>238.30600899999999</v>
      </c>
      <c r="BY228" s="719">
        <v>240.29130600000008</v>
      </c>
      <c r="BZ228" s="719">
        <v>193.65524500000001</v>
      </c>
      <c r="CA228" s="719">
        <v>36.028497000000002</v>
      </c>
      <c r="CB228" s="719">
        <v>135.31349900000001</v>
      </c>
      <c r="CC228" s="719">
        <v>335.9024050000001</v>
      </c>
      <c r="CD228" s="719">
        <v>206.31901699999997</v>
      </c>
      <c r="CE228" s="1551"/>
      <c r="CF228" s="1551"/>
      <c r="CG228" s="1551"/>
      <c r="CH228" s="1551"/>
      <c r="CI228" s="1551"/>
      <c r="CJ228" s="1551"/>
      <c r="CK228" s="1551"/>
      <c r="CL228" s="1551"/>
      <c r="CM228" s="1551"/>
      <c r="CN228" s="1551"/>
      <c r="CO228" s="1551"/>
      <c r="CP228" s="1551"/>
      <c r="CQ228" s="1551"/>
      <c r="CR228" s="1551"/>
      <c r="CS228" s="1551"/>
      <c r="CT228" s="1551"/>
      <c r="CU228" s="1551"/>
      <c r="CV228" s="1551"/>
      <c r="CW228" s="1551"/>
      <c r="CX228" s="1551"/>
      <c r="CY228" s="1551"/>
      <c r="CZ228" s="1552"/>
    </row>
    <row r="229" s="133" customFormat="true" ht="15" customHeight="true" x14ac:dyDescent="0.2">
      <c r="A229" s="2066"/>
      <c r="B229" s="307" t="s">
        <v>93</v>
      </c>
      <c r="C229" s="560">
        <v>26.446467091322507</v>
      </c>
      <c r="D229" s="575">
        <v>32.462341010959349</v>
      </c>
      <c r="E229" s="575">
        <v>35.061185874217287</v>
      </c>
      <c r="F229" s="575">
        <v>34.702980285782878</v>
      </c>
      <c r="G229" s="590">
        <v>25.167631060802258</v>
      </c>
      <c r="H229" s="605">
        <v>34.906528718734975</v>
      </c>
      <c r="I229" s="575">
        <v>27.915555198760345</v>
      </c>
      <c r="J229" s="575">
        <v>31.235229912356299</v>
      </c>
      <c r="K229" s="575">
        <v>23.736390167099156</v>
      </c>
      <c r="L229" s="620">
        <v>17.336488548944232</v>
      </c>
      <c r="M229" s="632">
        <v>25.095324160146067</v>
      </c>
      <c r="N229" s="575">
        <v>31.415333628749316</v>
      </c>
      <c r="O229" s="575">
        <v>32.285655015681115</v>
      </c>
      <c r="P229" s="575">
        <v>36.683418193107336</v>
      </c>
      <c r="Q229" s="620">
        <v>35.302388761300378</v>
      </c>
      <c r="R229" s="632">
        <v>33.032222852709225</v>
      </c>
      <c r="S229" s="575">
        <v>41.722749117893457</v>
      </c>
      <c r="T229" s="575">
        <v>32.129997063211327</v>
      </c>
      <c r="U229" s="575">
        <v>36.371785615154181</v>
      </c>
      <c r="V229" s="575">
        <v>40.347447480003552</v>
      </c>
      <c r="W229" s="575">
        <v>25.532188331247045</v>
      </c>
      <c r="X229" s="575">
        <v>24.983615541682489</v>
      </c>
      <c r="Y229" s="644">
        <v>24.707797596818708</v>
      </c>
      <c r="Z229" s="644">
        <v>30.928541065823811</v>
      </c>
      <c r="AA229" s="644">
        <v>46.400699037034002</v>
      </c>
      <c r="AB229" s="644">
        <v>26.988861390853707</v>
      </c>
      <c r="AC229" s="644">
        <v>34.279474020867809</v>
      </c>
      <c r="AD229" s="644">
        <v>24.859672108406645</v>
      </c>
      <c r="AE229" s="1711"/>
      <c r="AF229" s="1711"/>
      <c r="AG229" s="1711"/>
      <c r="AH229" s="1711"/>
      <c r="AI229" s="1711"/>
      <c r="AJ229" s="1711"/>
      <c r="AK229" s="1711"/>
      <c r="AL229" s="1711"/>
      <c r="AM229" s="1711"/>
      <c r="AN229" s="1711"/>
      <c r="AO229" s="1711"/>
      <c r="AP229" s="1711"/>
      <c r="AQ229" s="1711"/>
      <c r="AR229" s="1711"/>
      <c r="AS229" s="1711"/>
      <c r="AT229" s="1711"/>
      <c r="AU229" s="1711"/>
      <c r="AV229" s="1711"/>
      <c r="AW229" s="1711"/>
      <c r="AX229" s="1711"/>
      <c r="AY229" s="1711"/>
      <c r="AZ229" s="242"/>
      <c r="BA229" s="1975"/>
      <c r="BB229" s="178" t="s">
        <v>93</v>
      </c>
      <c r="BC229" s="659">
        <v>2750.3466040000008</v>
      </c>
      <c r="BD229" s="674">
        <v>3475.6130280000029</v>
      </c>
      <c r="BE229" s="674">
        <v>3935.9765540000003</v>
      </c>
      <c r="BF229" s="674">
        <v>3932.0867890000036</v>
      </c>
      <c r="BG229" s="689">
        <v>2948.4100829999984</v>
      </c>
      <c r="BH229" s="704">
        <v>1070.6794929999992</v>
      </c>
      <c r="BI229" s="674">
        <v>877.15413100000046</v>
      </c>
      <c r="BJ229" s="674">
        <v>1000.5684980000001</v>
      </c>
      <c r="BK229" s="674">
        <v>747.12029399999972</v>
      </c>
      <c r="BL229" s="689">
        <v>562.65030000000013</v>
      </c>
      <c r="BM229" s="704">
        <v>1859.2959089999997</v>
      </c>
      <c r="BN229" s="674">
        <v>2438.8812430000021</v>
      </c>
      <c r="BO229" s="674">
        <v>2565.5786150000031</v>
      </c>
      <c r="BP229" s="674">
        <v>2975.9006589999976</v>
      </c>
      <c r="BQ229" s="689">
        <v>2944.6039160000009</v>
      </c>
      <c r="BR229" s="704">
        <v>734.8137210000001</v>
      </c>
      <c r="BS229" s="674">
        <v>1026.8936630000001</v>
      </c>
      <c r="BT229" s="674">
        <v>2034.982806</v>
      </c>
      <c r="BU229" s="674">
        <v>1555.0717440000014</v>
      </c>
      <c r="BV229" s="674">
        <v>1126.2416300000002</v>
      </c>
      <c r="BW229" s="674">
        <v>3101.7544310000017</v>
      </c>
      <c r="BX229" s="674">
        <v>1456.2837799999991</v>
      </c>
      <c r="BY229" s="719">
        <v>786.33641999999929</v>
      </c>
      <c r="BZ229" s="719">
        <v>1158.2084839999998</v>
      </c>
      <c r="CA229" s="719">
        <v>1299.4937839999998</v>
      </c>
      <c r="CB229" s="719">
        <v>649.68336000000033</v>
      </c>
      <c r="CC229" s="719">
        <v>1193.276703</v>
      </c>
      <c r="CD229" s="719">
        <v>919.3925320000011</v>
      </c>
      <c r="CE229" s="1551"/>
      <c r="CF229" s="1551"/>
      <c r="CG229" s="1551"/>
      <c r="CH229" s="1551"/>
      <c r="CI229" s="1551"/>
      <c r="CJ229" s="1551"/>
      <c r="CK229" s="1551"/>
      <c r="CL229" s="1551"/>
      <c r="CM229" s="1551"/>
      <c r="CN229" s="1551"/>
      <c r="CO229" s="1551"/>
      <c r="CP229" s="1551"/>
      <c r="CQ229" s="1551"/>
      <c r="CR229" s="1551"/>
      <c r="CS229" s="1551"/>
      <c r="CT229" s="1551"/>
      <c r="CU229" s="1551"/>
      <c r="CV229" s="1551"/>
      <c r="CW229" s="1551"/>
      <c r="CX229" s="1551"/>
      <c r="CY229" s="1551"/>
      <c r="CZ229" s="1552"/>
    </row>
    <row r="230" s="133" customFormat="true" ht="15" customHeight="true" x14ac:dyDescent="0.2">
      <c r="A230" s="2066"/>
      <c r="B230" s="307" t="s">
        <v>94</v>
      </c>
      <c r="C230" s="560">
        <v>53.909304683299212</v>
      </c>
      <c r="D230" s="575">
        <v>42.467744035222672</v>
      </c>
      <c r="E230" s="575">
        <v>34.299875594243382</v>
      </c>
      <c r="F230" s="575">
        <v>29.375248123424942</v>
      </c>
      <c r="G230" s="590">
        <v>15.285172397258091</v>
      </c>
      <c r="H230" s="605">
        <v>33.521134858954973</v>
      </c>
      <c r="I230" s="575">
        <v>36.171056417305266</v>
      </c>
      <c r="J230" s="575">
        <v>21.64866106876887</v>
      </c>
      <c r="K230" s="575">
        <v>18.491799779057875</v>
      </c>
      <c r="L230" s="620">
        <v>7.9498497512059663</v>
      </c>
      <c r="M230" s="632">
        <v>57.111933720211617</v>
      </c>
      <c r="N230" s="575">
        <v>43.237667518162588</v>
      </c>
      <c r="O230" s="575">
        <v>42.029670040936033</v>
      </c>
      <c r="P230" s="575">
        <v>33.320875301793777</v>
      </c>
      <c r="Q230" s="620">
        <v>21.50188936422574</v>
      </c>
      <c r="R230" s="632">
        <v>28.634248275810275</v>
      </c>
      <c r="S230" s="575">
        <v>45.854766618356471</v>
      </c>
      <c r="T230" s="575">
        <v>30.703140277641712</v>
      </c>
      <c r="U230" s="575">
        <v>31.582017958300785</v>
      </c>
      <c r="V230" s="575">
        <v>21.240935145047363</v>
      </c>
      <c r="W230" s="575">
        <v>28.073240952223561</v>
      </c>
      <c r="X230" s="575">
        <v>32.962657578908498</v>
      </c>
      <c r="Y230" s="644">
        <v>41.829498261179282</v>
      </c>
      <c r="Z230" s="644">
        <v>39.722607167626471</v>
      </c>
      <c r="AA230" s="644">
        <v>40.510682066355074</v>
      </c>
      <c r="AB230" s="644">
        <v>41.45783286370537</v>
      </c>
      <c r="AC230" s="644">
        <v>29.49231202317749</v>
      </c>
      <c r="AD230" s="644">
        <v>58.396864899167156</v>
      </c>
      <c r="AE230" s="1711"/>
      <c r="AF230" s="1711"/>
      <c r="AG230" s="1711"/>
      <c r="AH230" s="1711"/>
      <c r="AI230" s="1711"/>
      <c r="AJ230" s="1711"/>
      <c r="AK230" s="1711"/>
      <c r="AL230" s="1711"/>
      <c r="AM230" s="1711"/>
      <c r="AN230" s="1711"/>
      <c r="AO230" s="1711"/>
      <c r="AP230" s="1711"/>
      <c r="AQ230" s="1711"/>
      <c r="AR230" s="1711"/>
      <c r="AS230" s="1711"/>
      <c r="AT230" s="1711"/>
      <c r="AU230" s="1711"/>
      <c r="AV230" s="1711"/>
      <c r="AW230" s="1711"/>
      <c r="AX230" s="1711"/>
      <c r="AY230" s="1711"/>
      <c r="AZ230" s="242"/>
      <c r="BA230" s="1975"/>
      <c r="BB230" s="178" t="s">
        <v>94</v>
      </c>
      <c r="BC230" s="659">
        <v>5606.3924359999955</v>
      </c>
      <c r="BD230" s="674">
        <v>4546.8515159999952</v>
      </c>
      <c r="BE230" s="674">
        <v>3850.5116919999955</v>
      </c>
      <c r="BF230" s="674">
        <v>3328.4180239999987</v>
      </c>
      <c r="BG230" s="689">
        <v>1790.6713710000015</v>
      </c>
      <c r="BH230" s="704">
        <v>1028.1856430000007</v>
      </c>
      <c r="BI230" s="674">
        <v>1136.5559930000006</v>
      </c>
      <c r="BJ230" s="674">
        <v>693.47875299999998</v>
      </c>
      <c r="BK230" s="674">
        <v>582.04296399999998</v>
      </c>
      <c r="BL230" s="689">
        <v>258.00988099999995</v>
      </c>
      <c r="BM230" s="704">
        <v>4231.3852589999988</v>
      </c>
      <c r="BN230" s="674">
        <v>3356.6900019999994</v>
      </c>
      <c r="BO230" s="674">
        <v>3339.8864789999975</v>
      </c>
      <c r="BP230" s="674">
        <v>2703.1181839999995</v>
      </c>
      <c r="BQ230" s="689">
        <v>1793.4918810000004</v>
      </c>
      <c r="BR230" s="704">
        <v>636.97918899999991</v>
      </c>
      <c r="BS230" s="674">
        <v>1128.5922010000004</v>
      </c>
      <c r="BT230" s="674">
        <v>1944.6115240000013</v>
      </c>
      <c r="BU230" s="674">
        <v>1350.2857480000016</v>
      </c>
      <c r="BV230" s="674">
        <v>592.91050399999995</v>
      </c>
      <c r="BW230" s="674">
        <v>3410.4518729999963</v>
      </c>
      <c r="BX230" s="674">
        <v>1921.3785729999984</v>
      </c>
      <c r="BY230" s="719">
        <v>1331.2420009999994</v>
      </c>
      <c r="BZ230" s="719">
        <v>1487.527669999999</v>
      </c>
      <c r="CA230" s="719">
        <v>1134.5385009999998</v>
      </c>
      <c r="CB230" s="719">
        <v>997.98445599999991</v>
      </c>
      <c r="CC230" s="719">
        <v>1026.6344470000001</v>
      </c>
      <c r="CD230" s="719">
        <v>2159.7083520000001</v>
      </c>
      <c r="CE230" s="1551"/>
      <c r="CF230" s="1551"/>
      <c r="CG230" s="1551"/>
      <c r="CH230" s="1551"/>
      <c r="CI230" s="1551"/>
      <c r="CJ230" s="1551"/>
      <c r="CK230" s="1551"/>
      <c r="CL230" s="1551"/>
      <c r="CM230" s="1551"/>
      <c r="CN230" s="1551"/>
      <c r="CO230" s="1551"/>
      <c r="CP230" s="1551"/>
      <c r="CQ230" s="1551"/>
      <c r="CR230" s="1551"/>
      <c r="CS230" s="1551"/>
      <c r="CT230" s="1551"/>
      <c r="CU230" s="1551"/>
      <c r="CV230" s="1551"/>
      <c r="CW230" s="1551"/>
      <c r="CX230" s="1551"/>
      <c r="CY230" s="1551"/>
      <c r="CZ230" s="1552"/>
    </row>
    <row r="231" s="133" customFormat="true" ht="15" customHeight="true" x14ac:dyDescent="0.2">
      <c r="A231" s="2055" t="s">
        <v>301</v>
      </c>
      <c r="B231" s="307" t="s">
        <v>302</v>
      </c>
      <c r="C231" s="388">
        <v>13.863673760178985</v>
      </c>
      <c r="D231" s="389">
        <v>20.114594342387335</v>
      </c>
      <c r="E231" s="389">
        <v>26.58092846620616</v>
      </c>
      <c r="F231" s="389">
        <v>30.603121463735057</v>
      </c>
      <c r="G231" s="390">
        <v>55.225627505270111</v>
      </c>
      <c r="H231" s="391">
        <v>27.937403509059518</v>
      </c>
      <c r="I231" s="389">
        <v>30.805423106721978</v>
      </c>
      <c r="J231" s="389">
        <v>43.237909980137047</v>
      </c>
      <c r="K231" s="389">
        <v>52.995508001441458</v>
      </c>
      <c r="L231" s="392">
        <v>73.878250559089039</v>
      </c>
      <c r="M231" s="393">
        <v>12.798488762851173</v>
      </c>
      <c r="N231" s="389">
        <v>18.351612075634989</v>
      </c>
      <c r="O231" s="389">
        <v>22.118758689420201</v>
      </c>
      <c r="P231" s="389">
        <v>26.589750677982295</v>
      </c>
      <c r="Q231" s="392">
        <v>35.501700661580351</v>
      </c>
      <c r="R231" s="393">
        <v>40.77390460761405</v>
      </c>
      <c r="S231" s="389">
        <v>16.23328131539402</v>
      </c>
      <c r="T231" s="389">
        <v>30.081072852434982</v>
      </c>
      <c r="U231" s="389">
        <v>26.153323774365195</v>
      </c>
      <c r="V231" s="389">
        <v>28.248479988003535</v>
      </c>
      <c r="W231" s="389">
        <v>45.23284641013273</v>
      </c>
      <c r="X231" s="389">
        <v>37.745434053427019</v>
      </c>
      <c r="Y231" s="394">
        <v>22.5340044635136</v>
      </c>
      <c r="Z231" s="394">
        <v>21.650023138965491</v>
      </c>
      <c r="AA231" s="394">
        <v>12.354343356321955</v>
      </c>
      <c r="AB231" s="394">
        <v>26.190505049675771</v>
      </c>
      <c r="AC231" s="394">
        <v>18.002872939939213</v>
      </c>
      <c r="AD231" s="394">
        <v>11.933363659968704</v>
      </c>
      <c r="AE231" s="1712"/>
      <c r="AF231" s="1712"/>
      <c r="AG231" s="1712"/>
      <c r="AH231" s="1712"/>
      <c r="AI231" s="1712"/>
      <c r="AJ231" s="1712"/>
      <c r="AK231" s="1712"/>
      <c r="AL231" s="1712"/>
      <c r="AM231" s="1712"/>
      <c r="AN231" s="1712"/>
      <c r="AO231" s="1712"/>
      <c r="AP231" s="1712"/>
      <c r="AQ231" s="1712"/>
      <c r="AR231" s="1712"/>
      <c r="AS231" s="1712"/>
      <c r="AT231" s="1712"/>
      <c r="AU231" s="1712"/>
      <c r="AV231" s="1712"/>
      <c r="AW231" s="1712"/>
      <c r="AX231" s="1712"/>
      <c r="AY231" s="1712"/>
      <c r="AZ231" s="242"/>
      <c r="BA231" s="2039" t="s">
        <v>301</v>
      </c>
      <c r="BB231" s="178" t="s">
        <v>302</v>
      </c>
      <c r="BC231" s="520">
        <v>1694.3100289999991</v>
      </c>
      <c r="BD231" s="450">
        <v>2458.7960390000003</v>
      </c>
      <c r="BE231" s="450">
        <v>3248.6346029999991</v>
      </c>
      <c r="BF231" s="450">
        <v>3740.0717590000013</v>
      </c>
      <c r="BG231" s="521">
        <v>6750.1775220000063</v>
      </c>
      <c r="BH231" s="529">
        <v>933.57454700000028</v>
      </c>
      <c r="BI231" s="450">
        <v>1029.6874099999989</v>
      </c>
      <c r="BJ231" s="450">
        <v>1445.7780340000006</v>
      </c>
      <c r="BK231" s="450">
        <v>1775.900807000002</v>
      </c>
      <c r="BL231" s="521">
        <v>2463.4126139999985</v>
      </c>
      <c r="BM231" s="529">
        <v>1136.3572679999991</v>
      </c>
      <c r="BN231" s="450">
        <v>1630.5359269999999</v>
      </c>
      <c r="BO231" s="450">
        <v>1962.4941919999994</v>
      </c>
      <c r="BP231" s="450">
        <v>2360.8141380000002</v>
      </c>
      <c r="BQ231" s="521">
        <v>3153.4350150000009</v>
      </c>
      <c r="BR231" s="529">
        <v>968.40989500000137</v>
      </c>
      <c r="BS231" s="450">
        <v>503.54011400000007</v>
      </c>
      <c r="BT231" s="450">
        <v>2139.6476429999989</v>
      </c>
      <c r="BU231" s="450">
        <v>1261.1109560000014</v>
      </c>
      <c r="BV231" s="450">
        <v>1013.0890789999986</v>
      </c>
      <c r="BW231" s="450">
        <v>5770.8291559999998</v>
      </c>
      <c r="BX231" s="450">
        <v>2202.6175699999981</v>
      </c>
      <c r="BY231" s="451">
        <v>763.66217399999891</v>
      </c>
      <c r="BZ231" s="451">
        <v>867.79726500000015</v>
      </c>
      <c r="CA231" s="451">
        <v>349.79038499999973</v>
      </c>
      <c r="CB231" s="451">
        <v>843.93535800000006</v>
      </c>
      <c r="CC231" s="451">
        <v>725.90868299999966</v>
      </c>
      <c r="CD231" s="451">
        <v>481.65167400000018</v>
      </c>
      <c r="CE231" s="1553"/>
      <c r="CF231" s="1553"/>
      <c r="CG231" s="1553"/>
      <c r="CH231" s="1553"/>
      <c r="CI231" s="1553"/>
      <c r="CJ231" s="1553"/>
      <c r="CK231" s="1553"/>
      <c r="CL231" s="1553"/>
      <c r="CM231" s="1553"/>
      <c r="CN231" s="1553"/>
      <c r="CO231" s="1553"/>
      <c r="CP231" s="1553"/>
      <c r="CQ231" s="1553"/>
      <c r="CR231" s="1553"/>
      <c r="CS231" s="1553"/>
      <c r="CT231" s="1553"/>
      <c r="CU231" s="1553"/>
      <c r="CV231" s="1553"/>
      <c r="CW231" s="1553"/>
      <c r="CX231" s="1553"/>
      <c r="CY231" s="1553"/>
      <c r="CZ231" s="1553"/>
    </row>
    <row r="232" s="133" customFormat="true" ht="15" customHeight="true" x14ac:dyDescent="0.2">
      <c r="A232" s="2055"/>
      <c r="B232" s="307" t="s">
        <v>303</v>
      </c>
      <c r="C232" s="388">
        <v>71.231555427936385</v>
      </c>
      <c r="D232" s="389">
        <v>67.472547469802052</v>
      </c>
      <c r="E232" s="389">
        <v>65.272460071821172</v>
      </c>
      <c r="F232" s="389">
        <v>62.110194152084006</v>
      </c>
      <c r="G232" s="390">
        <v>40.619715001953374</v>
      </c>
      <c r="H232" s="391">
        <v>63.851431964477655</v>
      </c>
      <c r="I232" s="389">
        <v>63.199677549886971</v>
      </c>
      <c r="J232" s="389">
        <v>52.562019473051748</v>
      </c>
      <c r="K232" s="389">
        <v>40.932738797871465</v>
      </c>
      <c r="L232" s="392">
        <v>23.454021092978277</v>
      </c>
      <c r="M232" s="393">
        <v>70.646354125308875</v>
      </c>
      <c r="N232" s="389">
        <v>69.024521937442898</v>
      </c>
      <c r="O232" s="389">
        <v>67.444130625898353</v>
      </c>
      <c r="P232" s="389">
        <v>64.779718232917261</v>
      </c>
      <c r="Q232" s="392">
        <v>58.403158208741516</v>
      </c>
      <c r="R232" s="393">
        <v>52.887904388329709</v>
      </c>
      <c r="S232" s="389">
        <v>63.112674912200305</v>
      </c>
      <c r="T232" s="389">
        <v>58.962201157297343</v>
      </c>
      <c r="U232" s="389">
        <v>62.513142280983324</v>
      </c>
      <c r="V232" s="389">
        <v>49.58437511217339</v>
      </c>
      <c r="W232" s="389">
        <v>49.988665454349615</v>
      </c>
      <c r="X232" s="389">
        <v>62.143194155788272</v>
      </c>
      <c r="Y232" s="394">
        <v>71.375911616337291</v>
      </c>
      <c r="Z232" s="394">
        <v>71.775899472100278</v>
      </c>
      <c r="AA232" s="394">
        <v>86.560503481204293</v>
      </c>
      <c r="AB232" s="394">
        <v>48.5148735861167</v>
      </c>
      <c r="AC232" s="394">
        <v>68.328140128760367</v>
      </c>
      <c r="AD232" s="394">
        <v>79.696149100083332</v>
      </c>
      <c r="AE232" s="1712"/>
      <c r="AF232" s="1712"/>
      <c r="AG232" s="1712"/>
      <c r="AH232" s="1712"/>
      <c r="AI232" s="1712"/>
      <c r="AJ232" s="1712"/>
      <c r="AK232" s="1712"/>
      <c r="AL232" s="1712"/>
      <c r="AM232" s="1712"/>
      <c r="AN232" s="1712"/>
      <c r="AO232" s="1712"/>
      <c r="AP232" s="1712"/>
      <c r="AQ232" s="1712"/>
      <c r="AR232" s="1712"/>
      <c r="AS232" s="1712"/>
      <c r="AT232" s="1712"/>
      <c r="AU232" s="1712"/>
      <c r="AV232" s="1712"/>
      <c r="AW232" s="1712"/>
      <c r="AX232" s="1712"/>
      <c r="AY232" s="1712"/>
      <c r="AZ232" s="242"/>
      <c r="BA232" s="2039"/>
      <c r="BB232" s="178" t="s">
        <v>303</v>
      </c>
      <c r="BC232" s="520">
        <v>8705.3648860000158</v>
      </c>
      <c r="BD232" s="450">
        <v>8247.8040389999987</v>
      </c>
      <c r="BE232" s="450">
        <v>7977.3877229999925</v>
      </c>
      <c r="BF232" s="450">
        <v>7590.6172960000094</v>
      </c>
      <c r="BG232" s="521">
        <v>4964.9103059999898</v>
      </c>
      <c r="BH232" s="529">
        <v>2133.7012100000011</v>
      </c>
      <c r="BI232" s="450">
        <v>2112.4823400000023</v>
      </c>
      <c r="BJ232" s="450">
        <v>1757.5551920000005</v>
      </c>
      <c r="BK232" s="450">
        <v>1371.6725550000012</v>
      </c>
      <c r="BL232" s="521">
        <v>782.05603100000008</v>
      </c>
      <c r="BM232" s="529">
        <v>6272.5763529999977</v>
      </c>
      <c r="BN232" s="450">
        <v>6132.8106980000011</v>
      </c>
      <c r="BO232" s="450">
        <v>5984.0028319999874</v>
      </c>
      <c r="BP232" s="450">
        <v>5751.5723449999805</v>
      </c>
      <c r="BQ232" s="521">
        <v>5187.6546940000007</v>
      </c>
      <c r="BR232" s="529">
        <v>1256.1262019999988</v>
      </c>
      <c r="BS232" s="450">
        <v>1957.6919109999985</v>
      </c>
      <c r="BT232" s="450">
        <v>4193.9439910000056</v>
      </c>
      <c r="BU232" s="450">
        <v>3014.3781840000001</v>
      </c>
      <c r="BV232" s="450">
        <v>1778.2687399999977</v>
      </c>
      <c r="BW232" s="450">
        <v>6377.5789270000141</v>
      </c>
      <c r="BX232" s="450">
        <v>3626.3377210000031</v>
      </c>
      <c r="BY232" s="451">
        <v>2418.8813809999988</v>
      </c>
      <c r="BZ232" s="451">
        <v>2876.9913480000027</v>
      </c>
      <c r="CA232" s="451">
        <v>2450.8005779999967</v>
      </c>
      <c r="CB232" s="451">
        <v>1563.2923889999979</v>
      </c>
      <c r="CC232" s="451">
        <v>2755.1152740000034</v>
      </c>
      <c r="CD232" s="451">
        <v>3216.6776039999959</v>
      </c>
      <c r="CE232" s="1553"/>
      <c r="CF232" s="1553"/>
      <c r="CG232" s="1553"/>
      <c r="CH232" s="1553"/>
      <c r="CI232" s="1553"/>
      <c r="CJ232" s="1553"/>
      <c r="CK232" s="1553"/>
      <c r="CL232" s="1553"/>
      <c r="CM232" s="1553"/>
      <c r="CN232" s="1553"/>
      <c r="CO232" s="1553"/>
      <c r="CP232" s="1553"/>
      <c r="CQ232" s="1553"/>
      <c r="CR232" s="1553"/>
      <c r="CS232" s="1553"/>
      <c r="CT232" s="1553"/>
      <c r="CU232" s="1553"/>
      <c r="CV232" s="1553"/>
      <c r="CW232" s="1553"/>
      <c r="CX232" s="1553"/>
      <c r="CY232" s="1553"/>
      <c r="CZ232" s="1553"/>
    </row>
    <row r="233" s="133" customFormat="true" ht="15" customHeight="true" x14ac:dyDescent="0.2">
      <c r="A233" s="2055"/>
      <c r="B233" s="307" t="s">
        <v>304</v>
      </c>
      <c r="C233" s="388">
        <v>7.3819361569317081</v>
      </c>
      <c r="D233" s="389">
        <v>6.0377666233717289</v>
      </c>
      <c r="E233" s="389">
        <v>2.7929102929756255</v>
      </c>
      <c r="F233" s="389">
        <v>2.9399549081967136</v>
      </c>
      <c r="G233" s="390">
        <v>1.9442970710289824</v>
      </c>
      <c r="H233" s="391">
        <v>2.6389913536409186</v>
      </c>
      <c r="I233" s="389">
        <v>2.6461277599440898</v>
      </c>
      <c r="J233" s="389">
        <v>2.9925247967491502</v>
      </c>
      <c r="K233" s="389">
        <v>3.247634903971746</v>
      </c>
      <c r="L233" s="392">
        <v>1.5140672815235618</v>
      </c>
      <c r="M233" s="393">
        <v>8.2051057001656886</v>
      </c>
      <c r="N233" s="389">
        <v>6.1754694905115324</v>
      </c>
      <c r="O233" s="389">
        <v>4.6490597002647824</v>
      </c>
      <c r="P233" s="389">
        <v>3.079917552484269</v>
      </c>
      <c r="Q233" s="392">
        <v>2.0190196642822849</v>
      </c>
      <c r="R233" s="393">
        <v>1.2907387395794223</v>
      </c>
      <c r="S233" s="389">
        <v>8.8996978448135433</v>
      </c>
      <c r="T233" s="389">
        <v>8.7053044631886003</v>
      </c>
      <c r="U233" s="389">
        <v>0.51981254748646555</v>
      </c>
      <c r="V233" s="389">
        <v>10.691599429219819</v>
      </c>
      <c r="W233" s="389">
        <v>2.9750403341968767</v>
      </c>
      <c r="X233" s="389">
        <v>9.9271876043970281E-2</v>
      </c>
      <c r="Y233" s="394">
        <v>3.6492895430243699</v>
      </c>
      <c r="Z233" s="394">
        <v>0.6503914477353</v>
      </c>
      <c r="AA233" s="394">
        <v>0.55637333259161081</v>
      </c>
      <c r="AB233" s="394">
        <v>3.2852525940711552</v>
      </c>
      <c r="AC233" s="394">
        <v>8.9245984414531101</v>
      </c>
      <c r="AD233" s="394">
        <v>5.6370398408362288</v>
      </c>
      <c r="AE233" s="1712"/>
      <c r="AF233" s="1712"/>
      <c r="AG233" s="1712"/>
      <c r="AH233" s="1712"/>
      <c r="AI233" s="1712"/>
      <c r="AJ233" s="1712"/>
      <c r="AK233" s="1712"/>
      <c r="AL233" s="1712"/>
      <c r="AM233" s="1712"/>
      <c r="AN233" s="1712"/>
      <c r="AO233" s="1712"/>
      <c r="AP233" s="1712"/>
      <c r="AQ233" s="1712"/>
      <c r="AR233" s="1712"/>
      <c r="AS233" s="1712"/>
      <c r="AT233" s="1712"/>
      <c r="AU233" s="1712"/>
      <c r="AV233" s="1712"/>
      <c r="AW233" s="1712"/>
      <c r="AX233" s="1712"/>
      <c r="AY233" s="1712"/>
      <c r="AZ233" s="242"/>
      <c r="BA233" s="2039"/>
      <c r="BB233" s="178" t="s">
        <v>304</v>
      </c>
      <c r="BC233" s="520">
        <v>902.16263599999991</v>
      </c>
      <c r="BD233" s="450">
        <v>738.05299800000023</v>
      </c>
      <c r="BE233" s="450">
        <v>341.34041000000002</v>
      </c>
      <c r="BF233" s="450">
        <v>359.29806499999989</v>
      </c>
      <c r="BG233" s="521">
        <v>237.64963800000004</v>
      </c>
      <c r="BH233" s="529">
        <v>88.186260999999988</v>
      </c>
      <c r="BI233" s="450">
        <v>88.448206999999996</v>
      </c>
      <c r="BJ233" s="450">
        <v>100.06326899999999</v>
      </c>
      <c r="BK233" s="450">
        <v>108.829553</v>
      </c>
      <c r="BL233" s="521">
        <v>50.485391999999997</v>
      </c>
      <c r="BM233" s="529">
        <v>728.51816100000008</v>
      </c>
      <c r="BN233" s="450">
        <v>548.6888469999999</v>
      </c>
      <c r="BO233" s="450">
        <v>412.48936199999997</v>
      </c>
      <c r="BP233" s="450">
        <v>273.45547499999998</v>
      </c>
      <c r="BQ233" s="521">
        <v>179.33922000000001</v>
      </c>
      <c r="BR233" s="529">
        <v>30.655984</v>
      </c>
      <c r="BS233" s="450">
        <v>276.05970600000001</v>
      </c>
      <c r="BT233" s="450">
        <v>619.20278800000017</v>
      </c>
      <c r="BU233" s="450">
        <v>25.065315000000002</v>
      </c>
      <c r="BV233" s="450">
        <v>383.43806900000004</v>
      </c>
      <c r="BW233" s="450">
        <v>379.55713299999996</v>
      </c>
      <c r="BX233" s="450">
        <v>5.7929649999999997</v>
      </c>
      <c r="BY233" s="451">
        <v>123.671955</v>
      </c>
      <c r="BZ233" s="451">
        <v>26.069622000000003</v>
      </c>
      <c r="CA233" s="451">
        <v>15.752682</v>
      </c>
      <c r="CB233" s="451">
        <v>105.86053300000002</v>
      </c>
      <c r="CC233" s="451">
        <v>359.85609200000005</v>
      </c>
      <c r="CD233" s="451">
        <v>227.520903</v>
      </c>
      <c r="CE233" s="1553"/>
      <c r="CF233" s="1553"/>
      <c r="CG233" s="1553"/>
      <c r="CH233" s="1553"/>
      <c r="CI233" s="1553"/>
      <c r="CJ233" s="1553"/>
      <c r="CK233" s="1553"/>
      <c r="CL233" s="1553"/>
      <c r="CM233" s="1553"/>
      <c r="CN233" s="1553"/>
      <c r="CO233" s="1553"/>
      <c r="CP233" s="1553"/>
      <c r="CQ233" s="1553"/>
      <c r="CR233" s="1553"/>
      <c r="CS233" s="1553"/>
      <c r="CT233" s="1553"/>
      <c r="CU233" s="1553"/>
      <c r="CV233" s="1553"/>
      <c r="CW233" s="1553"/>
      <c r="CX233" s="1553"/>
      <c r="CY233" s="1553"/>
      <c r="CZ233" s="1553"/>
    </row>
    <row r="234" s="133" customFormat="true" ht="15" customHeight="true" x14ac:dyDescent="0.2">
      <c r="A234" s="2055"/>
      <c r="B234" s="307" t="s">
        <v>305</v>
      </c>
      <c r="C234" s="388">
        <v>3.4520395123160985</v>
      </c>
      <c r="D234" s="389">
        <v>2.4902539459142981</v>
      </c>
      <c r="E234" s="389">
        <v>1.8170116852814155</v>
      </c>
      <c r="F234" s="389">
        <v>1.9322720159512616</v>
      </c>
      <c r="G234" s="390">
        <v>1.1618165867955472</v>
      </c>
      <c r="H234" s="391">
        <v>3.1800729052106602</v>
      </c>
      <c r="I234" s="389">
        <v>1.6336153164667717</v>
      </c>
      <c r="J234" s="389">
        <v>0.63015818021034209</v>
      </c>
      <c r="K234" s="389">
        <v>2.3870939138010789</v>
      </c>
      <c r="L234" s="392">
        <v>0.33496699329714286</v>
      </c>
      <c r="M234" s="393">
        <v>3.7917458162752813</v>
      </c>
      <c r="N234" s="389">
        <v>2.7479364617850357</v>
      </c>
      <c r="O234" s="389">
        <v>1.7667349307829743</v>
      </c>
      <c r="P234" s="389">
        <v>1.766075043380215</v>
      </c>
      <c r="Q234" s="392">
        <v>1.7904157933535974</v>
      </c>
      <c r="R234" s="393">
        <v>9.7137235304823141E-2</v>
      </c>
      <c r="S234" s="389">
        <v>1.2947653412548561</v>
      </c>
      <c r="T234" s="389">
        <v>0.1210745220239139</v>
      </c>
      <c r="U234" s="389">
        <v>8.259365647698381</v>
      </c>
      <c r="V234" s="389">
        <v>9.187688375664294</v>
      </c>
      <c r="W234" s="389">
        <v>1.335808106727101</v>
      </c>
      <c r="X234" s="389">
        <v>0</v>
      </c>
      <c r="Y234" s="394">
        <v>0.74127522109447375</v>
      </c>
      <c r="Z234" s="394">
        <v>5.6816430839428813</v>
      </c>
      <c r="AA234" s="394">
        <v>0</v>
      </c>
      <c r="AB234" s="394">
        <v>1.6980855101318735</v>
      </c>
      <c r="AC234" s="394">
        <v>1.4046130778146237</v>
      </c>
      <c r="AD234" s="394">
        <v>0.32276399536600675</v>
      </c>
      <c r="AE234" s="1712"/>
      <c r="AF234" s="1712"/>
      <c r="AG234" s="1712"/>
      <c r="AH234" s="1712"/>
      <c r="AI234" s="1712"/>
      <c r="AJ234" s="1712"/>
      <c r="AK234" s="1712"/>
      <c r="AL234" s="1712"/>
      <c r="AM234" s="1712"/>
      <c r="AN234" s="1712"/>
      <c r="AO234" s="1712"/>
      <c r="AP234" s="1712"/>
      <c r="AQ234" s="1712"/>
      <c r="AR234" s="1712"/>
      <c r="AS234" s="1712"/>
      <c r="AT234" s="1712"/>
      <c r="AU234" s="1712"/>
      <c r="AV234" s="1712"/>
      <c r="AW234" s="1712"/>
      <c r="AX234" s="1712"/>
      <c r="AY234" s="1712"/>
      <c r="AZ234" s="242"/>
      <c r="BA234" s="2039"/>
      <c r="BB234" s="178" t="s">
        <v>305</v>
      </c>
      <c r="BC234" s="520">
        <v>421.88133299999993</v>
      </c>
      <c r="BD234" s="450">
        <v>304.40716000000003</v>
      </c>
      <c r="BE234" s="450">
        <v>222.06925699999996</v>
      </c>
      <c r="BF234" s="450">
        <v>236.14702199999999</v>
      </c>
      <c r="BG234" s="521">
        <v>142.00776999999999</v>
      </c>
      <c r="BH234" s="529">
        <v>106.26739599999999</v>
      </c>
      <c r="BI234" s="450">
        <v>54.604447999999998</v>
      </c>
      <c r="BJ234" s="450">
        <v>21.071066000000002</v>
      </c>
      <c r="BK234" s="450">
        <v>79.992477999999991</v>
      </c>
      <c r="BL234" s="521">
        <v>11.169212999999999</v>
      </c>
      <c r="BM234" s="529">
        <v>336.66302299999995</v>
      </c>
      <c r="BN234" s="450">
        <v>244.153435</v>
      </c>
      <c r="BO234" s="450">
        <v>156.754142</v>
      </c>
      <c r="BP234" s="450">
        <v>156.80383699999999</v>
      </c>
      <c r="BQ234" s="521">
        <v>159.03350399999999</v>
      </c>
      <c r="BR234" s="529">
        <v>2.30708</v>
      </c>
      <c r="BS234" s="450">
        <v>40.162322999999986</v>
      </c>
      <c r="BT234" s="450">
        <v>8.6119540000000008</v>
      </c>
      <c r="BU234" s="450">
        <v>398.26587999999998</v>
      </c>
      <c r="BV234" s="450">
        <v>329.50256999999999</v>
      </c>
      <c r="BW234" s="450">
        <v>170.42306600000003</v>
      </c>
      <c r="BX234" s="450">
        <v>0</v>
      </c>
      <c r="BY234" s="451">
        <v>25.121316000000004</v>
      </c>
      <c r="BZ234" s="451">
        <v>227.73713899999993</v>
      </c>
      <c r="CA234" s="451">
        <v>0</v>
      </c>
      <c r="CB234" s="451">
        <v>54.717325999999993</v>
      </c>
      <c r="CC234" s="451">
        <v>56.636561999999998</v>
      </c>
      <c r="CD234" s="451">
        <v>13.027326000000002</v>
      </c>
      <c r="CE234" s="1553"/>
      <c r="CF234" s="1553"/>
      <c r="CG234" s="1553"/>
      <c r="CH234" s="1553"/>
      <c r="CI234" s="1553"/>
      <c r="CJ234" s="1553"/>
      <c r="CK234" s="1553"/>
      <c r="CL234" s="1553"/>
      <c r="CM234" s="1553"/>
      <c r="CN234" s="1553"/>
      <c r="CO234" s="1553"/>
      <c r="CP234" s="1553"/>
      <c r="CQ234" s="1553"/>
      <c r="CR234" s="1553"/>
      <c r="CS234" s="1553"/>
      <c r="CT234" s="1553"/>
      <c r="CU234" s="1553"/>
      <c r="CV234" s="1553"/>
      <c r="CW234" s="1553"/>
      <c r="CX234" s="1553"/>
      <c r="CY234" s="1553"/>
      <c r="CZ234" s="1553"/>
    </row>
    <row r="235" s="133" customFormat="true" ht="15" customHeight="true" x14ac:dyDescent="0.2">
      <c r="A235" s="2056"/>
      <c r="B235" s="307" t="s">
        <v>306</v>
      </c>
      <c r="C235" s="388">
        <v>4.0707951426368991</v>
      </c>
      <c r="D235" s="389">
        <v>3.8848376185245468</v>
      </c>
      <c r="E235" s="389">
        <v>3.5366894837153917</v>
      </c>
      <c r="F235" s="389">
        <v>2.4144574600332209</v>
      </c>
      <c r="G235" s="390">
        <v>1.0485438349517588</v>
      </c>
      <c r="H235" s="391">
        <v>2.3921002676114465</v>
      </c>
      <c r="I235" s="389">
        <v>1.7151562669801927</v>
      </c>
      <c r="J235" s="389">
        <v>0.57738756985173212</v>
      </c>
      <c r="K235" s="389">
        <v>0.43702438291448631</v>
      </c>
      <c r="L235" s="392">
        <v>0.81869407311201003</v>
      </c>
      <c r="M235" s="393">
        <v>4.5583055953988465</v>
      </c>
      <c r="N235" s="389">
        <v>3.7004600346254768</v>
      </c>
      <c r="O235" s="389">
        <v>4.0213160536334822</v>
      </c>
      <c r="P235" s="389">
        <v>3.7845384932357424</v>
      </c>
      <c r="Q235" s="392">
        <v>2.2857056720420963</v>
      </c>
      <c r="R235" s="393">
        <v>4.9503150291720059</v>
      </c>
      <c r="S235" s="389">
        <v>10.45958058633704</v>
      </c>
      <c r="T235" s="389">
        <v>2.1303470050551576</v>
      </c>
      <c r="U235" s="389">
        <v>2.5543557494667959</v>
      </c>
      <c r="V235" s="389">
        <v>2.2878570949385253</v>
      </c>
      <c r="W235" s="389">
        <v>0.46763969459374066</v>
      </c>
      <c r="X235" s="389">
        <v>1.2099914740811787E-2</v>
      </c>
      <c r="Y235" s="394">
        <v>1.6995191560300387</v>
      </c>
      <c r="Z235" s="394">
        <v>0.24204285725600433</v>
      </c>
      <c r="AA235" s="394">
        <v>0.52877982988221894</v>
      </c>
      <c r="AB235" s="394">
        <v>20.311283260004355</v>
      </c>
      <c r="AC235" s="394">
        <v>3.3397754120326999</v>
      </c>
      <c r="AD235" s="394">
        <v>2.4106834037458658</v>
      </c>
      <c r="AE235" s="1712"/>
      <c r="AF235" s="1712"/>
      <c r="AG235" s="1712"/>
      <c r="AH235" s="1712"/>
      <c r="AI235" s="1712"/>
      <c r="AJ235" s="1712"/>
      <c r="AK235" s="1712"/>
      <c r="AL235" s="1712"/>
      <c r="AM235" s="1712"/>
      <c r="AN235" s="1712"/>
      <c r="AO235" s="1712"/>
      <c r="AP235" s="1712"/>
      <c r="AQ235" s="1712"/>
      <c r="AR235" s="1712"/>
      <c r="AS235" s="1712"/>
      <c r="AT235" s="1712"/>
      <c r="AU235" s="1712"/>
      <c r="AV235" s="1712"/>
      <c r="AW235" s="1712"/>
      <c r="AX235" s="1712"/>
      <c r="AY235" s="1712"/>
      <c r="AZ235" s="242"/>
      <c r="BA235" s="2040"/>
      <c r="BB235" s="178" t="s">
        <v>306</v>
      </c>
      <c r="BC235" s="520">
        <v>497.50081799999992</v>
      </c>
      <c r="BD235" s="450">
        <v>474.88023800000002</v>
      </c>
      <c r="BE235" s="450">
        <v>432.24268299999994</v>
      </c>
      <c r="BF235" s="450">
        <v>295.075918</v>
      </c>
      <c r="BG235" s="521">
        <v>128.16254600000002</v>
      </c>
      <c r="BH235" s="529">
        <v>79.935986999999983</v>
      </c>
      <c r="BI235" s="450">
        <v>57.329996999999985</v>
      </c>
      <c r="BJ235" s="450">
        <v>19.306536000000001</v>
      </c>
      <c r="BK235" s="450">
        <v>14.644863000000001</v>
      </c>
      <c r="BL235" s="521">
        <v>27.298715000000001</v>
      </c>
      <c r="BM235" s="529">
        <v>404.72463500000003</v>
      </c>
      <c r="BN235" s="450">
        <v>328.78490500000004</v>
      </c>
      <c r="BO235" s="450">
        <v>356.79259899999994</v>
      </c>
      <c r="BP235" s="450">
        <v>336.01638799999989</v>
      </c>
      <c r="BQ235" s="521">
        <v>203.02757800000001</v>
      </c>
      <c r="BR235" s="529">
        <v>117.57358299999997</v>
      </c>
      <c r="BS235" s="450">
        <v>324.44570500000003</v>
      </c>
      <c r="BT235" s="450">
        <v>151.53023200000001</v>
      </c>
      <c r="BU235" s="450">
        <v>123.17080800000002</v>
      </c>
      <c r="BV235" s="450">
        <v>82.050539999999984</v>
      </c>
      <c r="BW235" s="450">
        <v>59.661706000000002</v>
      </c>
      <c r="BX235" s="450">
        <v>0.70608499999999996</v>
      </c>
      <c r="BY235" s="451">
        <v>57.59555499999999</v>
      </c>
      <c r="BZ235" s="451">
        <v>9.7017970000000009</v>
      </c>
      <c r="CA235" s="451">
        <v>14.971423000000001</v>
      </c>
      <c r="CB235" s="451">
        <v>654.48948299999995</v>
      </c>
      <c r="CC235" s="451">
        <v>134.66583800000004</v>
      </c>
      <c r="CD235" s="451">
        <v>97.299448000000012</v>
      </c>
      <c r="CE235" s="1553"/>
      <c r="CF235" s="1553"/>
      <c r="CG235" s="1553"/>
      <c r="CH235" s="1553"/>
      <c r="CI235" s="1553"/>
      <c r="CJ235" s="1553"/>
      <c r="CK235" s="1553"/>
      <c r="CL235" s="1553"/>
      <c r="CM235" s="1553"/>
      <c r="CN235" s="1553"/>
      <c r="CO235" s="1553"/>
      <c r="CP235" s="1553"/>
      <c r="CQ235" s="1553"/>
      <c r="CR235" s="1553"/>
      <c r="CS235" s="1553"/>
      <c r="CT235" s="1553"/>
      <c r="CU235" s="1553"/>
      <c r="CV235" s="1553"/>
      <c r="CW235" s="1553"/>
      <c r="CX235" s="1553"/>
      <c r="CY235" s="1553"/>
      <c r="CZ235" s="1553"/>
    </row>
    <row r="236" s="133" customFormat="true" ht="15" customHeight="true" x14ac:dyDescent="0.2">
      <c r="A236" s="785"/>
      <c r="B236" s="307"/>
      <c r="C236" s="388"/>
      <c r="D236" s="389"/>
      <c r="E236" s="389"/>
      <c r="F236" s="389"/>
      <c r="G236" s="390"/>
      <c r="H236" s="391"/>
      <c r="I236" s="389"/>
      <c r="J236" s="389"/>
      <c r="K236" s="389"/>
      <c r="L236" s="392"/>
      <c r="M236" s="393"/>
      <c r="N236" s="389"/>
      <c r="O236" s="389"/>
      <c r="P236" s="389"/>
      <c r="Q236" s="392"/>
      <c r="R236" s="393"/>
      <c r="S236" s="389"/>
      <c r="T236" s="389"/>
      <c r="U236" s="389"/>
      <c r="V236" s="389"/>
      <c r="W236" s="389"/>
      <c r="X236" s="389"/>
      <c r="Y236" s="394"/>
      <c r="Z236" s="394"/>
      <c r="AA236" s="394"/>
      <c r="AB236" s="394"/>
      <c r="AC236" s="394"/>
      <c r="AD236" s="394"/>
      <c r="AE236" s="1712"/>
      <c r="AF236" s="1712"/>
      <c r="AG236" s="1712"/>
      <c r="AH236" s="1712"/>
      <c r="AI236" s="1712"/>
      <c r="AJ236" s="1712"/>
      <c r="AK236" s="1712"/>
      <c r="AL236" s="1712"/>
      <c r="AM236" s="1712"/>
      <c r="AN236" s="1712"/>
      <c r="AO236" s="1712"/>
      <c r="AP236" s="1712"/>
      <c r="AQ236" s="1712"/>
      <c r="AR236" s="1712"/>
      <c r="AS236" s="1712"/>
      <c r="AT236" s="1712"/>
      <c r="AU236" s="1712"/>
      <c r="AV236" s="1712"/>
      <c r="AW236" s="1712"/>
      <c r="AX236" s="1712"/>
      <c r="AY236" s="1712"/>
      <c r="AZ236" s="242"/>
      <c r="BA236" s="786"/>
      <c r="BB236" s="178"/>
      <c r="BC236" s="520"/>
      <c r="BD236" s="450"/>
      <c r="BE236" s="450"/>
      <c r="BF236" s="450"/>
      <c r="BG236" s="521"/>
      <c r="BH236" s="529"/>
      <c r="BI236" s="450"/>
      <c r="BJ236" s="450"/>
      <c r="BK236" s="450"/>
      <c r="BL236" s="521"/>
      <c r="BM236" s="529"/>
      <c r="BN236" s="450"/>
      <c r="BO236" s="450"/>
      <c r="BP236" s="450"/>
      <c r="BQ236" s="521"/>
      <c r="BR236" s="529"/>
      <c r="BS236" s="450"/>
      <c r="BT236" s="450"/>
      <c r="BU236" s="450"/>
      <c r="BV236" s="450"/>
      <c r="BW236" s="450"/>
      <c r="BX236" s="450"/>
      <c r="BY236" s="451"/>
      <c r="BZ236" s="451"/>
      <c r="CA236" s="451"/>
      <c r="CB236" s="451"/>
      <c r="CC236" s="451"/>
      <c r="CD236" s="451"/>
      <c r="CE236" s="1553"/>
      <c r="CF236" s="1553"/>
      <c r="CG236" s="1553"/>
      <c r="CH236" s="1553"/>
      <c r="CI236" s="1553"/>
      <c r="CJ236" s="1553"/>
      <c r="CK236" s="1553"/>
      <c r="CL236" s="1553"/>
      <c r="CM236" s="1553"/>
      <c r="CN236" s="1553"/>
      <c r="CO236" s="1553"/>
      <c r="CP236" s="1553"/>
      <c r="CQ236" s="1553"/>
      <c r="CR236" s="1553"/>
      <c r="CS236" s="1553"/>
      <c r="CT236" s="1553"/>
      <c r="CU236" s="1553"/>
      <c r="CV236" s="1553"/>
      <c r="CW236" s="1553"/>
      <c r="CX236" s="1553"/>
      <c r="CY236" s="1553"/>
      <c r="CZ236" s="1553"/>
    </row>
    <row r="237" s="133" customFormat="true" ht="15" customHeight="true" x14ac:dyDescent="0.2">
      <c r="A237" s="785"/>
      <c r="B237" s="307"/>
      <c r="C237" s="388"/>
      <c r="D237" s="389"/>
      <c r="E237" s="389"/>
      <c r="F237" s="389"/>
      <c r="G237" s="390"/>
      <c r="H237" s="391"/>
      <c r="I237" s="389"/>
      <c r="J237" s="389"/>
      <c r="K237" s="389"/>
      <c r="L237" s="392"/>
      <c r="M237" s="393"/>
      <c r="N237" s="389"/>
      <c r="O237" s="389"/>
      <c r="P237" s="389"/>
      <c r="Q237" s="392"/>
      <c r="R237" s="393"/>
      <c r="S237" s="389"/>
      <c r="T237" s="389"/>
      <c r="U237" s="389"/>
      <c r="V237" s="389"/>
      <c r="W237" s="389"/>
      <c r="X237" s="389"/>
      <c r="Y237" s="394"/>
      <c r="Z237" s="394"/>
      <c r="AA237" s="394"/>
      <c r="AB237" s="394"/>
      <c r="AC237" s="394"/>
      <c r="AD237" s="394"/>
      <c r="AE237" s="1712"/>
      <c r="AF237" s="1712"/>
      <c r="AG237" s="1712"/>
      <c r="AH237" s="1712"/>
      <c r="AI237" s="1712"/>
      <c r="AJ237" s="1712"/>
      <c r="AK237" s="1712"/>
      <c r="AL237" s="1712"/>
      <c r="AM237" s="1712"/>
      <c r="AN237" s="1712"/>
      <c r="AO237" s="1712"/>
      <c r="AP237" s="1712"/>
      <c r="AQ237" s="1712"/>
      <c r="AR237" s="1712"/>
      <c r="AS237" s="1712"/>
      <c r="AT237" s="1712"/>
      <c r="AU237" s="1712"/>
      <c r="AV237" s="1712"/>
      <c r="AW237" s="1712"/>
      <c r="AX237" s="1712"/>
      <c r="AY237" s="1712"/>
      <c r="AZ237" s="242"/>
      <c r="BA237" s="786"/>
      <c r="BB237" s="178"/>
      <c r="BC237" s="520"/>
      <c r="BD237" s="450"/>
      <c r="BE237" s="450"/>
      <c r="BF237" s="450"/>
      <c r="BG237" s="521"/>
      <c r="BH237" s="529"/>
      <c r="BI237" s="450"/>
      <c r="BJ237" s="450"/>
      <c r="BK237" s="450"/>
      <c r="BL237" s="521"/>
      <c r="BM237" s="529"/>
      <c r="BN237" s="450"/>
      <c r="BO237" s="450"/>
      <c r="BP237" s="450"/>
      <c r="BQ237" s="521"/>
      <c r="BR237" s="529"/>
      <c r="BS237" s="450"/>
      <c r="BT237" s="450"/>
      <c r="BU237" s="450"/>
      <c r="BV237" s="450"/>
      <c r="BW237" s="450"/>
      <c r="BX237" s="450"/>
      <c r="BY237" s="451"/>
      <c r="BZ237" s="451"/>
      <c r="CA237" s="451"/>
      <c r="CB237" s="451"/>
      <c r="CC237" s="451"/>
      <c r="CD237" s="451"/>
      <c r="CE237" s="1553"/>
      <c r="CF237" s="1553"/>
      <c r="CG237" s="1553"/>
      <c r="CH237" s="1553"/>
      <c r="CI237" s="1553"/>
      <c r="CJ237" s="1553"/>
      <c r="CK237" s="1553"/>
      <c r="CL237" s="1553"/>
      <c r="CM237" s="1553"/>
      <c r="CN237" s="1553"/>
      <c r="CO237" s="1553"/>
      <c r="CP237" s="1553"/>
      <c r="CQ237" s="1553"/>
      <c r="CR237" s="1553"/>
      <c r="CS237" s="1553"/>
      <c r="CT237" s="1553"/>
      <c r="CU237" s="1553"/>
      <c r="CV237" s="1553"/>
      <c r="CW237" s="1553"/>
      <c r="CX237" s="1553"/>
      <c r="CY237" s="1553"/>
      <c r="CZ237" s="1553"/>
    </row>
    <row r="238" s="133" customFormat="true" ht="15" customHeight="true" x14ac:dyDescent="0.2">
      <c r="A238" s="785"/>
      <c r="B238" s="307"/>
      <c r="C238" s="388"/>
      <c r="D238" s="389"/>
      <c r="E238" s="389"/>
      <c r="F238" s="389"/>
      <c r="G238" s="390"/>
      <c r="H238" s="391"/>
      <c r="I238" s="389"/>
      <c r="J238" s="389"/>
      <c r="K238" s="389"/>
      <c r="L238" s="392"/>
      <c r="M238" s="393"/>
      <c r="N238" s="389"/>
      <c r="O238" s="389"/>
      <c r="P238" s="389"/>
      <c r="Q238" s="392"/>
      <c r="R238" s="393"/>
      <c r="S238" s="389"/>
      <c r="T238" s="389"/>
      <c r="U238" s="389"/>
      <c r="V238" s="389"/>
      <c r="W238" s="389"/>
      <c r="X238" s="389"/>
      <c r="Y238" s="394"/>
      <c r="Z238" s="394"/>
      <c r="AA238" s="394"/>
      <c r="AB238" s="394"/>
      <c r="AC238" s="394"/>
      <c r="AD238" s="394"/>
      <c r="AE238" s="1712"/>
      <c r="AF238" s="1712"/>
      <c r="AG238" s="1712"/>
      <c r="AH238" s="1712"/>
      <c r="AI238" s="1712"/>
      <c r="AJ238" s="1712"/>
      <c r="AK238" s="1712"/>
      <c r="AL238" s="1712"/>
      <c r="AM238" s="1712"/>
      <c r="AN238" s="1712"/>
      <c r="AO238" s="1712"/>
      <c r="AP238" s="1712"/>
      <c r="AQ238" s="1712"/>
      <c r="AR238" s="1712"/>
      <c r="AS238" s="1712"/>
      <c r="AT238" s="1712"/>
      <c r="AU238" s="1712"/>
      <c r="AV238" s="1712"/>
      <c r="AW238" s="1712"/>
      <c r="AX238" s="1712"/>
      <c r="AY238" s="1712"/>
      <c r="AZ238" s="242"/>
      <c r="BA238" s="786"/>
      <c r="BB238" s="178"/>
      <c r="BC238" s="520"/>
      <c r="BD238" s="450"/>
      <c r="BE238" s="450"/>
      <c r="BF238" s="450"/>
      <c r="BG238" s="521"/>
      <c r="BH238" s="529"/>
      <c r="BI238" s="450"/>
      <c r="BJ238" s="450"/>
      <c r="BK238" s="450"/>
      <c r="BL238" s="521"/>
      <c r="BM238" s="529"/>
      <c r="BN238" s="450"/>
      <c r="BO238" s="450"/>
      <c r="BP238" s="450"/>
      <c r="BQ238" s="521"/>
      <c r="BR238" s="529"/>
      <c r="BS238" s="450"/>
      <c r="BT238" s="450"/>
      <c r="BU238" s="450"/>
      <c r="BV238" s="450"/>
      <c r="BW238" s="450"/>
      <c r="BX238" s="450"/>
      <c r="BY238" s="451"/>
      <c r="BZ238" s="451"/>
      <c r="CA238" s="451"/>
      <c r="CB238" s="451"/>
      <c r="CC238" s="451"/>
      <c r="CD238" s="451"/>
      <c r="CE238" s="1553"/>
      <c r="CF238" s="1553"/>
      <c r="CG238" s="1553"/>
      <c r="CH238" s="1553"/>
      <c r="CI238" s="1553"/>
      <c r="CJ238" s="1553"/>
      <c r="CK238" s="1553"/>
      <c r="CL238" s="1553"/>
      <c r="CM238" s="1553"/>
      <c r="CN238" s="1553"/>
      <c r="CO238" s="1553"/>
      <c r="CP238" s="1553"/>
      <c r="CQ238" s="1553"/>
      <c r="CR238" s="1553"/>
      <c r="CS238" s="1553"/>
      <c r="CT238" s="1553"/>
      <c r="CU238" s="1553"/>
      <c r="CV238" s="1553"/>
      <c r="CW238" s="1553"/>
      <c r="CX238" s="1553"/>
      <c r="CY238" s="1553"/>
      <c r="CZ238" s="1553"/>
    </row>
    <row r="239" s="133" customFormat="true" ht="15" customHeight="true" x14ac:dyDescent="0.2">
      <c r="A239" s="785"/>
      <c r="B239" s="307"/>
      <c r="C239" s="388"/>
      <c r="D239" s="389"/>
      <c r="E239" s="389"/>
      <c r="F239" s="389"/>
      <c r="G239" s="390"/>
      <c r="H239" s="391"/>
      <c r="I239" s="389"/>
      <c r="J239" s="389"/>
      <c r="K239" s="389"/>
      <c r="L239" s="392"/>
      <c r="M239" s="393"/>
      <c r="N239" s="389"/>
      <c r="O239" s="389"/>
      <c r="P239" s="389"/>
      <c r="Q239" s="392"/>
      <c r="R239" s="393"/>
      <c r="S239" s="389"/>
      <c r="T239" s="389"/>
      <c r="U239" s="389"/>
      <c r="V239" s="389"/>
      <c r="W239" s="389"/>
      <c r="X239" s="389"/>
      <c r="Y239" s="394"/>
      <c r="Z239" s="394"/>
      <c r="AA239" s="394"/>
      <c r="AB239" s="394"/>
      <c r="AC239" s="394"/>
      <c r="AD239" s="394"/>
      <c r="AE239" s="1712"/>
      <c r="AF239" s="1712"/>
      <c r="AG239" s="1712"/>
      <c r="AH239" s="1712"/>
      <c r="AI239" s="1712"/>
      <c r="AJ239" s="1712"/>
      <c r="AK239" s="1712"/>
      <c r="AL239" s="1712"/>
      <c r="AM239" s="1712"/>
      <c r="AN239" s="1712"/>
      <c r="AO239" s="1712"/>
      <c r="AP239" s="1712"/>
      <c r="AQ239" s="1712"/>
      <c r="AR239" s="1712"/>
      <c r="AS239" s="1712"/>
      <c r="AT239" s="1712"/>
      <c r="AU239" s="1712"/>
      <c r="AV239" s="1712"/>
      <c r="AW239" s="1712"/>
      <c r="AX239" s="1712"/>
      <c r="AY239" s="1712"/>
      <c r="AZ239" s="242"/>
      <c r="BA239" s="786"/>
      <c r="BB239" s="178"/>
      <c r="BC239" s="520"/>
      <c r="BD239" s="450"/>
      <c r="BE239" s="450"/>
      <c r="BF239" s="450"/>
      <c r="BG239" s="521"/>
      <c r="BH239" s="529"/>
      <c r="BI239" s="450"/>
      <c r="BJ239" s="450"/>
      <c r="BK239" s="450"/>
      <c r="BL239" s="521"/>
      <c r="BM239" s="529"/>
      <c r="BN239" s="450"/>
      <c r="BO239" s="450"/>
      <c r="BP239" s="450"/>
      <c r="BQ239" s="521"/>
      <c r="BR239" s="529"/>
      <c r="BS239" s="450"/>
      <c r="BT239" s="450"/>
      <c r="BU239" s="450"/>
      <c r="BV239" s="450"/>
      <c r="BW239" s="450"/>
      <c r="BX239" s="450"/>
      <c r="BY239" s="451"/>
      <c r="BZ239" s="451"/>
      <c r="CA239" s="451"/>
      <c r="CB239" s="451"/>
      <c r="CC239" s="451"/>
      <c r="CD239" s="451"/>
      <c r="CE239" s="1553"/>
      <c r="CF239" s="1553"/>
      <c r="CG239" s="1553"/>
      <c r="CH239" s="1553"/>
      <c r="CI239" s="1553"/>
      <c r="CJ239" s="1553"/>
      <c r="CK239" s="1553"/>
      <c r="CL239" s="1553"/>
      <c r="CM239" s="1553"/>
      <c r="CN239" s="1553"/>
      <c r="CO239" s="1553"/>
      <c r="CP239" s="1553"/>
      <c r="CQ239" s="1553"/>
      <c r="CR239" s="1553"/>
      <c r="CS239" s="1553"/>
      <c r="CT239" s="1553"/>
      <c r="CU239" s="1553"/>
      <c r="CV239" s="1553"/>
      <c r="CW239" s="1553"/>
      <c r="CX239" s="1553"/>
      <c r="CY239" s="1553"/>
      <c r="CZ239" s="1553"/>
    </row>
    <row r="240" s="133" customFormat="true" ht="15" customHeight="true" x14ac:dyDescent="0.2">
      <c r="A240" s="785"/>
      <c r="B240" s="307"/>
      <c r="C240" s="388"/>
      <c r="D240" s="389"/>
      <c r="E240" s="389"/>
      <c r="F240" s="389"/>
      <c r="G240" s="390"/>
      <c r="H240" s="391"/>
      <c r="I240" s="389"/>
      <c r="J240" s="389"/>
      <c r="K240" s="389"/>
      <c r="L240" s="392"/>
      <c r="M240" s="393"/>
      <c r="N240" s="389"/>
      <c r="O240" s="389"/>
      <c r="P240" s="389"/>
      <c r="Q240" s="392"/>
      <c r="R240" s="393"/>
      <c r="S240" s="389"/>
      <c r="T240" s="389"/>
      <c r="U240" s="389"/>
      <c r="V240" s="389"/>
      <c r="W240" s="389"/>
      <c r="X240" s="389"/>
      <c r="Y240" s="394"/>
      <c r="Z240" s="394"/>
      <c r="AA240" s="394"/>
      <c r="AB240" s="394"/>
      <c r="AC240" s="394"/>
      <c r="AD240" s="394"/>
      <c r="AE240" s="1712"/>
      <c r="AF240" s="1712"/>
      <c r="AG240" s="1712"/>
      <c r="AH240" s="1712"/>
      <c r="AI240" s="1712"/>
      <c r="AJ240" s="1712"/>
      <c r="AK240" s="1712"/>
      <c r="AL240" s="1712"/>
      <c r="AM240" s="1712"/>
      <c r="AN240" s="1712"/>
      <c r="AO240" s="1712"/>
      <c r="AP240" s="1712"/>
      <c r="AQ240" s="1712"/>
      <c r="AR240" s="1712"/>
      <c r="AS240" s="1712"/>
      <c r="AT240" s="1712"/>
      <c r="AU240" s="1712"/>
      <c r="AV240" s="1712"/>
      <c r="AW240" s="1712"/>
      <c r="AX240" s="1712"/>
      <c r="AY240" s="1712"/>
      <c r="AZ240" s="242"/>
      <c r="BA240" s="786"/>
      <c r="BB240" s="178"/>
      <c r="BC240" s="520"/>
      <c r="BD240" s="450"/>
      <c r="BE240" s="450"/>
      <c r="BF240" s="450"/>
      <c r="BG240" s="521"/>
      <c r="BH240" s="529"/>
      <c r="BI240" s="450"/>
      <c r="BJ240" s="450"/>
      <c r="BK240" s="450"/>
      <c r="BL240" s="521"/>
      <c r="BM240" s="529"/>
      <c r="BN240" s="450"/>
      <c r="BO240" s="450"/>
      <c r="BP240" s="450"/>
      <c r="BQ240" s="521"/>
      <c r="BR240" s="529"/>
      <c r="BS240" s="450"/>
      <c r="BT240" s="450"/>
      <c r="BU240" s="450"/>
      <c r="BV240" s="450"/>
      <c r="BW240" s="450"/>
      <c r="BX240" s="450"/>
      <c r="BY240" s="451"/>
      <c r="BZ240" s="451"/>
      <c r="CA240" s="451"/>
      <c r="CB240" s="451"/>
      <c r="CC240" s="451"/>
      <c r="CD240" s="451"/>
      <c r="CE240" s="1553"/>
      <c r="CF240" s="1553"/>
      <c r="CG240" s="1553"/>
      <c r="CH240" s="1553"/>
      <c r="CI240" s="1553"/>
      <c r="CJ240" s="1553"/>
      <c r="CK240" s="1553"/>
      <c r="CL240" s="1553"/>
      <c r="CM240" s="1553"/>
      <c r="CN240" s="1553"/>
      <c r="CO240" s="1553"/>
      <c r="CP240" s="1553"/>
      <c r="CQ240" s="1553"/>
      <c r="CR240" s="1553"/>
      <c r="CS240" s="1553"/>
      <c r="CT240" s="1553"/>
      <c r="CU240" s="1553"/>
      <c r="CV240" s="1553"/>
      <c r="CW240" s="1553"/>
      <c r="CX240" s="1553"/>
      <c r="CY240" s="1553"/>
      <c r="CZ240" s="1553"/>
    </row>
    <row r="241" s="133" customFormat="true" ht="15" customHeight="true" x14ac:dyDescent="0.2">
      <c r="A241" s="785"/>
      <c r="B241" s="307"/>
      <c r="C241" s="388"/>
      <c r="D241" s="389"/>
      <c r="E241" s="389"/>
      <c r="F241" s="389"/>
      <c r="G241" s="390"/>
      <c r="H241" s="391"/>
      <c r="I241" s="389"/>
      <c r="J241" s="389"/>
      <c r="K241" s="389"/>
      <c r="L241" s="392"/>
      <c r="M241" s="393"/>
      <c r="N241" s="389"/>
      <c r="O241" s="389"/>
      <c r="P241" s="389"/>
      <c r="Q241" s="392"/>
      <c r="R241" s="393"/>
      <c r="S241" s="389"/>
      <c r="T241" s="389"/>
      <c r="U241" s="389"/>
      <c r="V241" s="389"/>
      <c r="W241" s="389"/>
      <c r="X241" s="389"/>
      <c r="Y241" s="394"/>
      <c r="Z241" s="394"/>
      <c r="AA241" s="394"/>
      <c r="AB241" s="394"/>
      <c r="AC241" s="394"/>
      <c r="AD241" s="394"/>
      <c r="AE241" s="1712"/>
      <c r="AF241" s="1712"/>
      <c r="AG241" s="1712"/>
      <c r="AH241" s="1712"/>
      <c r="AI241" s="1712"/>
      <c r="AJ241" s="1712"/>
      <c r="AK241" s="1712"/>
      <c r="AL241" s="1712"/>
      <c r="AM241" s="1712"/>
      <c r="AN241" s="1712"/>
      <c r="AO241" s="1712"/>
      <c r="AP241" s="1712"/>
      <c r="AQ241" s="1712"/>
      <c r="AR241" s="1712"/>
      <c r="AS241" s="1712"/>
      <c r="AT241" s="1712"/>
      <c r="AU241" s="1712"/>
      <c r="AV241" s="1712"/>
      <c r="AW241" s="1712"/>
      <c r="AX241" s="1712"/>
      <c r="AY241" s="1712"/>
      <c r="AZ241" s="242"/>
      <c r="BA241" s="786"/>
      <c r="BB241" s="178"/>
      <c r="BC241" s="520"/>
      <c r="BD241" s="450"/>
      <c r="BE241" s="450"/>
      <c r="BF241" s="450"/>
      <c r="BG241" s="521"/>
      <c r="BH241" s="529"/>
      <c r="BI241" s="450"/>
      <c r="BJ241" s="450"/>
      <c r="BK241" s="450"/>
      <c r="BL241" s="521"/>
      <c r="BM241" s="529"/>
      <c r="BN241" s="450"/>
      <c r="BO241" s="450"/>
      <c r="BP241" s="450"/>
      <c r="BQ241" s="521"/>
      <c r="BR241" s="529"/>
      <c r="BS241" s="450"/>
      <c r="BT241" s="450"/>
      <c r="BU241" s="450"/>
      <c r="BV241" s="450"/>
      <c r="BW241" s="450"/>
      <c r="BX241" s="450"/>
      <c r="BY241" s="451"/>
      <c r="BZ241" s="451"/>
      <c r="CA241" s="451"/>
      <c r="CB241" s="451"/>
      <c r="CC241" s="451"/>
      <c r="CD241" s="451"/>
      <c r="CE241" s="1553"/>
      <c r="CF241" s="1553"/>
      <c r="CG241" s="1553"/>
      <c r="CH241" s="1553"/>
      <c r="CI241" s="1553"/>
      <c r="CJ241" s="1553"/>
      <c r="CK241" s="1553"/>
      <c r="CL241" s="1553"/>
      <c r="CM241" s="1553"/>
      <c r="CN241" s="1553"/>
      <c r="CO241" s="1553"/>
      <c r="CP241" s="1553"/>
      <c r="CQ241" s="1553"/>
      <c r="CR241" s="1553"/>
      <c r="CS241" s="1553"/>
      <c r="CT241" s="1553"/>
      <c r="CU241" s="1553"/>
      <c r="CV241" s="1553"/>
      <c r="CW241" s="1553"/>
      <c r="CX241" s="1553"/>
      <c r="CY241" s="1553"/>
      <c r="CZ241" s="1553"/>
    </row>
    <row r="242" s="133" customFormat="true" ht="15" customHeight="true" x14ac:dyDescent="0.2">
      <c r="A242" s="785"/>
      <c r="B242" s="307"/>
      <c r="C242" s="388"/>
      <c r="D242" s="389"/>
      <c r="E242" s="389"/>
      <c r="F242" s="389"/>
      <c r="G242" s="390"/>
      <c r="H242" s="391"/>
      <c r="I242" s="389"/>
      <c r="J242" s="389"/>
      <c r="K242" s="389"/>
      <c r="L242" s="392"/>
      <c r="M242" s="393"/>
      <c r="N242" s="389"/>
      <c r="O242" s="389"/>
      <c r="P242" s="389"/>
      <c r="Q242" s="392"/>
      <c r="R242" s="393"/>
      <c r="S242" s="389"/>
      <c r="T242" s="389"/>
      <c r="U242" s="389"/>
      <c r="V242" s="389"/>
      <c r="W242" s="389"/>
      <c r="X242" s="389"/>
      <c r="Y242" s="394"/>
      <c r="Z242" s="394"/>
      <c r="AA242" s="394"/>
      <c r="AB242" s="394"/>
      <c r="AC242" s="394"/>
      <c r="AD242" s="394"/>
      <c r="AE242" s="1712"/>
      <c r="AF242" s="1712"/>
      <c r="AG242" s="1712"/>
      <c r="AH242" s="1712"/>
      <c r="AI242" s="1712"/>
      <c r="AJ242" s="1712"/>
      <c r="AK242" s="1712"/>
      <c r="AL242" s="1712"/>
      <c r="AM242" s="1712"/>
      <c r="AN242" s="1712"/>
      <c r="AO242" s="1712"/>
      <c r="AP242" s="1712"/>
      <c r="AQ242" s="1712"/>
      <c r="AR242" s="1712"/>
      <c r="AS242" s="1712"/>
      <c r="AT242" s="1712"/>
      <c r="AU242" s="1712"/>
      <c r="AV242" s="1712"/>
      <c r="AW242" s="1712"/>
      <c r="AX242" s="1712"/>
      <c r="AY242" s="1712"/>
      <c r="AZ242" s="242"/>
      <c r="BA242" s="786"/>
      <c r="BB242" s="178"/>
      <c r="BC242" s="520"/>
      <c r="BD242" s="450"/>
      <c r="BE242" s="450"/>
      <c r="BF242" s="450"/>
      <c r="BG242" s="521"/>
      <c r="BH242" s="529"/>
      <c r="BI242" s="450"/>
      <c r="BJ242" s="450"/>
      <c r="BK242" s="450"/>
      <c r="BL242" s="521"/>
      <c r="BM242" s="529"/>
      <c r="BN242" s="450"/>
      <c r="BO242" s="450"/>
      <c r="BP242" s="450"/>
      <c r="BQ242" s="521"/>
      <c r="BR242" s="529"/>
      <c r="BS242" s="450"/>
      <c r="BT242" s="450"/>
      <c r="BU242" s="450"/>
      <c r="BV242" s="450"/>
      <c r="BW242" s="450"/>
      <c r="BX242" s="450"/>
      <c r="BY242" s="451"/>
      <c r="BZ242" s="451"/>
      <c r="CA242" s="451"/>
      <c r="CB242" s="451"/>
      <c r="CC242" s="451"/>
      <c r="CD242" s="451"/>
      <c r="CE242" s="1553"/>
      <c r="CF242" s="1553"/>
      <c r="CG242" s="1553"/>
      <c r="CH242" s="1553"/>
      <c r="CI242" s="1553"/>
      <c r="CJ242" s="1553"/>
      <c r="CK242" s="1553"/>
      <c r="CL242" s="1553"/>
      <c r="CM242" s="1553"/>
      <c r="CN242" s="1553"/>
      <c r="CO242" s="1553"/>
      <c r="CP242" s="1553"/>
      <c r="CQ242" s="1553"/>
      <c r="CR242" s="1553"/>
      <c r="CS242" s="1553"/>
      <c r="CT242" s="1553"/>
      <c r="CU242" s="1553"/>
      <c r="CV242" s="1553"/>
      <c r="CW242" s="1553"/>
      <c r="CX242" s="1553"/>
      <c r="CY242" s="1553"/>
      <c r="CZ242" s="1553"/>
    </row>
    <row r="243" s="133" customFormat="true" ht="15" customHeight="true" x14ac:dyDescent="0.2">
      <c r="A243" s="785"/>
      <c r="B243" s="307"/>
      <c r="C243" s="388"/>
      <c r="D243" s="389"/>
      <c r="E243" s="389"/>
      <c r="F243" s="389"/>
      <c r="G243" s="390"/>
      <c r="H243" s="391"/>
      <c r="I243" s="389"/>
      <c r="J243" s="389"/>
      <c r="K243" s="389"/>
      <c r="L243" s="392"/>
      <c r="M243" s="393"/>
      <c r="N243" s="389"/>
      <c r="O243" s="389"/>
      <c r="P243" s="389"/>
      <c r="Q243" s="392"/>
      <c r="R243" s="393"/>
      <c r="S243" s="389"/>
      <c r="T243" s="389"/>
      <c r="U243" s="389"/>
      <c r="V243" s="389"/>
      <c r="W243" s="389"/>
      <c r="X243" s="389"/>
      <c r="Y243" s="394"/>
      <c r="Z243" s="394"/>
      <c r="AA243" s="394"/>
      <c r="AB243" s="394"/>
      <c r="AC243" s="394"/>
      <c r="AD243" s="394"/>
      <c r="AE243" s="1712"/>
      <c r="AF243" s="1712"/>
      <c r="AG243" s="1712"/>
      <c r="AH243" s="1712"/>
      <c r="AI243" s="1712"/>
      <c r="AJ243" s="1712"/>
      <c r="AK243" s="1712"/>
      <c r="AL243" s="1712"/>
      <c r="AM243" s="1712"/>
      <c r="AN243" s="1712"/>
      <c r="AO243" s="1712"/>
      <c r="AP243" s="1712"/>
      <c r="AQ243" s="1712"/>
      <c r="AR243" s="1712"/>
      <c r="AS243" s="1712"/>
      <c r="AT243" s="1712"/>
      <c r="AU243" s="1712"/>
      <c r="AV243" s="1712"/>
      <c r="AW243" s="1712"/>
      <c r="AX243" s="1712"/>
      <c r="AY243" s="1712"/>
      <c r="AZ243" s="242"/>
      <c r="BA243" s="786"/>
      <c r="BB243" s="178"/>
      <c r="BC243" s="520"/>
      <c r="BD243" s="450"/>
      <c r="BE243" s="450"/>
      <c r="BF243" s="450"/>
      <c r="BG243" s="521"/>
      <c r="BH243" s="529"/>
      <c r="BI243" s="450"/>
      <c r="BJ243" s="450"/>
      <c r="BK243" s="450"/>
      <c r="BL243" s="521"/>
      <c r="BM243" s="529"/>
      <c r="BN243" s="450"/>
      <c r="BO243" s="450"/>
      <c r="BP243" s="450"/>
      <c r="BQ243" s="521"/>
      <c r="BR243" s="529"/>
      <c r="BS243" s="450"/>
      <c r="BT243" s="450"/>
      <c r="BU243" s="450"/>
      <c r="BV243" s="450"/>
      <c r="BW243" s="450"/>
      <c r="BX243" s="450"/>
      <c r="BY243" s="451"/>
      <c r="BZ243" s="451"/>
      <c r="CA243" s="451"/>
      <c r="CB243" s="451"/>
      <c r="CC243" s="451"/>
      <c r="CD243" s="451"/>
      <c r="CE243" s="1553"/>
      <c r="CF243" s="1553"/>
      <c r="CG243" s="1553"/>
      <c r="CH243" s="1553"/>
      <c r="CI243" s="1553"/>
      <c r="CJ243" s="1553"/>
      <c r="CK243" s="1553"/>
      <c r="CL243" s="1553"/>
      <c r="CM243" s="1553"/>
      <c r="CN243" s="1553"/>
      <c r="CO243" s="1553"/>
      <c r="CP243" s="1553"/>
      <c r="CQ243" s="1553"/>
      <c r="CR243" s="1553"/>
      <c r="CS243" s="1553"/>
      <c r="CT243" s="1553"/>
      <c r="CU243" s="1553"/>
      <c r="CV243" s="1553"/>
      <c r="CW243" s="1553"/>
      <c r="CX243" s="1553"/>
      <c r="CY243" s="1553"/>
      <c r="CZ243" s="1553"/>
    </row>
    <row r="244" s="133" customFormat="true" ht="15" customHeight="true" x14ac:dyDescent="0.2">
      <c r="A244" s="785"/>
      <c r="B244" s="307"/>
      <c r="C244" s="388"/>
      <c r="D244" s="389"/>
      <c r="E244" s="389"/>
      <c r="F244" s="389"/>
      <c r="G244" s="390"/>
      <c r="H244" s="391"/>
      <c r="I244" s="389"/>
      <c r="J244" s="389"/>
      <c r="K244" s="389"/>
      <c r="L244" s="392"/>
      <c r="M244" s="393"/>
      <c r="N244" s="389"/>
      <c r="O244" s="389"/>
      <c r="P244" s="389"/>
      <c r="Q244" s="392"/>
      <c r="R244" s="393"/>
      <c r="S244" s="389"/>
      <c r="T244" s="389"/>
      <c r="U244" s="389"/>
      <c r="V244" s="389"/>
      <c r="W244" s="389"/>
      <c r="X244" s="389"/>
      <c r="Y244" s="394"/>
      <c r="Z244" s="394"/>
      <c r="AA244" s="394"/>
      <c r="AB244" s="394"/>
      <c r="AC244" s="394"/>
      <c r="AD244" s="394"/>
      <c r="AE244" s="1712"/>
      <c r="AF244" s="1712"/>
      <c r="AG244" s="1712"/>
      <c r="AH244" s="1712"/>
      <c r="AI244" s="1712"/>
      <c r="AJ244" s="1712"/>
      <c r="AK244" s="1712"/>
      <c r="AL244" s="1712"/>
      <c r="AM244" s="1712"/>
      <c r="AN244" s="1712"/>
      <c r="AO244" s="1712"/>
      <c r="AP244" s="1712"/>
      <c r="AQ244" s="1712"/>
      <c r="AR244" s="1712"/>
      <c r="AS244" s="1712"/>
      <c r="AT244" s="1712"/>
      <c r="AU244" s="1712"/>
      <c r="AV244" s="1712"/>
      <c r="AW244" s="1712"/>
      <c r="AX244" s="1712"/>
      <c r="AY244" s="1712"/>
      <c r="AZ244" s="242"/>
      <c r="BA244" s="786"/>
      <c r="BB244" s="178"/>
      <c r="BC244" s="520"/>
      <c r="BD244" s="450"/>
      <c r="BE244" s="450"/>
      <c r="BF244" s="450"/>
      <c r="BG244" s="521"/>
      <c r="BH244" s="529"/>
      <c r="BI244" s="450"/>
      <c r="BJ244" s="450"/>
      <c r="BK244" s="450"/>
      <c r="BL244" s="521"/>
      <c r="BM244" s="529"/>
      <c r="BN244" s="450"/>
      <c r="BO244" s="450"/>
      <c r="BP244" s="450"/>
      <c r="BQ244" s="521"/>
      <c r="BR244" s="529"/>
      <c r="BS244" s="450"/>
      <c r="BT244" s="450"/>
      <c r="BU244" s="450"/>
      <c r="BV244" s="450"/>
      <c r="BW244" s="450"/>
      <c r="BX244" s="450"/>
      <c r="BY244" s="451"/>
      <c r="BZ244" s="451"/>
      <c r="CA244" s="451"/>
      <c r="CB244" s="451"/>
      <c r="CC244" s="451"/>
      <c r="CD244" s="451"/>
      <c r="CE244" s="1553"/>
      <c r="CF244" s="1553"/>
      <c r="CG244" s="1553"/>
      <c r="CH244" s="1553"/>
      <c r="CI244" s="1553"/>
      <c r="CJ244" s="1553"/>
      <c r="CK244" s="1553"/>
      <c r="CL244" s="1553"/>
      <c r="CM244" s="1553"/>
      <c r="CN244" s="1553"/>
      <c r="CO244" s="1553"/>
      <c r="CP244" s="1553"/>
      <c r="CQ244" s="1553"/>
      <c r="CR244" s="1553"/>
      <c r="CS244" s="1553"/>
      <c r="CT244" s="1553"/>
      <c r="CU244" s="1553"/>
      <c r="CV244" s="1553"/>
      <c r="CW244" s="1553"/>
      <c r="CX244" s="1553"/>
      <c r="CY244" s="1553"/>
      <c r="CZ244" s="1553"/>
    </row>
    <row r="245" s="133" customFormat="true" ht="15" customHeight="true" x14ac:dyDescent="0.2">
      <c r="A245" s="785"/>
      <c r="B245" s="307"/>
      <c r="C245" s="388"/>
      <c r="D245" s="389"/>
      <c r="E245" s="389"/>
      <c r="F245" s="389"/>
      <c r="G245" s="390"/>
      <c r="H245" s="391"/>
      <c r="I245" s="389"/>
      <c r="J245" s="389"/>
      <c r="K245" s="389"/>
      <c r="L245" s="392"/>
      <c r="M245" s="393"/>
      <c r="N245" s="389"/>
      <c r="O245" s="389"/>
      <c r="P245" s="389"/>
      <c r="Q245" s="392"/>
      <c r="R245" s="393"/>
      <c r="S245" s="389"/>
      <c r="T245" s="389"/>
      <c r="U245" s="389"/>
      <c r="V245" s="389"/>
      <c r="W245" s="389"/>
      <c r="X245" s="389"/>
      <c r="Y245" s="394"/>
      <c r="Z245" s="394"/>
      <c r="AA245" s="394"/>
      <c r="AB245" s="394"/>
      <c r="AC245" s="394"/>
      <c r="AD245" s="394"/>
      <c r="AE245" s="1712"/>
      <c r="AF245" s="1712"/>
      <c r="AG245" s="1712"/>
      <c r="AH245" s="1712"/>
      <c r="AI245" s="1712"/>
      <c r="AJ245" s="1712"/>
      <c r="AK245" s="1712"/>
      <c r="AL245" s="1712"/>
      <c r="AM245" s="1712"/>
      <c r="AN245" s="1712"/>
      <c r="AO245" s="1712"/>
      <c r="AP245" s="1712"/>
      <c r="AQ245" s="1712"/>
      <c r="AR245" s="1712"/>
      <c r="AS245" s="1712"/>
      <c r="AT245" s="1712"/>
      <c r="AU245" s="1712"/>
      <c r="AV245" s="1712"/>
      <c r="AW245" s="1712"/>
      <c r="AX245" s="1712"/>
      <c r="AY245" s="1712"/>
      <c r="AZ245" s="242"/>
      <c r="BA245" s="786"/>
      <c r="BB245" s="178"/>
      <c r="BC245" s="520"/>
      <c r="BD245" s="450"/>
      <c r="BE245" s="450"/>
      <c r="BF245" s="450"/>
      <c r="BG245" s="521"/>
      <c r="BH245" s="529"/>
      <c r="BI245" s="450"/>
      <c r="BJ245" s="450"/>
      <c r="BK245" s="450"/>
      <c r="BL245" s="521"/>
      <c r="BM245" s="529"/>
      <c r="BN245" s="450"/>
      <c r="BO245" s="450"/>
      <c r="BP245" s="450"/>
      <c r="BQ245" s="521"/>
      <c r="BR245" s="529"/>
      <c r="BS245" s="450"/>
      <c r="BT245" s="450"/>
      <c r="BU245" s="450"/>
      <c r="BV245" s="450"/>
      <c r="BW245" s="450"/>
      <c r="BX245" s="450"/>
      <c r="BY245" s="451"/>
      <c r="BZ245" s="451"/>
      <c r="CA245" s="451"/>
      <c r="CB245" s="451"/>
      <c r="CC245" s="451"/>
      <c r="CD245" s="451"/>
      <c r="CE245" s="1553"/>
      <c r="CF245" s="1553"/>
      <c r="CG245" s="1553"/>
      <c r="CH245" s="1553"/>
      <c r="CI245" s="1553"/>
      <c r="CJ245" s="1553"/>
      <c r="CK245" s="1553"/>
      <c r="CL245" s="1553"/>
      <c r="CM245" s="1553"/>
      <c r="CN245" s="1553"/>
      <c r="CO245" s="1553"/>
      <c r="CP245" s="1553"/>
      <c r="CQ245" s="1553"/>
      <c r="CR245" s="1553"/>
      <c r="CS245" s="1553"/>
      <c r="CT245" s="1553"/>
      <c r="CU245" s="1553"/>
      <c r="CV245" s="1553"/>
      <c r="CW245" s="1553"/>
      <c r="CX245" s="1553"/>
      <c r="CY245" s="1553"/>
      <c r="CZ245" s="1553"/>
    </row>
    <row r="246" s="133" customFormat="true" ht="15" customHeight="true" x14ac:dyDescent="0.2">
      <c r="A246" s="785"/>
      <c r="B246" s="307"/>
      <c r="C246" s="388"/>
      <c r="D246" s="389"/>
      <c r="E246" s="389"/>
      <c r="F246" s="389"/>
      <c r="G246" s="390"/>
      <c r="H246" s="391"/>
      <c r="I246" s="389"/>
      <c r="J246" s="389"/>
      <c r="K246" s="389"/>
      <c r="L246" s="392"/>
      <c r="M246" s="393"/>
      <c r="N246" s="389"/>
      <c r="O246" s="389"/>
      <c r="P246" s="389"/>
      <c r="Q246" s="392"/>
      <c r="R246" s="393"/>
      <c r="S246" s="389"/>
      <c r="T246" s="389"/>
      <c r="U246" s="389"/>
      <c r="V246" s="389"/>
      <c r="W246" s="389"/>
      <c r="X246" s="389"/>
      <c r="Y246" s="394"/>
      <c r="Z246" s="394"/>
      <c r="AA246" s="394"/>
      <c r="AB246" s="394"/>
      <c r="AC246" s="394"/>
      <c r="AD246" s="394"/>
      <c r="AE246" s="1712"/>
      <c r="AF246" s="1712"/>
      <c r="AG246" s="1712"/>
      <c r="AH246" s="1712"/>
      <c r="AI246" s="1712"/>
      <c r="AJ246" s="1712"/>
      <c r="AK246" s="1712"/>
      <c r="AL246" s="1712"/>
      <c r="AM246" s="1712"/>
      <c r="AN246" s="1712"/>
      <c r="AO246" s="1712"/>
      <c r="AP246" s="1712"/>
      <c r="AQ246" s="1712"/>
      <c r="AR246" s="1712"/>
      <c r="AS246" s="1712"/>
      <c r="AT246" s="1712"/>
      <c r="AU246" s="1712"/>
      <c r="AV246" s="1712"/>
      <c r="AW246" s="1712"/>
      <c r="AX246" s="1712"/>
      <c r="AY246" s="1712"/>
      <c r="AZ246" s="242"/>
      <c r="BA246" s="786"/>
      <c r="BB246" s="178"/>
      <c r="BC246" s="520"/>
      <c r="BD246" s="450"/>
      <c r="BE246" s="450"/>
      <c r="BF246" s="450"/>
      <c r="BG246" s="521"/>
      <c r="BH246" s="529"/>
      <c r="BI246" s="450"/>
      <c r="BJ246" s="450"/>
      <c r="BK246" s="450"/>
      <c r="BL246" s="521"/>
      <c r="BM246" s="529"/>
      <c r="BN246" s="450"/>
      <c r="BO246" s="450"/>
      <c r="BP246" s="450"/>
      <c r="BQ246" s="521"/>
      <c r="BR246" s="529"/>
      <c r="BS246" s="450"/>
      <c r="BT246" s="450"/>
      <c r="BU246" s="450"/>
      <c r="BV246" s="450"/>
      <c r="BW246" s="450"/>
      <c r="BX246" s="450"/>
      <c r="BY246" s="451"/>
      <c r="BZ246" s="451"/>
      <c r="CA246" s="451"/>
      <c r="CB246" s="451"/>
      <c r="CC246" s="451"/>
      <c r="CD246" s="451"/>
      <c r="CE246" s="1553"/>
      <c r="CF246" s="1553"/>
      <c r="CG246" s="1553"/>
      <c r="CH246" s="1553"/>
      <c r="CI246" s="1553"/>
      <c r="CJ246" s="1553"/>
      <c r="CK246" s="1553"/>
      <c r="CL246" s="1553"/>
      <c r="CM246" s="1553"/>
      <c r="CN246" s="1553"/>
      <c r="CO246" s="1553"/>
      <c r="CP246" s="1553"/>
      <c r="CQ246" s="1553"/>
      <c r="CR246" s="1553"/>
      <c r="CS246" s="1553"/>
      <c r="CT246" s="1553"/>
      <c r="CU246" s="1553"/>
      <c r="CV246" s="1553"/>
      <c r="CW246" s="1553"/>
      <c r="CX246" s="1553"/>
      <c r="CY246" s="1553"/>
      <c r="CZ246" s="1553"/>
    </row>
    <row r="247" s="133" customFormat="true" ht="15" customHeight="true" x14ac:dyDescent="0.2">
      <c r="A247" s="785"/>
      <c r="B247" s="307"/>
      <c r="C247" s="388"/>
      <c r="D247" s="389"/>
      <c r="E247" s="389"/>
      <c r="F247" s="389"/>
      <c r="G247" s="390"/>
      <c r="H247" s="391"/>
      <c r="I247" s="389"/>
      <c r="J247" s="389"/>
      <c r="K247" s="389"/>
      <c r="L247" s="392"/>
      <c r="M247" s="393"/>
      <c r="N247" s="389"/>
      <c r="O247" s="389"/>
      <c r="P247" s="389"/>
      <c r="Q247" s="392"/>
      <c r="R247" s="393"/>
      <c r="S247" s="389"/>
      <c r="T247" s="389"/>
      <c r="U247" s="389"/>
      <c r="V247" s="389"/>
      <c r="W247" s="389"/>
      <c r="X247" s="389"/>
      <c r="Y247" s="394"/>
      <c r="Z247" s="394"/>
      <c r="AA247" s="394"/>
      <c r="AB247" s="394"/>
      <c r="AC247" s="394"/>
      <c r="AD247" s="394"/>
      <c r="AE247" s="1712"/>
      <c r="AF247" s="1712"/>
      <c r="AG247" s="1712"/>
      <c r="AH247" s="1712"/>
      <c r="AI247" s="1712"/>
      <c r="AJ247" s="1712"/>
      <c r="AK247" s="1712"/>
      <c r="AL247" s="1712"/>
      <c r="AM247" s="1712"/>
      <c r="AN247" s="1712"/>
      <c r="AO247" s="1712"/>
      <c r="AP247" s="1712"/>
      <c r="AQ247" s="1712"/>
      <c r="AR247" s="1712"/>
      <c r="AS247" s="1712"/>
      <c r="AT247" s="1712"/>
      <c r="AU247" s="1712"/>
      <c r="AV247" s="1712"/>
      <c r="AW247" s="1712"/>
      <c r="AX247" s="1712"/>
      <c r="AY247" s="1712"/>
      <c r="AZ247" s="242"/>
      <c r="BA247" s="786"/>
      <c r="BB247" s="178"/>
      <c r="BC247" s="520"/>
      <c r="BD247" s="450"/>
      <c r="BE247" s="450"/>
      <c r="BF247" s="450"/>
      <c r="BG247" s="521"/>
      <c r="BH247" s="529"/>
      <c r="BI247" s="450"/>
      <c r="BJ247" s="450"/>
      <c r="BK247" s="450"/>
      <c r="BL247" s="521"/>
      <c r="BM247" s="529"/>
      <c r="BN247" s="450"/>
      <c r="BO247" s="450"/>
      <c r="BP247" s="450"/>
      <c r="BQ247" s="521"/>
      <c r="BR247" s="529"/>
      <c r="BS247" s="450"/>
      <c r="BT247" s="450"/>
      <c r="BU247" s="450"/>
      <c r="BV247" s="450"/>
      <c r="BW247" s="450"/>
      <c r="BX247" s="450"/>
      <c r="BY247" s="451"/>
      <c r="BZ247" s="451"/>
      <c r="CA247" s="451"/>
      <c r="CB247" s="451"/>
      <c r="CC247" s="451"/>
      <c r="CD247" s="451"/>
      <c r="CE247" s="1553"/>
      <c r="CF247" s="1553"/>
      <c r="CG247" s="1553"/>
      <c r="CH247" s="1553"/>
      <c r="CI247" s="1553"/>
      <c r="CJ247" s="1553"/>
      <c r="CK247" s="1553"/>
      <c r="CL247" s="1553"/>
      <c r="CM247" s="1553"/>
      <c r="CN247" s="1553"/>
      <c r="CO247" s="1553"/>
      <c r="CP247" s="1553"/>
      <c r="CQ247" s="1553"/>
      <c r="CR247" s="1553"/>
      <c r="CS247" s="1553"/>
      <c r="CT247" s="1553"/>
      <c r="CU247" s="1553"/>
      <c r="CV247" s="1553"/>
      <c r="CW247" s="1553"/>
      <c r="CX247" s="1553"/>
      <c r="CY247" s="1553"/>
      <c r="CZ247" s="1553"/>
    </row>
    <row r="248" s="133" customFormat="true" ht="15" customHeight="true" x14ac:dyDescent="0.2">
      <c r="A248" s="288"/>
      <c r="B248" s="308"/>
      <c r="C248" s="395"/>
      <c r="D248" s="396"/>
      <c r="E248" s="396"/>
      <c r="F248" s="396"/>
      <c r="G248" s="397"/>
      <c r="H248" s="398"/>
      <c r="I248" s="396"/>
      <c r="J248" s="396"/>
      <c r="K248" s="396"/>
      <c r="L248" s="399"/>
      <c r="M248" s="400"/>
      <c r="N248" s="396"/>
      <c r="O248" s="396"/>
      <c r="P248" s="396"/>
      <c r="Q248" s="399"/>
      <c r="R248" s="400"/>
      <c r="S248" s="396"/>
      <c r="T248" s="396"/>
      <c r="U248" s="396"/>
      <c r="V248" s="396"/>
      <c r="W248" s="396"/>
      <c r="X248" s="396"/>
      <c r="Y248" s="401"/>
      <c r="Z248" s="401"/>
      <c r="AA248" s="401"/>
      <c r="AB248" s="401"/>
      <c r="AC248" s="401"/>
      <c r="AD248" s="401"/>
      <c r="AE248" s="1712"/>
      <c r="AF248" s="1712"/>
      <c r="AG248" s="1712"/>
      <c r="AH248" s="1712"/>
      <c r="AI248" s="1712"/>
      <c r="AJ248" s="1712"/>
      <c r="AK248" s="1712"/>
      <c r="AL248" s="1712"/>
      <c r="AM248" s="1712"/>
      <c r="AN248" s="1712"/>
      <c r="AO248" s="1712"/>
      <c r="AP248" s="1712"/>
      <c r="AQ248" s="1712"/>
      <c r="AR248" s="1712"/>
      <c r="AS248" s="1712"/>
      <c r="AT248" s="1712"/>
      <c r="AU248" s="1712"/>
      <c r="AV248" s="1712"/>
      <c r="AW248" s="1712"/>
      <c r="AX248" s="1712"/>
      <c r="AY248" s="1712"/>
      <c r="AZ248" s="242"/>
      <c r="BA248" s="786"/>
      <c r="BB248" s="178"/>
      <c r="BC248" s="522"/>
      <c r="BD248" s="523"/>
      <c r="BE248" s="523"/>
      <c r="BF248" s="523"/>
      <c r="BG248" s="524"/>
      <c r="BH248" s="530"/>
      <c r="BI248" s="523"/>
      <c r="BJ248" s="523"/>
      <c r="BK248" s="523"/>
      <c r="BL248" s="524"/>
      <c r="BM248" s="530"/>
      <c r="BN248" s="523"/>
      <c r="BO248" s="523"/>
      <c r="BP248" s="523"/>
      <c r="BQ248" s="524"/>
      <c r="BR248" s="530"/>
      <c r="BS248" s="523"/>
      <c r="BT248" s="523"/>
      <c r="BU248" s="523"/>
      <c r="BV248" s="523"/>
      <c r="BW248" s="523"/>
      <c r="BX248" s="523"/>
      <c r="BY248" s="540"/>
      <c r="BZ248" s="540"/>
      <c r="CA248" s="540"/>
      <c r="CB248" s="540"/>
      <c r="CC248" s="540"/>
      <c r="CD248" s="540"/>
      <c r="CE248" s="1553"/>
      <c r="CF248" s="1553"/>
      <c r="CG248" s="1553"/>
      <c r="CH248" s="1553"/>
      <c r="CI248" s="1553"/>
      <c r="CJ248" s="1553"/>
      <c r="CK248" s="1553"/>
      <c r="CL248" s="1553"/>
      <c r="CM248" s="1553"/>
      <c r="CN248" s="1553"/>
      <c r="CO248" s="1553"/>
      <c r="CP248" s="1553"/>
      <c r="CQ248" s="1553"/>
      <c r="CR248" s="1553"/>
      <c r="CS248" s="1553"/>
      <c r="CT248" s="1553"/>
      <c r="CU248" s="1553"/>
      <c r="CV248" s="1553"/>
      <c r="CW248" s="1553"/>
      <c r="CX248" s="1553"/>
      <c r="CY248" s="1553"/>
      <c r="CZ248" s="1553"/>
    </row>
    <row r="249" s="133" customFormat="true" ht="250.15" customHeight="true" x14ac:dyDescent="0.2">
      <c r="A249" s="135"/>
      <c r="B249" s="135"/>
      <c r="C249" s="135"/>
      <c r="D249" s="135"/>
      <c r="E249" s="135"/>
      <c r="F249" s="135"/>
      <c r="G249" s="135"/>
      <c r="H249" s="135"/>
      <c r="I249" s="135"/>
      <c r="J249" s="135"/>
      <c r="K249" s="135"/>
      <c r="L249" s="135"/>
      <c r="M249" s="135"/>
      <c r="N249" s="135"/>
      <c r="O249" s="135"/>
      <c r="P249" s="135"/>
      <c r="Q249" s="135"/>
      <c r="R249" s="723"/>
      <c r="S249" s="135"/>
      <c r="T249" s="135"/>
      <c r="U249" s="135"/>
      <c r="V249" s="135"/>
      <c r="W249" s="135"/>
      <c r="X249" s="135"/>
      <c r="Y249" s="135"/>
      <c r="Z249" s="242"/>
      <c r="AA249" s="242"/>
      <c r="AB249" s="242"/>
      <c r="AC249" s="242"/>
      <c r="AD249" s="242"/>
      <c r="AE249" s="242"/>
      <c r="AF249" s="242"/>
      <c r="AG249" s="242"/>
      <c r="AH249" s="242"/>
      <c r="AI249" s="242"/>
      <c r="AJ249" s="242"/>
      <c r="AK249" s="242"/>
      <c r="AL249" s="242"/>
      <c r="AM249" s="242"/>
      <c r="AN249" s="242"/>
      <c r="AO249" s="242"/>
      <c r="AP249" s="242"/>
      <c r="AQ249" s="242"/>
      <c r="AR249" s="242"/>
      <c r="AS249" s="242"/>
      <c r="AT249" s="242"/>
      <c r="AU249" s="242"/>
      <c r="AV249" s="242"/>
      <c r="AW249" s="242"/>
      <c r="AX249" s="242"/>
      <c r="AY249" s="242"/>
      <c r="AZ249" s="242"/>
      <c r="BA249" s="135"/>
      <c r="BY249" s="135"/>
      <c r="BZ249" s="242"/>
      <c r="CA249" s="242"/>
      <c r="CB249" s="242"/>
      <c r="CC249" s="242"/>
      <c r="CD249" s="242"/>
      <c r="CE249" s="242"/>
      <c r="CF249" s="242"/>
      <c r="CG249" s="242"/>
      <c r="CH249" s="242"/>
      <c r="CI249" s="242"/>
      <c r="CJ249" s="242"/>
      <c r="CK249" s="242"/>
      <c r="CL249" s="242"/>
      <c r="CM249" s="242"/>
      <c r="CN249" s="242"/>
      <c r="CO249" s="242"/>
      <c r="CP249" s="242"/>
      <c r="CQ249" s="242"/>
      <c r="CR249" s="242"/>
      <c r="CS249" s="242"/>
      <c r="CT249" s="242"/>
      <c r="CU249" s="242"/>
      <c r="CV249" s="242"/>
      <c r="CW249" s="242"/>
      <c r="CX249" s="242"/>
      <c r="CY249" s="242"/>
      <c r="CZ249" s="242"/>
    </row>
    <row r="250" ht="19.15" customHeight="true" x14ac:dyDescent="0.2">
      <c r="R250" s="471"/>
      <c r="S250" s="471"/>
      <c r="T250" s="471"/>
      <c r="U250" s="471"/>
      <c r="V250" s="471"/>
      <c r="W250" s="471"/>
      <c r="X250" s="471"/>
      <c r="Y250" s="471"/>
    </row>
    <row r="251" ht="22.5" customHeight="true" x14ac:dyDescent="0.35">
      <c r="A251" s="1865" t="str">
        <f>A1026</f>
        <v>Timor Leste</v>
      </c>
      <c r="B251" s="1866"/>
      <c r="R251" s="471"/>
      <c r="S251" s="471"/>
      <c r="T251" s="471"/>
      <c r="U251" s="471"/>
      <c r="V251" s="471"/>
      <c r="W251" s="471"/>
      <c r="X251" s="471"/>
      <c r="Y251" s="471"/>
    </row>
    <row r="252" ht="22.5" customHeight="true" x14ac:dyDescent="0.35">
      <c r="A252" s="260" t="str">
        <f>A1034</f>
        <v>2016</v>
      </c>
      <c r="B252" s="142"/>
      <c r="R252" s="471"/>
      <c r="S252" s="471"/>
      <c r="T252" s="471"/>
      <c r="U252" s="471"/>
      <c r="V252" s="471"/>
      <c r="W252" s="471"/>
      <c r="X252" s="471"/>
      <c r="Y252" s="471"/>
    </row>
    <row r="253" ht="22.5" customHeight="true" x14ac:dyDescent="0.35">
      <c r="A253" s="2077" t="s">
        <v>129</v>
      </c>
      <c r="B253" s="2078"/>
      <c r="R253" s="471"/>
      <c r="S253" s="471"/>
      <c r="T253" s="471"/>
      <c r="U253" s="471"/>
      <c r="V253" s="471"/>
      <c r="W253" s="471"/>
      <c r="X253" s="471"/>
      <c r="Y253" s="471"/>
    </row>
    <row r="254" ht="22.5" customHeight="true" x14ac:dyDescent="0.35">
      <c r="A254" s="2077" t="s">
        <v>97</v>
      </c>
      <c r="B254" s="2078"/>
      <c r="R254" s="471"/>
      <c r="S254" s="471"/>
      <c r="T254" s="471"/>
      <c r="U254" s="471"/>
      <c r="V254" s="471"/>
      <c r="W254" s="471"/>
      <c r="X254" s="471"/>
      <c r="Y254" s="471"/>
    </row>
    <row r="255" ht="15" customHeight="true" x14ac:dyDescent="0.2">
      <c r="A255" s="2079" t="s">
        <v>98</v>
      </c>
      <c r="B255" s="2080"/>
      <c r="R255" s="471"/>
      <c r="S255" s="471"/>
      <c r="T255" s="471"/>
      <c r="U255" s="471"/>
      <c r="V255" s="471"/>
      <c r="W255" s="471"/>
      <c r="X255" s="471"/>
      <c r="Y255" s="471"/>
    </row>
    <row r="256" ht="15" customHeight="true" x14ac:dyDescent="0.2">
      <c r="A256" s="155" t="s">
        <v>40</v>
      </c>
      <c r="B256" s="154"/>
      <c r="R256" s="471"/>
      <c r="S256" s="471"/>
      <c r="T256" s="471"/>
      <c r="U256" s="471"/>
      <c r="V256" s="471"/>
      <c r="W256" s="471"/>
      <c r="X256" s="471"/>
      <c r="Y256" s="471"/>
    </row>
    <row r="257" ht="18" customHeight="true" x14ac:dyDescent="0.2">
      <c r="A257" s="153" t="s">
        <v>39</v>
      </c>
      <c r="B257" s="156"/>
      <c r="R257" s="471"/>
      <c r="S257" s="471"/>
      <c r="T257" s="471"/>
      <c r="U257" s="471"/>
      <c r="V257" s="471"/>
      <c r="W257" s="471"/>
      <c r="X257" s="471"/>
      <c r="Y257" s="471"/>
    </row>
    <row r="258" ht="18" customHeight="true" x14ac:dyDescent="0.2">
      <c r="A258" s="248" t="s">
        <v>136</v>
      </c>
      <c r="B258" s="249" t="str">
        <f>A1025</f>
        <v>DHS16</v>
      </c>
      <c r="R258" s="471"/>
      <c r="S258" s="471"/>
      <c r="T258" s="471"/>
      <c r="U258" s="471"/>
      <c r="V258" s="471"/>
      <c r="W258" s="471"/>
      <c r="X258" s="471"/>
      <c r="Y258" s="471"/>
    </row>
    <row r="259" s="133" customFormat="true" ht="15" customHeight="true" x14ac:dyDescent="0.2">
      <c r="A259" s="140" t="s">
        <v>85</v>
      </c>
      <c r="B259" s="232"/>
      <c r="C259" s="2070" t="s">
        <v>115</v>
      </c>
      <c r="D259" s="2071"/>
      <c r="E259" s="2071"/>
      <c r="F259" s="2071"/>
      <c r="G259" s="2072"/>
      <c r="H259" s="2073" t="s">
        <v>38</v>
      </c>
      <c r="I259" s="2074"/>
      <c r="J259" s="2074"/>
      <c r="K259" s="2074"/>
      <c r="L259" s="2075"/>
      <c r="M259" s="2073" t="s">
        <v>37</v>
      </c>
      <c r="N259" s="2074"/>
      <c r="O259" s="2074"/>
      <c r="P259" s="2074"/>
      <c r="Q259" s="2076"/>
      <c r="R259" s="737" t="s">
        <v>142</v>
      </c>
      <c r="S259" s="462"/>
      <c r="T259" s="462"/>
      <c r="U259" s="462"/>
      <c r="V259" s="462"/>
      <c r="W259" s="462"/>
      <c r="X259" s="462"/>
      <c r="Y259" s="463"/>
      <c r="Z259" s="464"/>
      <c r="AA259" s="464"/>
      <c r="AB259" s="464"/>
      <c r="AC259" s="464"/>
      <c r="AD259" s="464"/>
      <c r="AE259" s="242"/>
      <c r="AF259" s="242"/>
      <c r="AG259" s="242"/>
      <c r="AH259" s="242"/>
      <c r="AI259" s="242"/>
      <c r="AJ259" s="242"/>
      <c r="AK259" s="242"/>
      <c r="AL259" s="242"/>
      <c r="AM259" s="242"/>
      <c r="AN259" s="242"/>
      <c r="AO259" s="242"/>
      <c r="AP259" s="242"/>
      <c r="AQ259" s="242"/>
      <c r="AR259" s="242"/>
      <c r="AS259" s="242"/>
      <c r="AT259" s="242"/>
      <c r="AU259" s="242"/>
      <c r="AV259" s="242"/>
      <c r="AW259" s="242"/>
      <c r="AX259" s="242"/>
      <c r="AY259" s="242"/>
      <c r="AZ259" s="242"/>
      <c r="BA259" s="244" t="s">
        <v>131</v>
      </c>
      <c r="BB259" s="140" t="s">
        <v>85</v>
      </c>
      <c r="BC259" s="1976" t="s">
        <v>115</v>
      </c>
      <c r="BD259" s="1977"/>
      <c r="BE259" s="1977"/>
      <c r="BF259" s="1977"/>
      <c r="BG259" s="1978"/>
      <c r="BH259" s="1979" t="s">
        <v>38</v>
      </c>
      <c r="BI259" s="1977"/>
      <c r="BJ259" s="1977"/>
      <c r="BK259" s="1977"/>
      <c r="BL259" s="1978"/>
      <c r="BM259" s="1979" t="s">
        <v>37</v>
      </c>
      <c r="BN259" s="1977"/>
      <c r="BO259" s="1977"/>
      <c r="BP259" s="1977"/>
      <c r="BQ259" s="1978"/>
      <c r="BR259" s="739" t="s">
        <v>142</v>
      </c>
      <c r="BS259" s="544"/>
      <c r="BT259" s="544"/>
      <c r="BU259" s="544"/>
      <c r="BV259" s="544"/>
      <c r="BW259" s="544"/>
      <c r="BX259" s="544"/>
      <c r="BY259" s="545"/>
      <c r="BZ259" s="464"/>
      <c r="CA259" s="464"/>
      <c r="CB259" s="464"/>
      <c r="CC259" s="464"/>
      <c r="CD259" s="464"/>
      <c r="CE259" s="242"/>
      <c r="CF259" s="242"/>
      <c r="CG259" s="242"/>
      <c r="CH259" s="242"/>
      <c r="CI259" s="242"/>
      <c r="CJ259" s="242"/>
      <c r="CK259" s="242"/>
      <c r="CL259" s="242"/>
      <c r="CM259" s="242"/>
      <c r="CN259" s="242"/>
      <c r="CO259" s="242"/>
      <c r="CP259" s="242"/>
      <c r="CQ259" s="242"/>
      <c r="CR259" s="242"/>
      <c r="CS259" s="242"/>
      <c r="CT259" s="242"/>
      <c r="CU259" s="242"/>
      <c r="CV259" s="242"/>
      <c r="CW259" s="242"/>
      <c r="CX259" s="242"/>
      <c r="CY259" s="242"/>
      <c r="CZ259" s="242"/>
    </row>
    <row r="260" s="133" customFormat="true" ht="12.75" x14ac:dyDescent="0.2">
      <c r="A260" s="214" t="s">
        <v>88</v>
      </c>
      <c r="B260" s="213"/>
      <c r="C260" s="454" t="s">
        <v>0</v>
      </c>
      <c r="D260" s="425" t="s">
        <v>1</v>
      </c>
      <c r="E260" s="425" t="s">
        <v>2</v>
      </c>
      <c r="F260" s="425" t="s">
        <v>3</v>
      </c>
      <c r="G260" s="455" t="s">
        <v>4</v>
      </c>
      <c r="H260" s="456" t="s">
        <v>0</v>
      </c>
      <c r="I260" s="195" t="s">
        <v>1</v>
      </c>
      <c r="J260" s="195" t="s">
        <v>2</v>
      </c>
      <c r="K260" s="195" t="s">
        <v>3</v>
      </c>
      <c r="L260" s="457" t="s">
        <v>4</v>
      </c>
      <c r="M260" s="456" t="s">
        <v>0</v>
      </c>
      <c r="N260" s="195" t="s">
        <v>1</v>
      </c>
      <c r="O260" s="195" t="s">
        <v>2</v>
      </c>
      <c r="P260" s="195" t="s">
        <v>3</v>
      </c>
      <c r="Q260" s="196" t="s">
        <v>4</v>
      </c>
      <c r="R260" s="456" t="s">
        <v>261</v>
      </c>
      <c r="S260" s="195" t="s">
        <v>262</v>
      </c>
      <c r="T260" s="195" t="s">
        <v>263</v>
      </c>
      <c r="U260" s="195" t="s">
        <v>264</v>
      </c>
      <c r="V260" s="195" t="s">
        <v>265</v>
      </c>
      <c r="W260" s="195" t="s">
        <v>266</v>
      </c>
      <c r="X260" s="195" t="s">
        <v>267</v>
      </c>
      <c r="Y260" s="197" t="s">
        <v>268</v>
      </c>
      <c r="Z260" s="197" t="s">
        <v>269</v>
      </c>
      <c r="AA260" s="197" t="s">
        <v>270</v>
      </c>
      <c r="AB260" s="197" t="s">
        <v>271</v>
      </c>
      <c r="AC260" s="197" t="s">
        <v>272</v>
      </c>
      <c r="AD260" s="197" t="s">
        <v>273</v>
      </c>
      <c r="AE260" s="1713"/>
      <c r="AF260" s="1713"/>
      <c r="AG260" s="1713"/>
      <c r="AH260" s="1713"/>
      <c r="AI260" s="1713"/>
      <c r="AJ260" s="1713"/>
      <c r="AK260" s="1713"/>
      <c r="AL260" s="1713"/>
      <c r="AM260" s="1713"/>
      <c r="AN260" s="1713"/>
      <c r="AO260" s="1713"/>
      <c r="AP260" s="1713"/>
      <c r="AQ260" s="1713"/>
      <c r="AR260" s="1713"/>
      <c r="AS260" s="1713"/>
      <c r="AT260" s="1713"/>
      <c r="AU260" s="1713"/>
      <c r="AV260" s="1713"/>
      <c r="AW260" s="1713"/>
      <c r="AX260" s="1713"/>
      <c r="AY260" s="1713"/>
      <c r="AZ260" s="242"/>
      <c r="BA260" s="229" t="s">
        <v>119</v>
      </c>
      <c r="BB260" s="228"/>
      <c r="BC260" s="541" t="s">
        <v>0</v>
      </c>
      <c r="BD260" s="198" t="s">
        <v>1</v>
      </c>
      <c r="BE260" s="198" t="s">
        <v>2</v>
      </c>
      <c r="BF260" s="198" t="s">
        <v>3</v>
      </c>
      <c r="BG260" s="542" t="s">
        <v>4</v>
      </c>
      <c r="BH260" s="543" t="s">
        <v>0</v>
      </c>
      <c r="BI260" s="198" t="s">
        <v>1</v>
      </c>
      <c r="BJ260" s="198" t="s">
        <v>2</v>
      </c>
      <c r="BK260" s="198" t="s">
        <v>3</v>
      </c>
      <c r="BL260" s="542" t="s">
        <v>4</v>
      </c>
      <c r="BM260" s="543" t="s">
        <v>0</v>
      </c>
      <c r="BN260" s="198" t="s">
        <v>1</v>
      </c>
      <c r="BO260" s="198" t="s">
        <v>2</v>
      </c>
      <c r="BP260" s="198" t="s">
        <v>3</v>
      </c>
      <c r="BQ260" s="542" t="s">
        <v>4</v>
      </c>
      <c r="BR260" s="543" t="s">
        <v>261</v>
      </c>
      <c r="BS260" s="198" t="s">
        <v>262</v>
      </c>
      <c r="BT260" s="198" t="s">
        <v>263</v>
      </c>
      <c r="BU260" s="198" t="s">
        <v>264</v>
      </c>
      <c r="BV260" s="198" t="s">
        <v>265</v>
      </c>
      <c r="BW260" s="198" t="s">
        <v>266</v>
      </c>
      <c r="BX260" s="198" t="s">
        <v>267</v>
      </c>
      <c r="BY260" s="199" t="s">
        <v>268</v>
      </c>
      <c r="BZ260" s="199" t="s">
        <v>269</v>
      </c>
      <c r="CA260" s="199" t="s">
        <v>270</v>
      </c>
      <c r="CB260" s="199" t="s">
        <v>271</v>
      </c>
      <c r="CC260" s="199" t="s">
        <v>272</v>
      </c>
      <c r="CD260" s="199" t="s">
        <v>273</v>
      </c>
      <c r="CE260" s="1554"/>
      <c r="CF260" s="1554"/>
      <c r="CG260" s="1554"/>
      <c r="CH260" s="1554"/>
      <c r="CI260" s="1554"/>
      <c r="CJ260" s="1554"/>
      <c r="CK260" s="1554"/>
      <c r="CL260" s="1554"/>
      <c r="CM260" s="1554"/>
      <c r="CN260" s="1554"/>
      <c r="CO260" s="1554"/>
      <c r="CP260" s="1554"/>
      <c r="CQ260" s="1554"/>
      <c r="CR260" s="1554"/>
      <c r="CS260" s="1554"/>
      <c r="CT260" s="1554"/>
      <c r="CU260" s="1554"/>
      <c r="CV260" s="1554"/>
      <c r="CW260" s="1554"/>
      <c r="CX260" s="1554"/>
      <c r="CY260" s="1554"/>
      <c r="CZ260" s="1554"/>
    </row>
    <row r="261" s="133" customFormat="true" ht="15" customHeight="true" x14ac:dyDescent="0.2">
      <c r="A261" s="2069" t="s">
        <v>73</v>
      </c>
      <c r="B261" s="157" t="s">
        <v>49</v>
      </c>
      <c r="C261" s="1635" t="s">
        <v>35</v>
      </c>
      <c r="D261" s="1642" t="s">
        <v>35</v>
      </c>
      <c r="E261" s="1642" t="s">
        <v>35</v>
      </c>
      <c r="F261" s="1642" t="s">
        <v>35</v>
      </c>
      <c r="G261" s="1650" t="s">
        <v>35</v>
      </c>
      <c r="H261" s="1657" t="s">
        <v>35</v>
      </c>
      <c r="I261" s="1642" t="s">
        <v>35</v>
      </c>
      <c r="J261" s="1642" t="s">
        <v>35</v>
      </c>
      <c r="K261" s="1642" t="s">
        <v>35</v>
      </c>
      <c r="L261" s="1650" t="s">
        <v>35</v>
      </c>
      <c r="M261" s="1657" t="s">
        <v>35</v>
      </c>
      <c r="N261" s="1642" t="s">
        <v>35</v>
      </c>
      <c r="O261" s="1642" t="s">
        <v>35</v>
      </c>
      <c r="P261" s="1642" t="s">
        <v>35</v>
      </c>
      <c r="Q261" s="1670" t="s">
        <v>35</v>
      </c>
      <c r="R261" s="1657" t="s">
        <v>35</v>
      </c>
      <c r="S261" s="1642" t="s">
        <v>35</v>
      </c>
      <c r="T261" s="1642" t="s">
        <v>35</v>
      </c>
      <c r="U261" s="1642" t="s">
        <v>35</v>
      </c>
      <c r="V261" s="1642" t="s">
        <v>35</v>
      </c>
      <c r="W261" s="1642" t="s">
        <v>35</v>
      </c>
      <c r="X261" s="1642" t="s">
        <v>35</v>
      </c>
      <c r="Y261" s="1678" t="s">
        <v>35</v>
      </c>
      <c r="Z261" s="1678" t="s">
        <v>35</v>
      </c>
      <c r="AA261" s="1678" t="s">
        <v>35</v>
      </c>
      <c r="AB261" s="1678" t="s">
        <v>35</v>
      </c>
      <c r="AC261" s="1678" t="s">
        <v>35</v>
      </c>
      <c r="AD261" s="1678" t="s">
        <v>35</v>
      </c>
      <c r="AE261" s="1714"/>
      <c r="AF261" s="1714"/>
      <c r="AG261" s="1714"/>
      <c r="AH261" s="1714"/>
      <c r="AI261" s="1714"/>
      <c r="AJ261" s="1714"/>
      <c r="AK261" s="1714"/>
      <c r="AL261" s="1714"/>
      <c r="AM261" s="1714"/>
      <c r="AN261" s="1714"/>
      <c r="AO261" s="1714"/>
      <c r="AP261" s="1714"/>
      <c r="AQ261" s="1714"/>
      <c r="AR261" s="1714"/>
      <c r="AS261" s="1714"/>
      <c r="AT261" s="1714"/>
      <c r="AU261" s="1714"/>
      <c r="AV261" s="1714"/>
      <c r="AW261" s="1714"/>
      <c r="AX261" s="1714"/>
      <c r="AY261" s="1714"/>
      <c r="AZ261" s="242"/>
      <c r="BA261" s="1981" t="s">
        <v>73</v>
      </c>
      <c r="BB261" s="433" t="s">
        <v>49</v>
      </c>
      <c r="BC261" s="1362" t="s">
        <v>35</v>
      </c>
      <c r="BD261" s="1381" t="s">
        <v>35</v>
      </c>
      <c r="BE261" s="1381" t="s">
        <v>35</v>
      </c>
      <c r="BF261" s="1381" t="s">
        <v>35</v>
      </c>
      <c r="BG261" s="1401" t="s">
        <v>35</v>
      </c>
      <c r="BH261" s="1421" t="s">
        <v>35</v>
      </c>
      <c r="BI261" s="1381" t="s">
        <v>35</v>
      </c>
      <c r="BJ261" s="1381" t="s">
        <v>35</v>
      </c>
      <c r="BK261" s="1381" t="s">
        <v>35</v>
      </c>
      <c r="BL261" s="1401" t="s">
        <v>35</v>
      </c>
      <c r="BM261" s="1421" t="s">
        <v>35</v>
      </c>
      <c r="BN261" s="1381" t="s">
        <v>35</v>
      </c>
      <c r="BO261" s="1381" t="s">
        <v>35</v>
      </c>
      <c r="BP261" s="1381" t="s">
        <v>35</v>
      </c>
      <c r="BQ261" s="1401" t="s">
        <v>35</v>
      </c>
      <c r="BR261" s="1421" t="s">
        <v>35</v>
      </c>
      <c r="BS261" s="1381" t="s">
        <v>35</v>
      </c>
      <c r="BT261" s="1381" t="s">
        <v>35</v>
      </c>
      <c r="BU261" s="1381" t="s">
        <v>35</v>
      </c>
      <c r="BV261" s="1381" t="s">
        <v>35</v>
      </c>
      <c r="BW261" s="1381" t="s">
        <v>35</v>
      </c>
      <c r="BX261" s="1381" t="s">
        <v>35</v>
      </c>
      <c r="BY261" s="1439" t="s">
        <v>35</v>
      </c>
      <c r="BZ261" s="1439" t="s">
        <v>35</v>
      </c>
      <c r="CA261" s="1439" t="s">
        <v>35</v>
      </c>
      <c r="CB261" s="1439" t="s">
        <v>35</v>
      </c>
      <c r="CC261" s="1439" t="s">
        <v>35</v>
      </c>
      <c r="CD261" s="1439" t="s">
        <v>35</v>
      </c>
      <c r="CE261" s="1555"/>
      <c r="CF261" s="1555"/>
      <c r="CG261" s="1555"/>
      <c r="CH261" s="1555"/>
      <c r="CI261" s="1555"/>
      <c r="CJ261" s="1555"/>
      <c r="CK261" s="1555"/>
      <c r="CL261" s="1555"/>
      <c r="CM261" s="1555"/>
      <c r="CN261" s="1555"/>
      <c r="CO261" s="1555"/>
      <c r="CP261" s="1555"/>
      <c r="CQ261" s="1555"/>
      <c r="CR261" s="1555"/>
      <c r="CS261" s="1555"/>
      <c r="CT261" s="1555"/>
      <c r="CU261" s="1555"/>
      <c r="CV261" s="1555"/>
      <c r="CW261" s="1555"/>
      <c r="CX261" s="1555"/>
      <c r="CY261" s="1555"/>
      <c r="CZ261" s="1555"/>
    </row>
    <row r="262" s="133" customFormat="true" ht="15" customHeight="true" x14ac:dyDescent="0.2">
      <c r="A262" s="2067"/>
      <c r="B262" s="158" t="s">
        <v>48</v>
      </c>
      <c r="C262" s="1636" t="s">
        <v>35</v>
      </c>
      <c r="D262" s="1643" t="s">
        <v>35</v>
      </c>
      <c r="E262" s="1643" t="s">
        <v>35</v>
      </c>
      <c r="F262" s="1643" t="s">
        <v>35</v>
      </c>
      <c r="G262" s="1651" t="s">
        <v>35</v>
      </c>
      <c r="H262" s="1658" t="s">
        <v>35</v>
      </c>
      <c r="I262" s="1643" t="s">
        <v>35</v>
      </c>
      <c r="J262" s="1643" t="s">
        <v>35</v>
      </c>
      <c r="K262" s="1643" t="s">
        <v>35</v>
      </c>
      <c r="L262" s="1651" t="s">
        <v>35</v>
      </c>
      <c r="M262" s="1658" t="s">
        <v>35</v>
      </c>
      <c r="N262" s="1643" t="s">
        <v>35</v>
      </c>
      <c r="O262" s="1643" t="s">
        <v>35</v>
      </c>
      <c r="P262" s="1643" t="s">
        <v>35</v>
      </c>
      <c r="Q262" s="1671" t="s">
        <v>35</v>
      </c>
      <c r="R262" s="1658" t="s">
        <v>35</v>
      </c>
      <c r="S262" s="1643" t="s">
        <v>35</v>
      </c>
      <c r="T262" s="1643" t="s">
        <v>35</v>
      </c>
      <c r="U262" s="1643" t="s">
        <v>35</v>
      </c>
      <c r="V262" s="1643" t="s">
        <v>35</v>
      </c>
      <c r="W262" s="1643" t="s">
        <v>35</v>
      </c>
      <c r="X262" s="1643" t="s">
        <v>35</v>
      </c>
      <c r="Y262" s="1679" t="s">
        <v>35</v>
      </c>
      <c r="Z262" s="1679" t="s">
        <v>35</v>
      </c>
      <c r="AA262" s="1679" t="s">
        <v>35</v>
      </c>
      <c r="AB262" s="1679" t="s">
        <v>35</v>
      </c>
      <c r="AC262" s="1679" t="s">
        <v>35</v>
      </c>
      <c r="AD262" s="1679" t="s">
        <v>35</v>
      </c>
      <c r="AE262" s="1715"/>
      <c r="AF262" s="1715"/>
      <c r="AG262" s="1715"/>
      <c r="AH262" s="1715"/>
      <c r="AI262" s="1715"/>
      <c r="AJ262" s="1715"/>
      <c r="AK262" s="1715"/>
      <c r="AL262" s="1715"/>
      <c r="AM262" s="1715"/>
      <c r="AN262" s="1715"/>
      <c r="AO262" s="1715"/>
      <c r="AP262" s="1715"/>
      <c r="AQ262" s="1715"/>
      <c r="AR262" s="1715"/>
      <c r="AS262" s="1715"/>
      <c r="AT262" s="1715"/>
      <c r="AU262" s="1715"/>
      <c r="AV262" s="1715"/>
      <c r="AW262" s="1715"/>
      <c r="AX262" s="1715"/>
      <c r="AY262" s="1715"/>
      <c r="AZ262" s="242"/>
      <c r="BA262" s="1982"/>
      <c r="BB262" s="434" t="s">
        <v>48</v>
      </c>
      <c r="BC262" s="1363" t="s">
        <v>35</v>
      </c>
      <c r="BD262" s="1382" t="s">
        <v>35</v>
      </c>
      <c r="BE262" s="1382" t="s">
        <v>35</v>
      </c>
      <c r="BF262" s="1382" t="s">
        <v>35</v>
      </c>
      <c r="BG262" s="1402" t="s">
        <v>35</v>
      </c>
      <c r="BH262" s="1422" t="s">
        <v>35</v>
      </c>
      <c r="BI262" s="1382" t="s">
        <v>35</v>
      </c>
      <c r="BJ262" s="1382" t="s">
        <v>35</v>
      </c>
      <c r="BK262" s="1382" t="s">
        <v>35</v>
      </c>
      <c r="BL262" s="1402" t="s">
        <v>35</v>
      </c>
      <c r="BM262" s="1422" t="s">
        <v>35</v>
      </c>
      <c r="BN262" s="1382" t="s">
        <v>35</v>
      </c>
      <c r="BO262" s="1382" t="s">
        <v>35</v>
      </c>
      <c r="BP262" s="1382" t="s">
        <v>35</v>
      </c>
      <c r="BQ262" s="1402" t="s">
        <v>35</v>
      </c>
      <c r="BR262" s="1422" t="s">
        <v>35</v>
      </c>
      <c r="BS262" s="1382" t="s">
        <v>35</v>
      </c>
      <c r="BT262" s="1382" t="s">
        <v>35</v>
      </c>
      <c r="BU262" s="1382" t="s">
        <v>35</v>
      </c>
      <c r="BV262" s="1382" t="s">
        <v>35</v>
      </c>
      <c r="BW262" s="1382" t="s">
        <v>35</v>
      </c>
      <c r="BX262" s="1382" t="s">
        <v>35</v>
      </c>
      <c r="BY262" s="1440" t="s">
        <v>35</v>
      </c>
      <c r="BZ262" s="1440" t="s">
        <v>35</v>
      </c>
      <c r="CA262" s="1440" t="s">
        <v>35</v>
      </c>
      <c r="CB262" s="1440" t="s">
        <v>35</v>
      </c>
      <c r="CC262" s="1440" t="s">
        <v>35</v>
      </c>
      <c r="CD262" s="1440" t="s">
        <v>35</v>
      </c>
      <c r="CE262" s="1556"/>
      <c r="CF262" s="1556"/>
      <c r="CG262" s="1556"/>
      <c r="CH262" s="1556"/>
      <c r="CI262" s="1556"/>
      <c r="CJ262" s="1556"/>
      <c r="CK262" s="1556"/>
      <c r="CL262" s="1556"/>
      <c r="CM262" s="1556"/>
      <c r="CN262" s="1556"/>
      <c r="CO262" s="1556"/>
      <c r="CP262" s="1556"/>
      <c r="CQ262" s="1556"/>
      <c r="CR262" s="1556"/>
      <c r="CS262" s="1556"/>
      <c r="CT262" s="1556"/>
      <c r="CU262" s="1556"/>
      <c r="CV262" s="1556"/>
      <c r="CW262" s="1556"/>
      <c r="CX262" s="1556"/>
      <c r="CY262" s="1556"/>
      <c r="CZ262" s="1556"/>
    </row>
    <row r="263" s="133" customFormat="true" ht="15" customHeight="true" x14ac:dyDescent="0.2">
      <c r="A263" s="2067"/>
      <c r="B263" s="158" t="s">
        <v>113</v>
      </c>
      <c r="C263" s="1636" t="s">
        <v>35</v>
      </c>
      <c r="D263" s="1643" t="s">
        <v>35</v>
      </c>
      <c r="E263" s="1643" t="s">
        <v>35</v>
      </c>
      <c r="F263" s="1645" t="s">
        <v>35</v>
      </c>
      <c r="G263" s="1651" t="s">
        <v>35</v>
      </c>
      <c r="H263" s="1659" t="s">
        <v>35</v>
      </c>
      <c r="I263" s="1645" t="s">
        <v>35</v>
      </c>
      <c r="J263" s="1645" t="s">
        <v>35</v>
      </c>
      <c r="K263" s="1645" t="s">
        <v>35</v>
      </c>
      <c r="L263" s="1665" t="s">
        <v>35</v>
      </c>
      <c r="M263" s="1658" t="s">
        <v>35</v>
      </c>
      <c r="N263" s="1643" t="s">
        <v>35</v>
      </c>
      <c r="O263" s="1643" t="s">
        <v>35</v>
      </c>
      <c r="P263" s="1645" t="s">
        <v>35</v>
      </c>
      <c r="Q263" s="1671" t="s">
        <v>35</v>
      </c>
      <c r="R263" s="1658" t="s">
        <v>35</v>
      </c>
      <c r="S263" s="1645" t="s">
        <v>35</v>
      </c>
      <c r="T263" s="1643" t="s">
        <v>35</v>
      </c>
      <c r="U263" s="1643" t="s">
        <v>35</v>
      </c>
      <c r="V263" s="1643" t="s">
        <v>35</v>
      </c>
      <c r="W263" s="1645" t="s">
        <v>35</v>
      </c>
      <c r="X263" s="1643" t="s">
        <v>35</v>
      </c>
      <c r="Y263" s="1679" t="s">
        <v>35</v>
      </c>
      <c r="Z263" s="1679" t="s">
        <v>35</v>
      </c>
      <c r="AA263" s="1679" t="s">
        <v>35</v>
      </c>
      <c r="AB263" s="1679" t="s">
        <v>35</v>
      </c>
      <c r="AC263" s="1679" t="s">
        <v>35</v>
      </c>
      <c r="AD263" s="1679" t="s">
        <v>35</v>
      </c>
      <c r="AE263" s="1715"/>
      <c r="AF263" s="1715"/>
      <c r="AG263" s="1715"/>
      <c r="AH263" s="1715"/>
      <c r="AI263" s="1715"/>
      <c r="AJ263" s="1715"/>
      <c r="AK263" s="1715"/>
      <c r="AL263" s="1715"/>
      <c r="AM263" s="1715"/>
      <c r="AN263" s="1715"/>
      <c r="AO263" s="1715"/>
      <c r="AP263" s="1715"/>
      <c r="AQ263" s="1715"/>
      <c r="AR263" s="1715"/>
      <c r="AS263" s="1715"/>
      <c r="AT263" s="1715"/>
      <c r="AU263" s="1715"/>
      <c r="AV263" s="1715"/>
      <c r="AW263" s="1715"/>
      <c r="AX263" s="1715"/>
      <c r="AY263" s="1715"/>
      <c r="AZ263" s="242"/>
      <c r="BA263" s="1982"/>
      <c r="BB263" s="434" t="s">
        <v>113</v>
      </c>
      <c r="BC263" s="1363" t="s">
        <v>35</v>
      </c>
      <c r="BD263" s="1382" t="s">
        <v>35</v>
      </c>
      <c r="BE263" s="1382" t="s">
        <v>35</v>
      </c>
      <c r="BF263" s="1382" t="s">
        <v>35</v>
      </c>
      <c r="BG263" s="1402" t="s">
        <v>35</v>
      </c>
      <c r="BH263" s="1422" t="s">
        <v>35</v>
      </c>
      <c r="BI263" s="1382" t="s">
        <v>35</v>
      </c>
      <c r="BJ263" s="1382" t="s">
        <v>35</v>
      </c>
      <c r="BK263" s="1382" t="s">
        <v>35</v>
      </c>
      <c r="BL263" s="1402" t="s">
        <v>35</v>
      </c>
      <c r="BM263" s="1422" t="s">
        <v>35</v>
      </c>
      <c r="BN263" s="1382" t="s">
        <v>35</v>
      </c>
      <c r="BO263" s="1382" t="s">
        <v>35</v>
      </c>
      <c r="BP263" s="1382" t="s">
        <v>35</v>
      </c>
      <c r="BQ263" s="1402" t="s">
        <v>35</v>
      </c>
      <c r="BR263" s="1422" t="s">
        <v>35</v>
      </c>
      <c r="BS263" s="1382" t="s">
        <v>35</v>
      </c>
      <c r="BT263" s="1382" t="s">
        <v>35</v>
      </c>
      <c r="BU263" s="1382" t="s">
        <v>35</v>
      </c>
      <c r="BV263" s="1382" t="s">
        <v>35</v>
      </c>
      <c r="BW263" s="1382" t="s">
        <v>35</v>
      </c>
      <c r="BX263" s="1382" t="s">
        <v>35</v>
      </c>
      <c r="BY263" s="1440" t="s">
        <v>35</v>
      </c>
      <c r="BZ263" s="1440" t="s">
        <v>35</v>
      </c>
      <c r="CA263" s="1440" t="s">
        <v>35</v>
      </c>
      <c r="CB263" s="1440" t="s">
        <v>35</v>
      </c>
      <c r="CC263" s="1440" t="s">
        <v>35</v>
      </c>
      <c r="CD263" s="1440" t="s">
        <v>35</v>
      </c>
      <c r="CE263" s="1556"/>
      <c r="CF263" s="1556"/>
      <c r="CG263" s="1556"/>
      <c r="CH263" s="1556"/>
      <c r="CI263" s="1556"/>
      <c r="CJ263" s="1556"/>
      <c r="CK263" s="1556"/>
      <c r="CL263" s="1556"/>
      <c r="CM263" s="1556"/>
      <c r="CN263" s="1556"/>
      <c r="CO263" s="1556"/>
      <c r="CP263" s="1556"/>
      <c r="CQ263" s="1556"/>
      <c r="CR263" s="1556"/>
      <c r="CS263" s="1556"/>
      <c r="CT263" s="1556"/>
      <c r="CU263" s="1556"/>
      <c r="CV263" s="1556"/>
      <c r="CW263" s="1556"/>
      <c r="CX263" s="1556"/>
      <c r="CY263" s="1556"/>
      <c r="CZ263" s="1556"/>
    </row>
    <row r="264" s="133" customFormat="true" ht="15" customHeight="true" x14ac:dyDescent="0.2">
      <c r="A264" s="2067" t="s">
        <v>74</v>
      </c>
      <c r="B264" s="158" t="s">
        <v>89</v>
      </c>
      <c r="C264" s="1636" t="s">
        <v>35</v>
      </c>
      <c r="D264" s="1643" t="s">
        <v>35</v>
      </c>
      <c r="E264" s="1643" t="s">
        <v>35</v>
      </c>
      <c r="F264" s="1643" t="s">
        <v>35</v>
      </c>
      <c r="G264" s="1651" t="s">
        <v>35</v>
      </c>
      <c r="H264" s="1658" t="s">
        <v>35</v>
      </c>
      <c r="I264" s="1643" t="s">
        <v>35</v>
      </c>
      <c r="J264" s="1643" t="s">
        <v>35</v>
      </c>
      <c r="K264" s="1643" t="s">
        <v>35</v>
      </c>
      <c r="L264" s="1651" t="s">
        <v>35</v>
      </c>
      <c r="M264" s="1658" t="s">
        <v>35</v>
      </c>
      <c r="N264" s="1643" t="s">
        <v>35</v>
      </c>
      <c r="O264" s="1643" t="s">
        <v>35</v>
      </c>
      <c r="P264" s="1643" t="s">
        <v>35</v>
      </c>
      <c r="Q264" s="1671" t="s">
        <v>35</v>
      </c>
      <c r="R264" s="1658" t="s">
        <v>35</v>
      </c>
      <c r="S264" s="1643" t="s">
        <v>35</v>
      </c>
      <c r="T264" s="1643" t="s">
        <v>35</v>
      </c>
      <c r="U264" s="1643" t="s">
        <v>35</v>
      </c>
      <c r="V264" s="1643" t="s">
        <v>35</v>
      </c>
      <c r="W264" s="1643" t="s">
        <v>35</v>
      </c>
      <c r="X264" s="1643" t="s">
        <v>35</v>
      </c>
      <c r="Y264" s="1679" t="s">
        <v>35</v>
      </c>
      <c r="Z264" s="1679" t="s">
        <v>35</v>
      </c>
      <c r="AA264" s="1679" t="s">
        <v>35</v>
      </c>
      <c r="AB264" s="1679" t="s">
        <v>35</v>
      </c>
      <c r="AC264" s="1679" t="s">
        <v>35</v>
      </c>
      <c r="AD264" s="1679" t="s">
        <v>35</v>
      </c>
      <c r="AE264" s="1715"/>
      <c r="AF264" s="1715"/>
      <c r="AG264" s="1715"/>
      <c r="AH264" s="1715"/>
      <c r="AI264" s="1715"/>
      <c r="AJ264" s="1715"/>
      <c r="AK264" s="1715"/>
      <c r="AL264" s="1715"/>
      <c r="AM264" s="1715"/>
      <c r="AN264" s="1715"/>
      <c r="AO264" s="1715"/>
      <c r="AP264" s="1715"/>
      <c r="AQ264" s="1715"/>
      <c r="AR264" s="1715"/>
      <c r="AS264" s="1715"/>
      <c r="AT264" s="1715"/>
      <c r="AU264" s="1715"/>
      <c r="AV264" s="1715"/>
      <c r="AW264" s="1715"/>
      <c r="AX264" s="1715"/>
      <c r="AY264" s="1715"/>
      <c r="AZ264" s="242"/>
      <c r="BA264" s="1982" t="s">
        <v>74</v>
      </c>
      <c r="BB264" s="434" t="s">
        <v>89</v>
      </c>
      <c r="BC264" s="1363" t="s">
        <v>35</v>
      </c>
      <c r="BD264" s="1382" t="s">
        <v>35</v>
      </c>
      <c r="BE264" s="1382" t="s">
        <v>35</v>
      </c>
      <c r="BF264" s="1382" t="s">
        <v>35</v>
      </c>
      <c r="BG264" s="1402" t="s">
        <v>35</v>
      </c>
      <c r="BH264" s="1422" t="s">
        <v>35</v>
      </c>
      <c r="BI264" s="1382" t="s">
        <v>35</v>
      </c>
      <c r="BJ264" s="1382" t="s">
        <v>35</v>
      </c>
      <c r="BK264" s="1382" t="s">
        <v>35</v>
      </c>
      <c r="BL264" s="1402" t="s">
        <v>35</v>
      </c>
      <c r="BM264" s="1422" t="s">
        <v>35</v>
      </c>
      <c r="BN264" s="1382" t="s">
        <v>35</v>
      </c>
      <c r="BO264" s="1382" t="s">
        <v>35</v>
      </c>
      <c r="BP264" s="1382" t="s">
        <v>35</v>
      </c>
      <c r="BQ264" s="1402" t="s">
        <v>35</v>
      </c>
      <c r="BR264" s="1422" t="s">
        <v>35</v>
      </c>
      <c r="BS264" s="1382" t="s">
        <v>35</v>
      </c>
      <c r="BT264" s="1382" t="s">
        <v>35</v>
      </c>
      <c r="BU264" s="1382" t="s">
        <v>35</v>
      </c>
      <c r="BV264" s="1382" t="s">
        <v>35</v>
      </c>
      <c r="BW264" s="1382" t="s">
        <v>35</v>
      </c>
      <c r="BX264" s="1382" t="s">
        <v>35</v>
      </c>
      <c r="BY264" s="1440" t="s">
        <v>35</v>
      </c>
      <c r="BZ264" s="1440" t="s">
        <v>35</v>
      </c>
      <c r="CA264" s="1440" t="s">
        <v>35</v>
      </c>
      <c r="CB264" s="1440" t="s">
        <v>35</v>
      </c>
      <c r="CC264" s="1440" t="s">
        <v>35</v>
      </c>
      <c r="CD264" s="1440" t="s">
        <v>35</v>
      </c>
      <c r="CE264" s="1556"/>
      <c r="CF264" s="1556"/>
      <c r="CG264" s="1556"/>
      <c r="CH264" s="1556"/>
      <c r="CI264" s="1556"/>
      <c r="CJ264" s="1556"/>
      <c r="CK264" s="1556"/>
      <c r="CL264" s="1556"/>
      <c r="CM264" s="1556"/>
      <c r="CN264" s="1556"/>
      <c r="CO264" s="1556"/>
      <c r="CP264" s="1556"/>
      <c r="CQ264" s="1556"/>
      <c r="CR264" s="1556"/>
      <c r="CS264" s="1556"/>
      <c r="CT264" s="1556"/>
      <c r="CU264" s="1556"/>
      <c r="CV264" s="1556"/>
      <c r="CW264" s="1556"/>
      <c r="CX264" s="1556"/>
      <c r="CY264" s="1556"/>
      <c r="CZ264" s="1556"/>
    </row>
    <row r="265" s="133" customFormat="true" ht="15" customHeight="true" x14ac:dyDescent="0.2">
      <c r="A265" s="2067"/>
      <c r="B265" s="158" t="s">
        <v>90</v>
      </c>
      <c r="C265" s="1636" t="s">
        <v>35</v>
      </c>
      <c r="D265" s="1643" t="s">
        <v>35</v>
      </c>
      <c r="E265" s="1643" t="s">
        <v>35</v>
      </c>
      <c r="F265" s="1643" t="s">
        <v>35</v>
      </c>
      <c r="G265" s="1651" t="s">
        <v>35</v>
      </c>
      <c r="H265" s="1658" t="s">
        <v>35</v>
      </c>
      <c r="I265" s="1643" t="s">
        <v>35</v>
      </c>
      <c r="J265" s="1643" t="s">
        <v>35</v>
      </c>
      <c r="K265" s="1643" t="s">
        <v>35</v>
      </c>
      <c r="L265" s="1651" t="s">
        <v>35</v>
      </c>
      <c r="M265" s="1658" t="s">
        <v>35</v>
      </c>
      <c r="N265" s="1643" t="s">
        <v>35</v>
      </c>
      <c r="O265" s="1643" t="s">
        <v>35</v>
      </c>
      <c r="P265" s="1643" t="s">
        <v>35</v>
      </c>
      <c r="Q265" s="1671" t="s">
        <v>35</v>
      </c>
      <c r="R265" s="1658" t="s">
        <v>35</v>
      </c>
      <c r="S265" s="1643" t="s">
        <v>35</v>
      </c>
      <c r="T265" s="1643" t="s">
        <v>35</v>
      </c>
      <c r="U265" s="1643" t="s">
        <v>35</v>
      </c>
      <c r="V265" s="1643" t="s">
        <v>35</v>
      </c>
      <c r="W265" s="1643" t="s">
        <v>35</v>
      </c>
      <c r="X265" s="1643" t="s">
        <v>35</v>
      </c>
      <c r="Y265" s="1679" t="s">
        <v>35</v>
      </c>
      <c r="Z265" s="1679" t="s">
        <v>35</v>
      </c>
      <c r="AA265" s="1679" t="s">
        <v>35</v>
      </c>
      <c r="AB265" s="1679" t="s">
        <v>35</v>
      </c>
      <c r="AC265" s="1679" t="s">
        <v>35</v>
      </c>
      <c r="AD265" s="1679" t="s">
        <v>35</v>
      </c>
      <c r="AE265" s="1715"/>
      <c r="AF265" s="1715"/>
      <c r="AG265" s="1715"/>
      <c r="AH265" s="1715"/>
      <c r="AI265" s="1715"/>
      <c r="AJ265" s="1715"/>
      <c r="AK265" s="1715"/>
      <c r="AL265" s="1715"/>
      <c r="AM265" s="1715"/>
      <c r="AN265" s="1715"/>
      <c r="AO265" s="1715"/>
      <c r="AP265" s="1715"/>
      <c r="AQ265" s="1715"/>
      <c r="AR265" s="1715"/>
      <c r="AS265" s="1715"/>
      <c r="AT265" s="1715"/>
      <c r="AU265" s="1715"/>
      <c r="AV265" s="1715"/>
      <c r="AW265" s="1715"/>
      <c r="AX265" s="1715"/>
      <c r="AY265" s="1715"/>
      <c r="AZ265" s="242"/>
      <c r="BA265" s="1982"/>
      <c r="BB265" s="434" t="s">
        <v>90</v>
      </c>
      <c r="BC265" s="1363" t="s">
        <v>35</v>
      </c>
      <c r="BD265" s="1382" t="s">
        <v>35</v>
      </c>
      <c r="BE265" s="1382" t="s">
        <v>35</v>
      </c>
      <c r="BF265" s="1382" t="s">
        <v>35</v>
      </c>
      <c r="BG265" s="1402" t="s">
        <v>35</v>
      </c>
      <c r="BH265" s="1422" t="s">
        <v>35</v>
      </c>
      <c r="BI265" s="1382" t="s">
        <v>35</v>
      </c>
      <c r="BJ265" s="1382" t="s">
        <v>35</v>
      </c>
      <c r="BK265" s="1382" t="s">
        <v>35</v>
      </c>
      <c r="BL265" s="1402" t="s">
        <v>35</v>
      </c>
      <c r="BM265" s="1422" t="s">
        <v>35</v>
      </c>
      <c r="BN265" s="1382" t="s">
        <v>35</v>
      </c>
      <c r="BO265" s="1382" t="s">
        <v>35</v>
      </c>
      <c r="BP265" s="1382" t="s">
        <v>35</v>
      </c>
      <c r="BQ265" s="1402" t="s">
        <v>35</v>
      </c>
      <c r="BR265" s="1422" t="s">
        <v>35</v>
      </c>
      <c r="BS265" s="1382" t="s">
        <v>35</v>
      </c>
      <c r="BT265" s="1382" t="s">
        <v>35</v>
      </c>
      <c r="BU265" s="1382" t="s">
        <v>35</v>
      </c>
      <c r="BV265" s="1382" t="s">
        <v>35</v>
      </c>
      <c r="BW265" s="1382" t="s">
        <v>35</v>
      </c>
      <c r="BX265" s="1382" t="s">
        <v>35</v>
      </c>
      <c r="BY265" s="1440" t="s">
        <v>35</v>
      </c>
      <c r="BZ265" s="1440" t="s">
        <v>35</v>
      </c>
      <c r="CA265" s="1440" t="s">
        <v>35</v>
      </c>
      <c r="CB265" s="1440" t="s">
        <v>35</v>
      </c>
      <c r="CC265" s="1440" t="s">
        <v>35</v>
      </c>
      <c r="CD265" s="1440" t="s">
        <v>35</v>
      </c>
      <c r="CE265" s="1556"/>
      <c r="CF265" s="1556"/>
      <c r="CG265" s="1556"/>
      <c r="CH265" s="1556"/>
      <c r="CI265" s="1556"/>
      <c r="CJ265" s="1556"/>
      <c r="CK265" s="1556"/>
      <c r="CL265" s="1556"/>
      <c r="CM265" s="1556"/>
      <c r="CN265" s="1556"/>
      <c r="CO265" s="1556"/>
      <c r="CP265" s="1556"/>
      <c r="CQ265" s="1556"/>
      <c r="CR265" s="1556"/>
      <c r="CS265" s="1556"/>
      <c r="CT265" s="1556"/>
      <c r="CU265" s="1556"/>
      <c r="CV265" s="1556"/>
      <c r="CW265" s="1556"/>
      <c r="CX265" s="1556"/>
      <c r="CY265" s="1556"/>
      <c r="CZ265" s="1556"/>
    </row>
    <row r="266" s="133" customFormat="true" ht="15" customHeight="true" x14ac:dyDescent="0.2">
      <c r="A266" s="2067"/>
      <c r="B266" s="158" t="s">
        <v>91</v>
      </c>
      <c r="C266" s="1636" t="s">
        <v>35</v>
      </c>
      <c r="D266" s="1643" t="s">
        <v>35</v>
      </c>
      <c r="E266" s="1643" t="s">
        <v>35</v>
      </c>
      <c r="F266" s="1643" t="s">
        <v>35</v>
      </c>
      <c r="G266" s="1651" t="s">
        <v>35</v>
      </c>
      <c r="H266" s="1658" t="s">
        <v>35</v>
      </c>
      <c r="I266" s="1643" t="s">
        <v>35</v>
      </c>
      <c r="J266" s="1643" t="s">
        <v>35</v>
      </c>
      <c r="K266" s="1643" t="s">
        <v>35</v>
      </c>
      <c r="L266" s="1651" t="s">
        <v>35</v>
      </c>
      <c r="M266" s="1658" t="s">
        <v>35</v>
      </c>
      <c r="N266" s="1643" t="s">
        <v>35</v>
      </c>
      <c r="O266" s="1643" t="s">
        <v>35</v>
      </c>
      <c r="P266" s="1643" t="s">
        <v>35</v>
      </c>
      <c r="Q266" s="1671" t="s">
        <v>35</v>
      </c>
      <c r="R266" s="1658" t="s">
        <v>35</v>
      </c>
      <c r="S266" s="1643" t="s">
        <v>35</v>
      </c>
      <c r="T266" s="1643" t="s">
        <v>35</v>
      </c>
      <c r="U266" s="1643" t="s">
        <v>35</v>
      </c>
      <c r="V266" s="1643" t="s">
        <v>35</v>
      </c>
      <c r="W266" s="1643" t="s">
        <v>35</v>
      </c>
      <c r="X266" s="1643" t="s">
        <v>35</v>
      </c>
      <c r="Y266" s="1679" t="s">
        <v>35</v>
      </c>
      <c r="Z266" s="1679" t="s">
        <v>35</v>
      </c>
      <c r="AA266" s="1679" t="s">
        <v>35</v>
      </c>
      <c r="AB266" s="1679" t="s">
        <v>35</v>
      </c>
      <c r="AC266" s="1679" t="s">
        <v>35</v>
      </c>
      <c r="AD266" s="1679" t="s">
        <v>35</v>
      </c>
      <c r="AE266" s="1715"/>
      <c r="AF266" s="1715"/>
      <c r="AG266" s="1715"/>
      <c r="AH266" s="1715"/>
      <c r="AI266" s="1715"/>
      <c r="AJ266" s="1715"/>
      <c r="AK266" s="1715"/>
      <c r="AL266" s="1715"/>
      <c r="AM266" s="1715"/>
      <c r="AN266" s="1715"/>
      <c r="AO266" s="1715"/>
      <c r="AP266" s="1715"/>
      <c r="AQ266" s="1715"/>
      <c r="AR266" s="1715"/>
      <c r="AS266" s="1715"/>
      <c r="AT266" s="1715"/>
      <c r="AU266" s="1715"/>
      <c r="AV266" s="1715"/>
      <c r="AW266" s="1715"/>
      <c r="AX266" s="1715"/>
      <c r="AY266" s="1715"/>
      <c r="AZ266" s="242"/>
      <c r="BA266" s="1982"/>
      <c r="BB266" s="434" t="s">
        <v>91</v>
      </c>
      <c r="BC266" s="1363" t="s">
        <v>35</v>
      </c>
      <c r="BD266" s="1382" t="s">
        <v>35</v>
      </c>
      <c r="BE266" s="1382" t="s">
        <v>35</v>
      </c>
      <c r="BF266" s="1382" t="s">
        <v>35</v>
      </c>
      <c r="BG266" s="1402" t="s">
        <v>35</v>
      </c>
      <c r="BH266" s="1422" t="s">
        <v>35</v>
      </c>
      <c r="BI266" s="1382" t="s">
        <v>35</v>
      </c>
      <c r="BJ266" s="1382" t="s">
        <v>35</v>
      </c>
      <c r="BK266" s="1382" t="s">
        <v>35</v>
      </c>
      <c r="BL266" s="1402" t="s">
        <v>35</v>
      </c>
      <c r="BM266" s="1422" t="s">
        <v>35</v>
      </c>
      <c r="BN266" s="1382" t="s">
        <v>35</v>
      </c>
      <c r="BO266" s="1382" t="s">
        <v>35</v>
      </c>
      <c r="BP266" s="1382" t="s">
        <v>35</v>
      </c>
      <c r="BQ266" s="1402" t="s">
        <v>35</v>
      </c>
      <c r="BR266" s="1422" t="s">
        <v>35</v>
      </c>
      <c r="BS266" s="1382" t="s">
        <v>35</v>
      </c>
      <c r="BT266" s="1382" t="s">
        <v>35</v>
      </c>
      <c r="BU266" s="1382" t="s">
        <v>35</v>
      </c>
      <c r="BV266" s="1382" t="s">
        <v>35</v>
      </c>
      <c r="BW266" s="1382" t="s">
        <v>35</v>
      </c>
      <c r="BX266" s="1382" t="s">
        <v>35</v>
      </c>
      <c r="BY266" s="1440" t="s">
        <v>35</v>
      </c>
      <c r="BZ266" s="1440" t="s">
        <v>35</v>
      </c>
      <c r="CA266" s="1440" t="s">
        <v>35</v>
      </c>
      <c r="CB266" s="1440" t="s">
        <v>35</v>
      </c>
      <c r="CC266" s="1440" t="s">
        <v>35</v>
      </c>
      <c r="CD266" s="1440" t="s">
        <v>35</v>
      </c>
      <c r="CE266" s="1556"/>
      <c r="CF266" s="1556"/>
      <c r="CG266" s="1556"/>
      <c r="CH266" s="1556"/>
      <c r="CI266" s="1556"/>
      <c r="CJ266" s="1556"/>
      <c r="CK266" s="1556"/>
      <c r="CL266" s="1556"/>
      <c r="CM266" s="1556"/>
      <c r="CN266" s="1556"/>
      <c r="CO266" s="1556"/>
      <c r="CP266" s="1556"/>
      <c r="CQ266" s="1556"/>
      <c r="CR266" s="1556"/>
      <c r="CS266" s="1556"/>
      <c r="CT266" s="1556"/>
      <c r="CU266" s="1556"/>
      <c r="CV266" s="1556"/>
      <c r="CW266" s="1556"/>
      <c r="CX266" s="1556"/>
      <c r="CY266" s="1556"/>
      <c r="CZ266" s="1556"/>
    </row>
    <row r="267" s="133" customFormat="true" ht="15" customHeight="true" x14ac:dyDescent="0.2">
      <c r="A267" s="2067"/>
      <c r="B267" s="158" t="s">
        <v>113</v>
      </c>
      <c r="C267" s="1636" t="s">
        <v>35</v>
      </c>
      <c r="D267" s="1643" t="s">
        <v>35</v>
      </c>
      <c r="E267" s="1643" t="s">
        <v>35</v>
      </c>
      <c r="F267" s="1643" t="s">
        <v>35</v>
      </c>
      <c r="G267" s="1651" t="s">
        <v>35</v>
      </c>
      <c r="H267" s="1658" t="s">
        <v>35</v>
      </c>
      <c r="I267" s="1643" t="s">
        <v>35</v>
      </c>
      <c r="J267" s="1643" t="s">
        <v>35</v>
      </c>
      <c r="K267" s="1643" t="s">
        <v>35</v>
      </c>
      <c r="L267" s="1651" t="s">
        <v>35</v>
      </c>
      <c r="M267" s="1658" t="s">
        <v>35</v>
      </c>
      <c r="N267" s="1643" t="s">
        <v>35</v>
      </c>
      <c r="O267" s="1643" t="s">
        <v>35</v>
      </c>
      <c r="P267" s="1643" t="s">
        <v>35</v>
      </c>
      <c r="Q267" s="1671" t="s">
        <v>35</v>
      </c>
      <c r="R267" s="1658" t="s">
        <v>35</v>
      </c>
      <c r="S267" s="1643" t="s">
        <v>35</v>
      </c>
      <c r="T267" s="1643" t="s">
        <v>35</v>
      </c>
      <c r="U267" s="1643" t="s">
        <v>35</v>
      </c>
      <c r="V267" s="1643" t="s">
        <v>35</v>
      </c>
      <c r="W267" s="1643" t="s">
        <v>35</v>
      </c>
      <c r="X267" s="1643" t="s">
        <v>35</v>
      </c>
      <c r="Y267" s="1679" t="s">
        <v>35</v>
      </c>
      <c r="Z267" s="1679" t="s">
        <v>35</v>
      </c>
      <c r="AA267" s="1679" t="s">
        <v>35</v>
      </c>
      <c r="AB267" s="1679" t="s">
        <v>35</v>
      </c>
      <c r="AC267" s="1679" t="s">
        <v>35</v>
      </c>
      <c r="AD267" s="1679" t="s">
        <v>35</v>
      </c>
      <c r="AE267" s="1715"/>
      <c r="AF267" s="1715"/>
      <c r="AG267" s="1715"/>
      <c r="AH267" s="1715"/>
      <c r="AI267" s="1715"/>
      <c r="AJ267" s="1715"/>
      <c r="AK267" s="1715"/>
      <c r="AL267" s="1715"/>
      <c r="AM267" s="1715"/>
      <c r="AN267" s="1715"/>
      <c r="AO267" s="1715"/>
      <c r="AP267" s="1715"/>
      <c r="AQ267" s="1715"/>
      <c r="AR267" s="1715"/>
      <c r="AS267" s="1715"/>
      <c r="AT267" s="1715"/>
      <c r="AU267" s="1715"/>
      <c r="AV267" s="1715"/>
      <c r="AW267" s="1715"/>
      <c r="AX267" s="1715"/>
      <c r="AY267" s="1715"/>
      <c r="AZ267" s="242"/>
      <c r="BA267" s="1982"/>
      <c r="BB267" s="434" t="s">
        <v>113</v>
      </c>
      <c r="BC267" s="1363" t="s">
        <v>35</v>
      </c>
      <c r="BD267" s="1382" t="s">
        <v>35</v>
      </c>
      <c r="BE267" s="1382" t="s">
        <v>35</v>
      </c>
      <c r="BF267" s="1382" t="s">
        <v>35</v>
      </c>
      <c r="BG267" s="1402" t="s">
        <v>35</v>
      </c>
      <c r="BH267" s="1422" t="s">
        <v>35</v>
      </c>
      <c r="BI267" s="1382" t="s">
        <v>35</v>
      </c>
      <c r="BJ267" s="1382" t="s">
        <v>35</v>
      </c>
      <c r="BK267" s="1382" t="s">
        <v>35</v>
      </c>
      <c r="BL267" s="1402" t="s">
        <v>35</v>
      </c>
      <c r="BM267" s="1422" t="s">
        <v>35</v>
      </c>
      <c r="BN267" s="1382" t="s">
        <v>35</v>
      </c>
      <c r="BO267" s="1382" t="s">
        <v>35</v>
      </c>
      <c r="BP267" s="1382" t="s">
        <v>35</v>
      </c>
      <c r="BQ267" s="1402" t="s">
        <v>35</v>
      </c>
      <c r="BR267" s="1422" t="s">
        <v>35</v>
      </c>
      <c r="BS267" s="1382" t="s">
        <v>35</v>
      </c>
      <c r="BT267" s="1382" t="s">
        <v>35</v>
      </c>
      <c r="BU267" s="1382" t="s">
        <v>35</v>
      </c>
      <c r="BV267" s="1382" t="s">
        <v>35</v>
      </c>
      <c r="BW267" s="1382" t="s">
        <v>35</v>
      </c>
      <c r="BX267" s="1382" t="s">
        <v>35</v>
      </c>
      <c r="BY267" s="1440" t="s">
        <v>35</v>
      </c>
      <c r="BZ267" s="1440" t="s">
        <v>35</v>
      </c>
      <c r="CA267" s="1440" t="s">
        <v>35</v>
      </c>
      <c r="CB267" s="1440" t="s">
        <v>35</v>
      </c>
      <c r="CC267" s="1440" t="s">
        <v>35</v>
      </c>
      <c r="CD267" s="1440" t="s">
        <v>35</v>
      </c>
      <c r="CE267" s="1556"/>
      <c r="CF267" s="1556"/>
      <c r="CG267" s="1556"/>
      <c r="CH267" s="1556"/>
      <c r="CI267" s="1556"/>
      <c r="CJ267" s="1556"/>
      <c r="CK267" s="1556"/>
      <c r="CL267" s="1556"/>
      <c r="CM267" s="1556"/>
      <c r="CN267" s="1556"/>
      <c r="CO267" s="1556"/>
      <c r="CP267" s="1556"/>
      <c r="CQ267" s="1556"/>
      <c r="CR267" s="1556"/>
      <c r="CS267" s="1556"/>
      <c r="CT267" s="1556"/>
      <c r="CU267" s="1556"/>
      <c r="CV267" s="1556"/>
      <c r="CW267" s="1556"/>
      <c r="CX267" s="1556"/>
      <c r="CY267" s="1556"/>
      <c r="CZ267" s="1556"/>
    </row>
    <row r="268" s="133" customFormat="true" ht="15" customHeight="true" x14ac:dyDescent="0.2">
      <c r="A268" s="2067" t="s">
        <v>116</v>
      </c>
      <c r="B268" s="158" t="s">
        <v>89</v>
      </c>
      <c r="C268" s="1636" t="s">
        <v>35</v>
      </c>
      <c r="D268" s="1643" t="s">
        <v>35</v>
      </c>
      <c r="E268" s="1643" t="s">
        <v>35</v>
      </c>
      <c r="F268" s="1643" t="s">
        <v>35</v>
      </c>
      <c r="G268" s="1651" t="s">
        <v>35</v>
      </c>
      <c r="H268" s="1658" t="s">
        <v>35</v>
      </c>
      <c r="I268" s="1643" t="s">
        <v>35</v>
      </c>
      <c r="J268" s="1643" t="s">
        <v>35</v>
      </c>
      <c r="K268" s="1643" t="s">
        <v>35</v>
      </c>
      <c r="L268" s="1651" t="s">
        <v>35</v>
      </c>
      <c r="M268" s="1658" t="s">
        <v>35</v>
      </c>
      <c r="N268" s="1643" t="s">
        <v>35</v>
      </c>
      <c r="O268" s="1643" t="s">
        <v>35</v>
      </c>
      <c r="P268" s="1643" t="s">
        <v>35</v>
      </c>
      <c r="Q268" s="1671" t="s">
        <v>35</v>
      </c>
      <c r="R268" s="1658" t="s">
        <v>35</v>
      </c>
      <c r="S268" s="1643" t="s">
        <v>35</v>
      </c>
      <c r="T268" s="1643" t="s">
        <v>35</v>
      </c>
      <c r="U268" s="1643" t="s">
        <v>35</v>
      </c>
      <c r="V268" s="1643" t="s">
        <v>35</v>
      </c>
      <c r="W268" s="1643" t="s">
        <v>35</v>
      </c>
      <c r="X268" s="1643" t="s">
        <v>35</v>
      </c>
      <c r="Y268" s="1679" t="s">
        <v>35</v>
      </c>
      <c r="Z268" s="1679" t="s">
        <v>35</v>
      </c>
      <c r="AA268" s="1679" t="s">
        <v>35</v>
      </c>
      <c r="AB268" s="1679" t="s">
        <v>35</v>
      </c>
      <c r="AC268" s="1679" t="s">
        <v>35</v>
      </c>
      <c r="AD268" s="1679" t="s">
        <v>35</v>
      </c>
      <c r="AE268" s="1715"/>
      <c r="AF268" s="1715"/>
      <c r="AG268" s="1715"/>
      <c r="AH268" s="1715"/>
      <c r="AI268" s="1715"/>
      <c r="AJ268" s="1715"/>
      <c r="AK268" s="1715"/>
      <c r="AL268" s="1715"/>
      <c r="AM268" s="1715"/>
      <c r="AN268" s="1715"/>
      <c r="AO268" s="1715"/>
      <c r="AP268" s="1715"/>
      <c r="AQ268" s="1715"/>
      <c r="AR268" s="1715"/>
      <c r="AS268" s="1715"/>
      <c r="AT268" s="1715"/>
      <c r="AU268" s="1715"/>
      <c r="AV268" s="1715"/>
      <c r="AW268" s="1715"/>
      <c r="AX268" s="1715"/>
      <c r="AY268" s="1715"/>
      <c r="AZ268" s="242"/>
      <c r="BA268" s="1982" t="s">
        <v>116</v>
      </c>
      <c r="BB268" s="434" t="s">
        <v>89</v>
      </c>
      <c r="BC268" s="1363" t="s">
        <v>35</v>
      </c>
      <c r="BD268" s="1382" t="s">
        <v>35</v>
      </c>
      <c r="BE268" s="1382" t="s">
        <v>35</v>
      </c>
      <c r="BF268" s="1382" t="s">
        <v>35</v>
      </c>
      <c r="BG268" s="1402" t="s">
        <v>35</v>
      </c>
      <c r="BH268" s="1422" t="s">
        <v>35</v>
      </c>
      <c r="BI268" s="1382" t="s">
        <v>35</v>
      </c>
      <c r="BJ268" s="1382" t="s">
        <v>35</v>
      </c>
      <c r="BK268" s="1382" t="s">
        <v>35</v>
      </c>
      <c r="BL268" s="1402" t="s">
        <v>35</v>
      </c>
      <c r="BM268" s="1422" t="s">
        <v>35</v>
      </c>
      <c r="BN268" s="1382" t="s">
        <v>35</v>
      </c>
      <c r="BO268" s="1382" t="s">
        <v>35</v>
      </c>
      <c r="BP268" s="1382" t="s">
        <v>35</v>
      </c>
      <c r="BQ268" s="1402" t="s">
        <v>35</v>
      </c>
      <c r="BR268" s="1422" t="s">
        <v>35</v>
      </c>
      <c r="BS268" s="1382" t="s">
        <v>35</v>
      </c>
      <c r="BT268" s="1382" t="s">
        <v>35</v>
      </c>
      <c r="BU268" s="1382" t="s">
        <v>35</v>
      </c>
      <c r="BV268" s="1382" t="s">
        <v>35</v>
      </c>
      <c r="BW268" s="1382" t="s">
        <v>35</v>
      </c>
      <c r="BX268" s="1382" t="s">
        <v>35</v>
      </c>
      <c r="BY268" s="1440" t="s">
        <v>35</v>
      </c>
      <c r="BZ268" s="1440" t="s">
        <v>35</v>
      </c>
      <c r="CA268" s="1440" t="s">
        <v>35</v>
      </c>
      <c r="CB268" s="1440" t="s">
        <v>35</v>
      </c>
      <c r="CC268" s="1440" t="s">
        <v>35</v>
      </c>
      <c r="CD268" s="1440" t="s">
        <v>35</v>
      </c>
      <c r="CE268" s="1556"/>
      <c r="CF268" s="1556"/>
      <c r="CG268" s="1556"/>
      <c r="CH268" s="1556"/>
      <c r="CI268" s="1556"/>
      <c r="CJ268" s="1556"/>
      <c r="CK268" s="1556"/>
      <c r="CL268" s="1556"/>
      <c r="CM268" s="1556"/>
      <c r="CN268" s="1556"/>
      <c r="CO268" s="1556"/>
      <c r="CP268" s="1556"/>
      <c r="CQ268" s="1556"/>
      <c r="CR268" s="1556"/>
      <c r="CS268" s="1556"/>
      <c r="CT268" s="1556"/>
      <c r="CU268" s="1556"/>
      <c r="CV268" s="1556"/>
      <c r="CW268" s="1556"/>
      <c r="CX268" s="1556"/>
      <c r="CY268" s="1556"/>
      <c r="CZ268" s="1556"/>
    </row>
    <row r="269" s="133" customFormat="true" ht="15" customHeight="true" x14ac:dyDescent="0.2">
      <c r="A269" s="2067"/>
      <c r="B269" s="158" t="s">
        <v>90</v>
      </c>
      <c r="C269" s="1636" t="s">
        <v>35</v>
      </c>
      <c r="D269" s="1643" t="s">
        <v>35</v>
      </c>
      <c r="E269" s="1643" t="s">
        <v>35</v>
      </c>
      <c r="F269" s="1643" t="s">
        <v>35</v>
      </c>
      <c r="G269" s="1651" t="s">
        <v>35</v>
      </c>
      <c r="H269" s="1658" t="s">
        <v>35</v>
      </c>
      <c r="I269" s="1643" t="s">
        <v>35</v>
      </c>
      <c r="J269" s="1643" t="s">
        <v>35</v>
      </c>
      <c r="K269" s="1643" t="s">
        <v>35</v>
      </c>
      <c r="L269" s="1651" t="s">
        <v>35</v>
      </c>
      <c r="M269" s="1658" t="s">
        <v>35</v>
      </c>
      <c r="N269" s="1643" t="s">
        <v>35</v>
      </c>
      <c r="O269" s="1643" t="s">
        <v>35</v>
      </c>
      <c r="P269" s="1643" t="s">
        <v>35</v>
      </c>
      <c r="Q269" s="1671" t="s">
        <v>35</v>
      </c>
      <c r="R269" s="1658" t="s">
        <v>35</v>
      </c>
      <c r="S269" s="1643" t="s">
        <v>35</v>
      </c>
      <c r="T269" s="1643" t="s">
        <v>35</v>
      </c>
      <c r="U269" s="1643" t="s">
        <v>35</v>
      </c>
      <c r="V269" s="1643" t="s">
        <v>35</v>
      </c>
      <c r="W269" s="1643" t="s">
        <v>35</v>
      </c>
      <c r="X269" s="1643" t="s">
        <v>35</v>
      </c>
      <c r="Y269" s="1679" t="s">
        <v>35</v>
      </c>
      <c r="Z269" s="1679" t="s">
        <v>35</v>
      </c>
      <c r="AA269" s="1679" t="s">
        <v>35</v>
      </c>
      <c r="AB269" s="1679" t="s">
        <v>35</v>
      </c>
      <c r="AC269" s="1679" t="s">
        <v>35</v>
      </c>
      <c r="AD269" s="1679" t="s">
        <v>35</v>
      </c>
      <c r="AE269" s="1715"/>
      <c r="AF269" s="1715"/>
      <c r="AG269" s="1715"/>
      <c r="AH269" s="1715"/>
      <c r="AI269" s="1715"/>
      <c r="AJ269" s="1715"/>
      <c r="AK269" s="1715"/>
      <c r="AL269" s="1715"/>
      <c r="AM269" s="1715"/>
      <c r="AN269" s="1715"/>
      <c r="AO269" s="1715"/>
      <c r="AP269" s="1715"/>
      <c r="AQ269" s="1715"/>
      <c r="AR269" s="1715"/>
      <c r="AS269" s="1715"/>
      <c r="AT269" s="1715"/>
      <c r="AU269" s="1715"/>
      <c r="AV269" s="1715"/>
      <c r="AW269" s="1715"/>
      <c r="AX269" s="1715"/>
      <c r="AY269" s="1715"/>
      <c r="AZ269" s="242"/>
      <c r="BA269" s="1982"/>
      <c r="BB269" s="434" t="s">
        <v>90</v>
      </c>
      <c r="BC269" s="1363" t="s">
        <v>35</v>
      </c>
      <c r="BD269" s="1382" t="s">
        <v>35</v>
      </c>
      <c r="BE269" s="1382" t="s">
        <v>35</v>
      </c>
      <c r="BF269" s="1382" t="s">
        <v>35</v>
      </c>
      <c r="BG269" s="1402" t="s">
        <v>35</v>
      </c>
      <c r="BH269" s="1422" t="s">
        <v>35</v>
      </c>
      <c r="BI269" s="1382" t="s">
        <v>35</v>
      </c>
      <c r="BJ269" s="1382" t="s">
        <v>35</v>
      </c>
      <c r="BK269" s="1382" t="s">
        <v>35</v>
      </c>
      <c r="BL269" s="1402" t="s">
        <v>35</v>
      </c>
      <c r="BM269" s="1422" t="s">
        <v>35</v>
      </c>
      <c r="BN269" s="1382" t="s">
        <v>35</v>
      </c>
      <c r="BO269" s="1382" t="s">
        <v>35</v>
      </c>
      <c r="BP269" s="1382" t="s">
        <v>35</v>
      </c>
      <c r="BQ269" s="1402" t="s">
        <v>35</v>
      </c>
      <c r="BR269" s="1422" t="s">
        <v>35</v>
      </c>
      <c r="BS269" s="1382" t="s">
        <v>35</v>
      </c>
      <c r="BT269" s="1382" t="s">
        <v>35</v>
      </c>
      <c r="BU269" s="1382" t="s">
        <v>35</v>
      </c>
      <c r="BV269" s="1382" t="s">
        <v>35</v>
      </c>
      <c r="BW269" s="1382" t="s">
        <v>35</v>
      </c>
      <c r="BX269" s="1382" t="s">
        <v>35</v>
      </c>
      <c r="BY269" s="1440" t="s">
        <v>35</v>
      </c>
      <c r="BZ269" s="1440" t="s">
        <v>35</v>
      </c>
      <c r="CA269" s="1440" t="s">
        <v>35</v>
      </c>
      <c r="CB269" s="1440" t="s">
        <v>35</v>
      </c>
      <c r="CC269" s="1440" t="s">
        <v>35</v>
      </c>
      <c r="CD269" s="1440" t="s">
        <v>35</v>
      </c>
      <c r="CE269" s="1556"/>
      <c r="CF269" s="1556"/>
      <c r="CG269" s="1556"/>
      <c r="CH269" s="1556"/>
      <c r="CI269" s="1556"/>
      <c r="CJ269" s="1556"/>
      <c r="CK269" s="1556"/>
      <c r="CL269" s="1556"/>
      <c r="CM269" s="1556"/>
      <c r="CN269" s="1556"/>
      <c r="CO269" s="1556"/>
      <c r="CP269" s="1556"/>
      <c r="CQ269" s="1556"/>
      <c r="CR269" s="1556"/>
      <c r="CS269" s="1556"/>
      <c r="CT269" s="1556"/>
      <c r="CU269" s="1556"/>
      <c r="CV269" s="1556"/>
      <c r="CW269" s="1556"/>
      <c r="CX269" s="1556"/>
      <c r="CY269" s="1556"/>
      <c r="CZ269" s="1556"/>
    </row>
    <row r="270" s="133" customFormat="true" ht="15" customHeight="true" x14ac:dyDescent="0.2">
      <c r="A270" s="2067"/>
      <c r="B270" s="158" t="s">
        <v>91</v>
      </c>
      <c r="C270" s="1636" t="s">
        <v>35</v>
      </c>
      <c r="D270" s="1643" t="s">
        <v>35</v>
      </c>
      <c r="E270" s="1643" t="s">
        <v>35</v>
      </c>
      <c r="F270" s="1643" t="s">
        <v>35</v>
      </c>
      <c r="G270" s="1651" t="s">
        <v>35</v>
      </c>
      <c r="H270" s="1658" t="s">
        <v>35</v>
      </c>
      <c r="I270" s="1643" t="s">
        <v>35</v>
      </c>
      <c r="J270" s="1643" t="s">
        <v>35</v>
      </c>
      <c r="K270" s="1643" t="s">
        <v>35</v>
      </c>
      <c r="L270" s="1651" t="s">
        <v>35</v>
      </c>
      <c r="M270" s="1658" t="s">
        <v>35</v>
      </c>
      <c r="N270" s="1643" t="s">
        <v>35</v>
      </c>
      <c r="O270" s="1643" t="s">
        <v>35</v>
      </c>
      <c r="P270" s="1643" t="s">
        <v>35</v>
      </c>
      <c r="Q270" s="1671" t="s">
        <v>35</v>
      </c>
      <c r="R270" s="1658" t="s">
        <v>35</v>
      </c>
      <c r="S270" s="1643" t="s">
        <v>35</v>
      </c>
      <c r="T270" s="1643" t="s">
        <v>35</v>
      </c>
      <c r="U270" s="1643" t="s">
        <v>35</v>
      </c>
      <c r="V270" s="1643" t="s">
        <v>35</v>
      </c>
      <c r="W270" s="1643" t="s">
        <v>35</v>
      </c>
      <c r="X270" s="1643" t="s">
        <v>35</v>
      </c>
      <c r="Y270" s="1679" t="s">
        <v>35</v>
      </c>
      <c r="Z270" s="1679" t="s">
        <v>35</v>
      </c>
      <c r="AA270" s="1679" t="s">
        <v>35</v>
      </c>
      <c r="AB270" s="1679" t="s">
        <v>35</v>
      </c>
      <c r="AC270" s="1679" t="s">
        <v>35</v>
      </c>
      <c r="AD270" s="1679" t="s">
        <v>35</v>
      </c>
      <c r="AE270" s="1715"/>
      <c r="AF270" s="1715"/>
      <c r="AG270" s="1715"/>
      <c r="AH270" s="1715"/>
      <c r="AI270" s="1715"/>
      <c r="AJ270" s="1715"/>
      <c r="AK270" s="1715"/>
      <c r="AL270" s="1715"/>
      <c r="AM270" s="1715"/>
      <c r="AN270" s="1715"/>
      <c r="AO270" s="1715"/>
      <c r="AP270" s="1715"/>
      <c r="AQ270" s="1715"/>
      <c r="AR270" s="1715"/>
      <c r="AS270" s="1715"/>
      <c r="AT270" s="1715"/>
      <c r="AU270" s="1715"/>
      <c r="AV270" s="1715"/>
      <c r="AW270" s="1715"/>
      <c r="AX270" s="1715"/>
      <c r="AY270" s="1715"/>
      <c r="AZ270" s="242"/>
      <c r="BA270" s="1982"/>
      <c r="BB270" s="434" t="s">
        <v>91</v>
      </c>
      <c r="BC270" s="1363" t="s">
        <v>35</v>
      </c>
      <c r="BD270" s="1382" t="s">
        <v>35</v>
      </c>
      <c r="BE270" s="1382" t="s">
        <v>35</v>
      </c>
      <c r="BF270" s="1382" t="s">
        <v>35</v>
      </c>
      <c r="BG270" s="1402" t="s">
        <v>35</v>
      </c>
      <c r="BH270" s="1422" t="s">
        <v>35</v>
      </c>
      <c r="BI270" s="1382" t="s">
        <v>35</v>
      </c>
      <c r="BJ270" s="1382" t="s">
        <v>35</v>
      </c>
      <c r="BK270" s="1382" t="s">
        <v>35</v>
      </c>
      <c r="BL270" s="1402" t="s">
        <v>35</v>
      </c>
      <c r="BM270" s="1422" t="s">
        <v>35</v>
      </c>
      <c r="BN270" s="1382" t="s">
        <v>35</v>
      </c>
      <c r="BO270" s="1382" t="s">
        <v>35</v>
      </c>
      <c r="BP270" s="1382" t="s">
        <v>35</v>
      </c>
      <c r="BQ270" s="1402" t="s">
        <v>35</v>
      </c>
      <c r="BR270" s="1422" t="s">
        <v>35</v>
      </c>
      <c r="BS270" s="1382" t="s">
        <v>35</v>
      </c>
      <c r="BT270" s="1382" t="s">
        <v>35</v>
      </c>
      <c r="BU270" s="1382" t="s">
        <v>35</v>
      </c>
      <c r="BV270" s="1382" t="s">
        <v>35</v>
      </c>
      <c r="BW270" s="1382" t="s">
        <v>35</v>
      </c>
      <c r="BX270" s="1382" t="s">
        <v>35</v>
      </c>
      <c r="BY270" s="1440" t="s">
        <v>35</v>
      </c>
      <c r="BZ270" s="1440" t="s">
        <v>35</v>
      </c>
      <c r="CA270" s="1440" t="s">
        <v>35</v>
      </c>
      <c r="CB270" s="1440" t="s">
        <v>35</v>
      </c>
      <c r="CC270" s="1440" t="s">
        <v>35</v>
      </c>
      <c r="CD270" s="1440" t="s">
        <v>35</v>
      </c>
      <c r="CE270" s="1556"/>
      <c r="CF270" s="1556"/>
      <c r="CG270" s="1556"/>
      <c r="CH270" s="1556"/>
      <c r="CI270" s="1556"/>
      <c r="CJ270" s="1556"/>
      <c r="CK270" s="1556"/>
      <c r="CL270" s="1556"/>
      <c r="CM270" s="1556"/>
      <c r="CN270" s="1556"/>
      <c r="CO270" s="1556"/>
      <c r="CP270" s="1556"/>
      <c r="CQ270" s="1556"/>
      <c r="CR270" s="1556"/>
      <c r="CS270" s="1556"/>
      <c r="CT270" s="1556"/>
      <c r="CU270" s="1556"/>
      <c r="CV270" s="1556"/>
      <c r="CW270" s="1556"/>
      <c r="CX270" s="1556"/>
      <c r="CY270" s="1556"/>
      <c r="CZ270" s="1556"/>
    </row>
    <row r="271" s="133" customFormat="true" ht="15" customHeight="true" x14ac:dyDescent="0.2">
      <c r="A271" s="2067" t="s">
        <v>75</v>
      </c>
      <c r="B271" s="158" t="s">
        <v>49</v>
      </c>
      <c r="C271" s="1363" t="s">
        <v>35</v>
      </c>
      <c r="D271" s="1383" t="s">
        <v>35</v>
      </c>
      <c r="E271" s="1383" t="s">
        <v>35</v>
      </c>
      <c r="F271" s="1383" t="s">
        <v>35</v>
      </c>
      <c r="G271" s="1403" t="s">
        <v>35</v>
      </c>
      <c r="H271" s="1363" t="s">
        <v>35</v>
      </c>
      <c r="I271" s="1383" t="s">
        <v>35</v>
      </c>
      <c r="J271" s="1383" t="s">
        <v>35</v>
      </c>
      <c r="K271" s="1383" t="s">
        <v>35</v>
      </c>
      <c r="L271" s="1403" t="s">
        <v>35</v>
      </c>
      <c r="M271" s="1363" t="s">
        <v>35</v>
      </c>
      <c r="N271" s="1383" t="s">
        <v>35</v>
      </c>
      <c r="O271" s="1383" t="s">
        <v>35</v>
      </c>
      <c r="P271" s="1383" t="s">
        <v>35</v>
      </c>
      <c r="Q271" s="1441" t="s">
        <v>35</v>
      </c>
      <c r="R271" s="1363" t="s">
        <v>35</v>
      </c>
      <c r="S271" s="1383" t="s">
        <v>35</v>
      </c>
      <c r="T271" s="1383" t="s">
        <v>35</v>
      </c>
      <c r="U271" s="1383" t="s">
        <v>35</v>
      </c>
      <c r="V271" s="1383" t="s">
        <v>35</v>
      </c>
      <c r="W271" s="1383" t="s">
        <v>35</v>
      </c>
      <c r="X271" s="1383" t="s">
        <v>35</v>
      </c>
      <c r="Y271" s="1441" t="s">
        <v>35</v>
      </c>
      <c r="Z271" s="1441" t="s">
        <v>35</v>
      </c>
      <c r="AA271" s="1441" t="s">
        <v>35</v>
      </c>
      <c r="AB271" s="1441" t="s">
        <v>35</v>
      </c>
      <c r="AC271" s="1441" t="s">
        <v>35</v>
      </c>
      <c r="AD271" s="1441" t="s">
        <v>35</v>
      </c>
      <c r="AE271" s="1557"/>
      <c r="AF271" s="1557"/>
      <c r="AG271" s="1557"/>
      <c r="AH271" s="1557"/>
      <c r="AI271" s="1557"/>
      <c r="AJ271" s="1557"/>
      <c r="AK271" s="1557"/>
      <c r="AL271" s="1557"/>
      <c r="AM271" s="1557"/>
      <c r="AN271" s="1557"/>
      <c r="AO271" s="1557"/>
      <c r="AP271" s="1557"/>
      <c r="AQ271" s="1557"/>
      <c r="AR271" s="1557"/>
      <c r="AS271" s="1557"/>
      <c r="AT271" s="1557"/>
      <c r="AU271" s="1557"/>
      <c r="AV271" s="1557"/>
      <c r="AW271" s="1557"/>
      <c r="AX271" s="1557"/>
      <c r="AY271" s="1557"/>
      <c r="AZ271" s="242"/>
      <c r="BA271" s="1982" t="s">
        <v>75</v>
      </c>
      <c r="BB271" s="434" t="s">
        <v>49</v>
      </c>
      <c r="BC271" s="1363" t="s">
        <v>35</v>
      </c>
      <c r="BD271" s="1383" t="s">
        <v>35</v>
      </c>
      <c r="BE271" s="1383" t="s">
        <v>35</v>
      </c>
      <c r="BF271" s="1383" t="s">
        <v>35</v>
      </c>
      <c r="BG271" s="1403" t="s">
        <v>35</v>
      </c>
      <c r="BH271" s="1363" t="s">
        <v>35</v>
      </c>
      <c r="BI271" s="1383" t="s">
        <v>35</v>
      </c>
      <c r="BJ271" s="1383" t="s">
        <v>35</v>
      </c>
      <c r="BK271" s="1383" t="s">
        <v>35</v>
      </c>
      <c r="BL271" s="1403" t="s">
        <v>35</v>
      </c>
      <c r="BM271" s="1363" t="s">
        <v>35</v>
      </c>
      <c r="BN271" s="1383" t="s">
        <v>35</v>
      </c>
      <c r="BO271" s="1383" t="s">
        <v>35</v>
      </c>
      <c r="BP271" s="1383" t="s">
        <v>35</v>
      </c>
      <c r="BQ271" s="1403" t="s">
        <v>35</v>
      </c>
      <c r="BR271" s="1363" t="s">
        <v>35</v>
      </c>
      <c r="BS271" s="1383" t="s">
        <v>35</v>
      </c>
      <c r="BT271" s="1383" t="s">
        <v>35</v>
      </c>
      <c r="BU271" s="1383" t="s">
        <v>35</v>
      </c>
      <c r="BV271" s="1383" t="s">
        <v>35</v>
      </c>
      <c r="BW271" s="1383" t="s">
        <v>35</v>
      </c>
      <c r="BX271" s="1383" t="s">
        <v>35</v>
      </c>
      <c r="BY271" s="1441" t="s">
        <v>35</v>
      </c>
      <c r="BZ271" s="1441" t="s">
        <v>35</v>
      </c>
      <c r="CA271" s="1441" t="s">
        <v>35</v>
      </c>
      <c r="CB271" s="1441" t="s">
        <v>35</v>
      </c>
      <c r="CC271" s="1441" t="s">
        <v>35</v>
      </c>
      <c r="CD271" s="1441" t="s">
        <v>35</v>
      </c>
      <c r="CE271" s="1557"/>
      <c r="CF271" s="1557"/>
      <c r="CG271" s="1557"/>
      <c r="CH271" s="1557"/>
      <c r="CI271" s="1557"/>
      <c r="CJ271" s="1557"/>
      <c r="CK271" s="1557"/>
      <c r="CL271" s="1557"/>
      <c r="CM271" s="1557"/>
      <c r="CN271" s="1557"/>
      <c r="CO271" s="1557"/>
      <c r="CP271" s="1557"/>
      <c r="CQ271" s="1557"/>
      <c r="CR271" s="1557"/>
      <c r="CS271" s="1557"/>
      <c r="CT271" s="1557"/>
      <c r="CU271" s="1557"/>
      <c r="CV271" s="1557"/>
      <c r="CW271" s="1557"/>
      <c r="CX271" s="1557"/>
      <c r="CY271" s="1557"/>
      <c r="CZ271" s="1557"/>
    </row>
    <row r="272" s="133" customFormat="true" ht="15" customHeight="true" x14ac:dyDescent="0.2">
      <c r="A272" s="2067"/>
      <c r="B272" s="158" t="s">
        <v>48</v>
      </c>
      <c r="C272" s="1363" t="s">
        <v>35</v>
      </c>
      <c r="D272" s="1383" t="s">
        <v>35</v>
      </c>
      <c r="E272" s="1383" t="s">
        <v>35</v>
      </c>
      <c r="F272" s="1383" t="s">
        <v>35</v>
      </c>
      <c r="G272" s="1403" t="s">
        <v>35</v>
      </c>
      <c r="H272" s="1363" t="s">
        <v>35</v>
      </c>
      <c r="I272" s="1383" t="s">
        <v>35</v>
      </c>
      <c r="J272" s="1383" t="s">
        <v>35</v>
      </c>
      <c r="K272" s="1383" t="s">
        <v>35</v>
      </c>
      <c r="L272" s="1403" t="s">
        <v>35</v>
      </c>
      <c r="M272" s="1363" t="s">
        <v>35</v>
      </c>
      <c r="N272" s="1383" t="s">
        <v>35</v>
      </c>
      <c r="O272" s="1383" t="s">
        <v>35</v>
      </c>
      <c r="P272" s="1383" t="s">
        <v>35</v>
      </c>
      <c r="Q272" s="1441" t="s">
        <v>35</v>
      </c>
      <c r="R272" s="1363" t="s">
        <v>35</v>
      </c>
      <c r="S272" s="1383" t="s">
        <v>35</v>
      </c>
      <c r="T272" s="1383" t="s">
        <v>35</v>
      </c>
      <c r="U272" s="1383" t="s">
        <v>35</v>
      </c>
      <c r="V272" s="1383" t="s">
        <v>35</v>
      </c>
      <c r="W272" s="1383" t="s">
        <v>35</v>
      </c>
      <c r="X272" s="1383" t="s">
        <v>35</v>
      </c>
      <c r="Y272" s="1441" t="s">
        <v>35</v>
      </c>
      <c r="Z272" s="1441" t="s">
        <v>35</v>
      </c>
      <c r="AA272" s="1441" t="s">
        <v>35</v>
      </c>
      <c r="AB272" s="1441" t="s">
        <v>35</v>
      </c>
      <c r="AC272" s="1441" t="s">
        <v>35</v>
      </c>
      <c r="AD272" s="1441" t="s">
        <v>35</v>
      </c>
      <c r="AE272" s="1557"/>
      <c r="AF272" s="1557"/>
      <c r="AG272" s="1557"/>
      <c r="AH272" s="1557"/>
      <c r="AI272" s="1557"/>
      <c r="AJ272" s="1557"/>
      <c r="AK272" s="1557"/>
      <c r="AL272" s="1557"/>
      <c r="AM272" s="1557"/>
      <c r="AN272" s="1557"/>
      <c r="AO272" s="1557"/>
      <c r="AP272" s="1557"/>
      <c r="AQ272" s="1557"/>
      <c r="AR272" s="1557"/>
      <c r="AS272" s="1557"/>
      <c r="AT272" s="1557"/>
      <c r="AU272" s="1557"/>
      <c r="AV272" s="1557"/>
      <c r="AW272" s="1557"/>
      <c r="AX272" s="1557"/>
      <c r="AY272" s="1557"/>
      <c r="AZ272" s="242"/>
      <c r="BA272" s="1982"/>
      <c r="BB272" s="434" t="s">
        <v>48</v>
      </c>
      <c r="BC272" s="1363" t="s">
        <v>35</v>
      </c>
      <c r="BD272" s="1383" t="s">
        <v>35</v>
      </c>
      <c r="BE272" s="1383" t="s">
        <v>35</v>
      </c>
      <c r="BF272" s="1383" t="s">
        <v>35</v>
      </c>
      <c r="BG272" s="1403" t="s">
        <v>35</v>
      </c>
      <c r="BH272" s="1363" t="s">
        <v>35</v>
      </c>
      <c r="BI272" s="1383" t="s">
        <v>35</v>
      </c>
      <c r="BJ272" s="1383" t="s">
        <v>35</v>
      </c>
      <c r="BK272" s="1383" t="s">
        <v>35</v>
      </c>
      <c r="BL272" s="1403" t="s">
        <v>35</v>
      </c>
      <c r="BM272" s="1363" t="s">
        <v>35</v>
      </c>
      <c r="BN272" s="1383" t="s">
        <v>35</v>
      </c>
      <c r="BO272" s="1383" t="s">
        <v>35</v>
      </c>
      <c r="BP272" s="1383" t="s">
        <v>35</v>
      </c>
      <c r="BQ272" s="1403" t="s">
        <v>35</v>
      </c>
      <c r="BR272" s="1363" t="s">
        <v>35</v>
      </c>
      <c r="BS272" s="1383" t="s">
        <v>35</v>
      </c>
      <c r="BT272" s="1383" t="s">
        <v>35</v>
      </c>
      <c r="BU272" s="1383" t="s">
        <v>35</v>
      </c>
      <c r="BV272" s="1383" t="s">
        <v>35</v>
      </c>
      <c r="BW272" s="1383" t="s">
        <v>35</v>
      </c>
      <c r="BX272" s="1383" t="s">
        <v>35</v>
      </c>
      <c r="BY272" s="1441" t="s">
        <v>35</v>
      </c>
      <c r="BZ272" s="1441" t="s">
        <v>35</v>
      </c>
      <c r="CA272" s="1441" t="s">
        <v>35</v>
      </c>
      <c r="CB272" s="1441" t="s">
        <v>35</v>
      </c>
      <c r="CC272" s="1441" t="s">
        <v>35</v>
      </c>
      <c r="CD272" s="1441" t="s">
        <v>35</v>
      </c>
      <c r="CE272" s="1557"/>
      <c r="CF272" s="1557"/>
      <c r="CG272" s="1557"/>
      <c r="CH272" s="1557"/>
      <c r="CI272" s="1557"/>
      <c r="CJ272" s="1557"/>
      <c r="CK272" s="1557"/>
      <c r="CL272" s="1557"/>
      <c r="CM272" s="1557"/>
      <c r="CN272" s="1557"/>
      <c r="CO272" s="1557"/>
      <c r="CP272" s="1557"/>
      <c r="CQ272" s="1557"/>
      <c r="CR272" s="1557"/>
      <c r="CS272" s="1557"/>
      <c r="CT272" s="1557"/>
      <c r="CU272" s="1557"/>
      <c r="CV272" s="1557"/>
      <c r="CW272" s="1557"/>
      <c r="CX272" s="1557"/>
      <c r="CY272" s="1557"/>
      <c r="CZ272" s="1557"/>
    </row>
    <row r="273" s="133" customFormat="true" ht="15" customHeight="true" x14ac:dyDescent="0.2">
      <c r="A273" s="2067"/>
      <c r="B273" s="158" t="s">
        <v>113</v>
      </c>
      <c r="C273" s="1363" t="s">
        <v>35</v>
      </c>
      <c r="D273" s="1383" t="s">
        <v>35</v>
      </c>
      <c r="E273" s="1383" t="s">
        <v>35</v>
      </c>
      <c r="F273" s="1383" t="s">
        <v>35</v>
      </c>
      <c r="G273" s="1403" t="s">
        <v>35</v>
      </c>
      <c r="H273" s="1363" t="s">
        <v>35</v>
      </c>
      <c r="I273" s="1383" t="s">
        <v>35</v>
      </c>
      <c r="J273" s="1383" t="s">
        <v>35</v>
      </c>
      <c r="K273" s="1383" t="s">
        <v>35</v>
      </c>
      <c r="L273" s="1403" t="s">
        <v>35</v>
      </c>
      <c r="M273" s="1363" t="s">
        <v>35</v>
      </c>
      <c r="N273" s="1383" t="s">
        <v>35</v>
      </c>
      <c r="O273" s="1383" t="s">
        <v>35</v>
      </c>
      <c r="P273" s="1383" t="s">
        <v>35</v>
      </c>
      <c r="Q273" s="1441" t="s">
        <v>35</v>
      </c>
      <c r="R273" s="1363" t="s">
        <v>35</v>
      </c>
      <c r="S273" s="1383" t="s">
        <v>35</v>
      </c>
      <c r="T273" s="1383" t="s">
        <v>35</v>
      </c>
      <c r="U273" s="1383" t="s">
        <v>35</v>
      </c>
      <c r="V273" s="1383" t="s">
        <v>35</v>
      </c>
      <c r="W273" s="1383" t="s">
        <v>35</v>
      </c>
      <c r="X273" s="1383" t="s">
        <v>35</v>
      </c>
      <c r="Y273" s="1441" t="s">
        <v>35</v>
      </c>
      <c r="Z273" s="1441" t="s">
        <v>35</v>
      </c>
      <c r="AA273" s="1441" t="s">
        <v>35</v>
      </c>
      <c r="AB273" s="1441" t="s">
        <v>35</v>
      </c>
      <c r="AC273" s="1441" t="s">
        <v>35</v>
      </c>
      <c r="AD273" s="1441" t="s">
        <v>35</v>
      </c>
      <c r="AE273" s="1557"/>
      <c r="AF273" s="1557"/>
      <c r="AG273" s="1557"/>
      <c r="AH273" s="1557"/>
      <c r="AI273" s="1557"/>
      <c r="AJ273" s="1557"/>
      <c r="AK273" s="1557"/>
      <c r="AL273" s="1557"/>
      <c r="AM273" s="1557"/>
      <c r="AN273" s="1557"/>
      <c r="AO273" s="1557"/>
      <c r="AP273" s="1557"/>
      <c r="AQ273" s="1557"/>
      <c r="AR273" s="1557"/>
      <c r="AS273" s="1557"/>
      <c r="AT273" s="1557"/>
      <c r="AU273" s="1557"/>
      <c r="AV273" s="1557"/>
      <c r="AW273" s="1557"/>
      <c r="AX273" s="1557"/>
      <c r="AY273" s="1557"/>
      <c r="AZ273" s="242"/>
      <c r="BA273" s="1982"/>
      <c r="BB273" s="434" t="s">
        <v>113</v>
      </c>
      <c r="BC273" s="1363" t="s">
        <v>35</v>
      </c>
      <c r="BD273" s="1383" t="s">
        <v>35</v>
      </c>
      <c r="BE273" s="1383" t="s">
        <v>35</v>
      </c>
      <c r="BF273" s="1383" t="s">
        <v>35</v>
      </c>
      <c r="BG273" s="1403" t="s">
        <v>35</v>
      </c>
      <c r="BH273" s="1363" t="s">
        <v>35</v>
      </c>
      <c r="BI273" s="1383" t="s">
        <v>35</v>
      </c>
      <c r="BJ273" s="1383" t="s">
        <v>35</v>
      </c>
      <c r="BK273" s="1383" t="s">
        <v>35</v>
      </c>
      <c r="BL273" s="1403" t="s">
        <v>35</v>
      </c>
      <c r="BM273" s="1363" t="s">
        <v>35</v>
      </c>
      <c r="BN273" s="1383" t="s">
        <v>35</v>
      </c>
      <c r="BO273" s="1383" t="s">
        <v>35</v>
      </c>
      <c r="BP273" s="1383" t="s">
        <v>35</v>
      </c>
      <c r="BQ273" s="1403" t="s">
        <v>35</v>
      </c>
      <c r="BR273" s="1363" t="s">
        <v>35</v>
      </c>
      <c r="BS273" s="1383" t="s">
        <v>35</v>
      </c>
      <c r="BT273" s="1383" t="s">
        <v>35</v>
      </c>
      <c r="BU273" s="1383" t="s">
        <v>35</v>
      </c>
      <c r="BV273" s="1383" t="s">
        <v>35</v>
      </c>
      <c r="BW273" s="1383" t="s">
        <v>35</v>
      </c>
      <c r="BX273" s="1383" t="s">
        <v>35</v>
      </c>
      <c r="BY273" s="1441" t="s">
        <v>35</v>
      </c>
      <c r="BZ273" s="1441" t="s">
        <v>35</v>
      </c>
      <c r="CA273" s="1441" t="s">
        <v>35</v>
      </c>
      <c r="CB273" s="1441" t="s">
        <v>35</v>
      </c>
      <c r="CC273" s="1441" t="s">
        <v>35</v>
      </c>
      <c r="CD273" s="1441" t="s">
        <v>35</v>
      </c>
      <c r="CE273" s="1557"/>
      <c r="CF273" s="1557"/>
      <c r="CG273" s="1557"/>
      <c r="CH273" s="1557"/>
      <c r="CI273" s="1557"/>
      <c r="CJ273" s="1557"/>
      <c r="CK273" s="1557"/>
      <c r="CL273" s="1557"/>
      <c r="CM273" s="1557"/>
      <c r="CN273" s="1557"/>
      <c r="CO273" s="1557"/>
      <c r="CP273" s="1557"/>
      <c r="CQ273" s="1557"/>
      <c r="CR273" s="1557"/>
      <c r="CS273" s="1557"/>
      <c r="CT273" s="1557"/>
      <c r="CU273" s="1557"/>
      <c r="CV273" s="1557"/>
      <c r="CW273" s="1557"/>
      <c r="CX273" s="1557"/>
      <c r="CY273" s="1557"/>
      <c r="CZ273" s="1557"/>
    </row>
    <row r="274" s="133" customFormat="true" ht="15" customHeight="true" x14ac:dyDescent="0.2">
      <c r="A274" s="2067" t="s">
        <v>76</v>
      </c>
      <c r="B274" s="158" t="s">
        <v>49</v>
      </c>
      <c r="C274" s="1636" t="s">
        <v>35</v>
      </c>
      <c r="D274" s="1643" t="s">
        <v>35</v>
      </c>
      <c r="E274" s="1643" t="s">
        <v>35</v>
      </c>
      <c r="F274" s="1643" t="s">
        <v>35</v>
      </c>
      <c r="G274" s="1651" t="s">
        <v>35</v>
      </c>
      <c r="H274" s="1658" t="s">
        <v>35</v>
      </c>
      <c r="I274" s="1643" t="s">
        <v>35</v>
      </c>
      <c r="J274" s="1643" t="s">
        <v>35</v>
      </c>
      <c r="K274" s="1643" t="s">
        <v>35</v>
      </c>
      <c r="L274" s="1651" t="s">
        <v>35</v>
      </c>
      <c r="M274" s="1658" t="s">
        <v>35</v>
      </c>
      <c r="N274" s="1643" t="s">
        <v>35</v>
      </c>
      <c r="O274" s="1643" t="s">
        <v>35</v>
      </c>
      <c r="P274" s="1643" t="s">
        <v>35</v>
      </c>
      <c r="Q274" s="1671" t="s">
        <v>35</v>
      </c>
      <c r="R274" s="1658" t="s">
        <v>35</v>
      </c>
      <c r="S274" s="1643" t="s">
        <v>35</v>
      </c>
      <c r="T274" s="1643" t="s">
        <v>35</v>
      </c>
      <c r="U274" s="1643" t="s">
        <v>35</v>
      </c>
      <c r="V274" s="1643" t="s">
        <v>35</v>
      </c>
      <c r="W274" s="1643" t="s">
        <v>35</v>
      </c>
      <c r="X274" s="1643" t="s">
        <v>35</v>
      </c>
      <c r="Y274" s="1679" t="s">
        <v>35</v>
      </c>
      <c r="Z274" s="1679" t="s">
        <v>35</v>
      </c>
      <c r="AA274" s="1679" t="s">
        <v>35</v>
      </c>
      <c r="AB274" s="1679" t="s">
        <v>35</v>
      </c>
      <c r="AC274" s="1679" t="s">
        <v>35</v>
      </c>
      <c r="AD274" s="1679" t="s">
        <v>35</v>
      </c>
      <c r="AE274" s="1715"/>
      <c r="AF274" s="1715"/>
      <c r="AG274" s="1715"/>
      <c r="AH274" s="1715"/>
      <c r="AI274" s="1715"/>
      <c r="AJ274" s="1715"/>
      <c r="AK274" s="1715"/>
      <c r="AL274" s="1715"/>
      <c r="AM274" s="1715"/>
      <c r="AN274" s="1715"/>
      <c r="AO274" s="1715"/>
      <c r="AP274" s="1715"/>
      <c r="AQ274" s="1715"/>
      <c r="AR274" s="1715"/>
      <c r="AS274" s="1715"/>
      <c r="AT274" s="1715"/>
      <c r="AU274" s="1715"/>
      <c r="AV274" s="1715"/>
      <c r="AW274" s="1715"/>
      <c r="AX274" s="1715"/>
      <c r="AY274" s="1715"/>
      <c r="AZ274" s="242"/>
      <c r="BA274" s="1982" t="s">
        <v>76</v>
      </c>
      <c r="BB274" s="434" t="s">
        <v>49</v>
      </c>
      <c r="BC274" s="1363" t="s">
        <v>35</v>
      </c>
      <c r="BD274" s="1382" t="s">
        <v>35</v>
      </c>
      <c r="BE274" s="1382" t="s">
        <v>35</v>
      </c>
      <c r="BF274" s="1382" t="s">
        <v>35</v>
      </c>
      <c r="BG274" s="1402" t="s">
        <v>35</v>
      </c>
      <c r="BH274" s="1422" t="s">
        <v>35</v>
      </c>
      <c r="BI274" s="1382" t="s">
        <v>35</v>
      </c>
      <c r="BJ274" s="1382" t="s">
        <v>35</v>
      </c>
      <c r="BK274" s="1382" t="s">
        <v>35</v>
      </c>
      <c r="BL274" s="1402" t="s">
        <v>35</v>
      </c>
      <c r="BM274" s="1422" t="s">
        <v>35</v>
      </c>
      <c r="BN274" s="1382" t="s">
        <v>35</v>
      </c>
      <c r="BO274" s="1382" t="s">
        <v>35</v>
      </c>
      <c r="BP274" s="1382" t="s">
        <v>35</v>
      </c>
      <c r="BQ274" s="1402" t="s">
        <v>35</v>
      </c>
      <c r="BR274" s="1422" t="s">
        <v>35</v>
      </c>
      <c r="BS274" s="1382" t="s">
        <v>35</v>
      </c>
      <c r="BT274" s="1382" t="s">
        <v>35</v>
      </c>
      <c r="BU274" s="1382" t="s">
        <v>35</v>
      </c>
      <c r="BV274" s="1382" t="s">
        <v>35</v>
      </c>
      <c r="BW274" s="1382" t="s">
        <v>35</v>
      </c>
      <c r="BX274" s="1382" t="s">
        <v>35</v>
      </c>
      <c r="BY274" s="1440" t="s">
        <v>35</v>
      </c>
      <c r="BZ274" s="1440" t="s">
        <v>35</v>
      </c>
      <c r="CA274" s="1440" t="s">
        <v>35</v>
      </c>
      <c r="CB274" s="1440" t="s">
        <v>35</v>
      </c>
      <c r="CC274" s="1440" t="s">
        <v>35</v>
      </c>
      <c r="CD274" s="1440" t="s">
        <v>35</v>
      </c>
      <c r="CE274" s="1556"/>
      <c r="CF274" s="1556"/>
      <c r="CG274" s="1556"/>
      <c r="CH274" s="1556"/>
      <c r="CI274" s="1556"/>
      <c r="CJ274" s="1556"/>
      <c r="CK274" s="1556"/>
      <c r="CL274" s="1556"/>
      <c r="CM274" s="1556"/>
      <c r="CN274" s="1556"/>
      <c r="CO274" s="1556"/>
      <c r="CP274" s="1556"/>
      <c r="CQ274" s="1556"/>
      <c r="CR274" s="1556"/>
      <c r="CS274" s="1556"/>
      <c r="CT274" s="1556"/>
      <c r="CU274" s="1556"/>
      <c r="CV274" s="1556"/>
      <c r="CW274" s="1556"/>
      <c r="CX274" s="1556"/>
      <c r="CY274" s="1556"/>
      <c r="CZ274" s="1556"/>
    </row>
    <row r="275" s="133" customFormat="true" ht="15" customHeight="true" x14ac:dyDescent="0.2">
      <c r="A275" s="2067"/>
      <c r="B275" s="158" t="s">
        <v>48</v>
      </c>
      <c r="C275" s="1636" t="s">
        <v>35</v>
      </c>
      <c r="D275" s="1643" t="s">
        <v>35</v>
      </c>
      <c r="E275" s="1643" t="s">
        <v>35</v>
      </c>
      <c r="F275" s="1643" t="s">
        <v>35</v>
      </c>
      <c r="G275" s="1651" t="s">
        <v>35</v>
      </c>
      <c r="H275" s="1658" t="s">
        <v>35</v>
      </c>
      <c r="I275" s="1643" t="s">
        <v>35</v>
      </c>
      <c r="J275" s="1643" t="s">
        <v>35</v>
      </c>
      <c r="K275" s="1643" t="s">
        <v>35</v>
      </c>
      <c r="L275" s="1651" t="s">
        <v>35</v>
      </c>
      <c r="M275" s="1658" t="s">
        <v>35</v>
      </c>
      <c r="N275" s="1643" t="s">
        <v>35</v>
      </c>
      <c r="O275" s="1643" t="s">
        <v>35</v>
      </c>
      <c r="P275" s="1643" t="s">
        <v>35</v>
      </c>
      <c r="Q275" s="1671" t="s">
        <v>35</v>
      </c>
      <c r="R275" s="1658" t="s">
        <v>35</v>
      </c>
      <c r="S275" s="1643" t="s">
        <v>35</v>
      </c>
      <c r="T275" s="1643" t="s">
        <v>35</v>
      </c>
      <c r="U275" s="1643" t="s">
        <v>35</v>
      </c>
      <c r="V275" s="1643" t="s">
        <v>35</v>
      </c>
      <c r="W275" s="1643" t="s">
        <v>35</v>
      </c>
      <c r="X275" s="1643" t="s">
        <v>35</v>
      </c>
      <c r="Y275" s="1679" t="s">
        <v>35</v>
      </c>
      <c r="Z275" s="1679" t="s">
        <v>35</v>
      </c>
      <c r="AA275" s="1679" t="s">
        <v>35</v>
      </c>
      <c r="AB275" s="1679" t="s">
        <v>35</v>
      </c>
      <c r="AC275" s="1679" t="s">
        <v>35</v>
      </c>
      <c r="AD275" s="1679" t="s">
        <v>35</v>
      </c>
      <c r="AE275" s="1715"/>
      <c r="AF275" s="1715"/>
      <c r="AG275" s="1715"/>
      <c r="AH275" s="1715"/>
      <c r="AI275" s="1715"/>
      <c r="AJ275" s="1715"/>
      <c r="AK275" s="1715"/>
      <c r="AL275" s="1715"/>
      <c r="AM275" s="1715"/>
      <c r="AN275" s="1715"/>
      <c r="AO275" s="1715"/>
      <c r="AP275" s="1715"/>
      <c r="AQ275" s="1715"/>
      <c r="AR275" s="1715"/>
      <c r="AS275" s="1715"/>
      <c r="AT275" s="1715"/>
      <c r="AU275" s="1715"/>
      <c r="AV275" s="1715"/>
      <c r="AW275" s="1715"/>
      <c r="AX275" s="1715"/>
      <c r="AY275" s="1715"/>
      <c r="AZ275" s="242"/>
      <c r="BA275" s="1982"/>
      <c r="BB275" s="434" t="s">
        <v>48</v>
      </c>
      <c r="BC275" s="1363" t="s">
        <v>35</v>
      </c>
      <c r="BD275" s="1382" t="s">
        <v>35</v>
      </c>
      <c r="BE275" s="1382" t="s">
        <v>35</v>
      </c>
      <c r="BF275" s="1382" t="s">
        <v>35</v>
      </c>
      <c r="BG275" s="1402" t="s">
        <v>35</v>
      </c>
      <c r="BH275" s="1422" t="s">
        <v>35</v>
      </c>
      <c r="BI275" s="1382" t="s">
        <v>35</v>
      </c>
      <c r="BJ275" s="1382" t="s">
        <v>35</v>
      </c>
      <c r="BK275" s="1382" t="s">
        <v>35</v>
      </c>
      <c r="BL275" s="1402" t="s">
        <v>35</v>
      </c>
      <c r="BM275" s="1422" t="s">
        <v>35</v>
      </c>
      <c r="BN275" s="1382" t="s">
        <v>35</v>
      </c>
      <c r="BO275" s="1382" t="s">
        <v>35</v>
      </c>
      <c r="BP275" s="1382" t="s">
        <v>35</v>
      </c>
      <c r="BQ275" s="1402" t="s">
        <v>35</v>
      </c>
      <c r="BR275" s="1422" t="s">
        <v>35</v>
      </c>
      <c r="BS275" s="1382" t="s">
        <v>35</v>
      </c>
      <c r="BT275" s="1382" t="s">
        <v>35</v>
      </c>
      <c r="BU275" s="1382" t="s">
        <v>35</v>
      </c>
      <c r="BV275" s="1382" t="s">
        <v>35</v>
      </c>
      <c r="BW275" s="1382" t="s">
        <v>35</v>
      </c>
      <c r="BX275" s="1382" t="s">
        <v>35</v>
      </c>
      <c r="BY275" s="1440" t="s">
        <v>35</v>
      </c>
      <c r="BZ275" s="1440" t="s">
        <v>35</v>
      </c>
      <c r="CA275" s="1440" t="s">
        <v>35</v>
      </c>
      <c r="CB275" s="1440" t="s">
        <v>35</v>
      </c>
      <c r="CC275" s="1440" t="s">
        <v>35</v>
      </c>
      <c r="CD275" s="1440" t="s">
        <v>35</v>
      </c>
      <c r="CE275" s="1556"/>
      <c r="CF275" s="1556"/>
      <c r="CG275" s="1556"/>
      <c r="CH275" s="1556"/>
      <c r="CI275" s="1556"/>
      <c r="CJ275" s="1556"/>
      <c r="CK275" s="1556"/>
      <c r="CL275" s="1556"/>
      <c r="CM275" s="1556"/>
      <c r="CN275" s="1556"/>
      <c r="CO275" s="1556"/>
      <c r="CP275" s="1556"/>
      <c r="CQ275" s="1556"/>
      <c r="CR275" s="1556"/>
      <c r="CS275" s="1556"/>
      <c r="CT275" s="1556"/>
      <c r="CU275" s="1556"/>
      <c r="CV275" s="1556"/>
      <c r="CW275" s="1556"/>
      <c r="CX275" s="1556"/>
      <c r="CY275" s="1556"/>
      <c r="CZ275" s="1556"/>
    </row>
    <row r="276" s="133" customFormat="true" ht="15" customHeight="true" x14ac:dyDescent="0.2">
      <c r="A276" s="2067"/>
      <c r="B276" s="158" t="s">
        <v>114</v>
      </c>
      <c r="C276" s="1363" t="s">
        <v>35</v>
      </c>
      <c r="D276" s="1383" t="s">
        <v>35</v>
      </c>
      <c r="E276" s="1383" t="s">
        <v>35</v>
      </c>
      <c r="F276" s="1383" t="s">
        <v>35</v>
      </c>
      <c r="G276" s="1651" t="s">
        <v>35</v>
      </c>
      <c r="H276" s="1658" t="s">
        <v>35</v>
      </c>
      <c r="I276" s="1643" t="s">
        <v>35</v>
      </c>
      <c r="J276" s="1643" t="s">
        <v>35</v>
      </c>
      <c r="K276" s="1643" t="s">
        <v>35</v>
      </c>
      <c r="L276" s="1651" t="s">
        <v>35</v>
      </c>
      <c r="M276" s="1658" t="s">
        <v>35</v>
      </c>
      <c r="N276" s="1643" t="s">
        <v>35</v>
      </c>
      <c r="O276" s="1643" t="s">
        <v>35</v>
      </c>
      <c r="P276" s="1643" t="s">
        <v>35</v>
      </c>
      <c r="Q276" s="1671" t="s">
        <v>35</v>
      </c>
      <c r="R276" s="1658" t="s">
        <v>35</v>
      </c>
      <c r="S276" s="1643" t="s">
        <v>35</v>
      </c>
      <c r="T276" s="1643" t="s">
        <v>35</v>
      </c>
      <c r="U276" s="1643" t="s">
        <v>35</v>
      </c>
      <c r="V276" s="1643" t="s">
        <v>35</v>
      </c>
      <c r="W276" s="1643" t="s">
        <v>35</v>
      </c>
      <c r="X276" s="1643" t="s">
        <v>35</v>
      </c>
      <c r="Y276" s="1679" t="s">
        <v>35</v>
      </c>
      <c r="Z276" s="1679" t="s">
        <v>35</v>
      </c>
      <c r="AA276" s="1679" t="s">
        <v>35</v>
      </c>
      <c r="AB276" s="1679" t="s">
        <v>35</v>
      </c>
      <c r="AC276" s="1679" t="s">
        <v>35</v>
      </c>
      <c r="AD276" s="1679" t="s">
        <v>35</v>
      </c>
      <c r="AE276" s="1715"/>
      <c r="AF276" s="1715"/>
      <c r="AG276" s="1715"/>
      <c r="AH276" s="1715"/>
      <c r="AI276" s="1715"/>
      <c r="AJ276" s="1715"/>
      <c r="AK276" s="1715"/>
      <c r="AL276" s="1715"/>
      <c r="AM276" s="1715"/>
      <c r="AN276" s="1715"/>
      <c r="AO276" s="1715"/>
      <c r="AP276" s="1715"/>
      <c r="AQ276" s="1715"/>
      <c r="AR276" s="1715"/>
      <c r="AS276" s="1715"/>
      <c r="AT276" s="1715"/>
      <c r="AU276" s="1715"/>
      <c r="AV276" s="1715"/>
      <c r="AW276" s="1715"/>
      <c r="AX276" s="1715"/>
      <c r="AY276" s="1715"/>
      <c r="AZ276" s="242"/>
      <c r="BA276" s="1982"/>
      <c r="BB276" s="434" t="s">
        <v>114</v>
      </c>
      <c r="BC276" s="1363" t="s">
        <v>35</v>
      </c>
      <c r="BD276" s="1382" t="s">
        <v>35</v>
      </c>
      <c r="BE276" s="1382" t="s">
        <v>35</v>
      </c>
      <c r="BF276" s="1382" t="s">
        <v>35</v>
      </c>
      <c r="BG276" s="1402" t="s">
        <v>35</v>
      </c>
      <c r="BH276" s="1422" t="s">
        <v>35</v>
      </c>
      <c r="BI276" s="1382" t="s">
        <v>35</v>
      </c>
      <c r="BJ276" s="1382" t="s">
        <v>35</v>
      </c>
      <c r="BK276" s="1382" t="s">
        <v>35</v>
      </c>
      <c r="BL276" s="1402" t="s">
        <v>35</v>
      </c>
      <c r="BM276" s="1422" t="s">
        <v>35</v>
      </c>
      <c r="BN276" s="1382" t="s">
        <v>35</v>
      </c>
      <c r="BO276" s="1382" t="s">
        <v>35</v>
      </c>
      <c r="BP276" s="1382" t="s">
        <v>35</v>
      </c>
      <c r="BQ276" s="1402" t="s">
        <v>35</v>
      </c>
      <c r="BR276" s="1422" t="s">
        <v>35</v>
      </c>
      <c r="BS276" s="1382" t="s">
        <v>35</v>
      </c>
      <c r="BT276" s="1382" t="s">
        <v>35</v>
      </c>
      <c r="BU276" s="1382" t="s">
        <v>35</v>
      </c>
      <c r="BV276" s="1382" t="s">
        <v>35</v>
      </c>
      <c r="BW276" s="1382" t="s">
        <v>35</v>
      </c>
      <c r="BX276" s="1382" t="s">
        <v>35</v>
      </c>
      <c r="BY276" s="1440" t="s">
        <v>35</v>
      </c>
      <c r="BZ276" s="1440" t="s">
        <v>35</v>
      </c>
      <c r="CA276" s="1440" t="s">
        <v>35</v>
      </c>
      <c r="CB276" s="1440" t="s">
        <v>35</v>
      </c>
      <c r="CC276" s="1440" t="s">
        <v>35</v>
      </c>
      <c r="CD276" s="1440" t="s">
        <v>35</v>
      </c>
      <c r="CE276" s="1556"/>
      <c r="CF276" s="1556"/>
      <c r="CG276" s="1556"/>
      <c r="CH276" s="1556"/>
      <c r="CI276" s="1556"/>
      <c r="CJ276" s="1556"/>
      <c r="CK276" s="1556"/>
      <c r="CL276" s="1556"/>
      <c r="CM276" s="1556"/>
      <c r="CN276" s="1556"/>
      <c r="CO276" s="1556"/>
      <c r="CP276" s="1556"/>
      <c r="CQ276" s="1556"/>
      <c r="CR276" s="1556"/>
      <c r="CS276" s="1556"/>
      <c r="CT276" s="1556"/>
      <c r="CU276" s="1556"/>
      <c r="CV276" s="1556"/>
      <c r="CW276" s="1556"/>
      <c r="CX276" s="1556"/>
      <c r="CY276" s="1556"/>
      <c r="CZ276" s="1556"/>
    </row>
    <row r="277" s="133" customFormat="true" ht="15" customHeight="true" x14ac:dyDescent="0.2">
      <c r="A277" s="2067" t="s">
        <v>77</v>
      </c>
      <c r="B277" s="158" t="s">
        <v>78</v>
      </c>
      <c r="C277" s="1363" t="s">
        <v>35</v>
      </c>
      <c r="D277" s="1643" t="s">
        <v>35</v>
      </c>
      <c r="E277" s="1643" t="s">
        <v>35</v>
      </c>
      <c r="F277" s="1643" t="s">
        <v>35</v>
      </c>
      <c r="G277" s="1651" t="s">
        <v>35</v>
      </c>
      <c r="H277" s="1658" t="s">
        <v>35</v>
      </c>
      <c r="I277" s="1643" t="s">
        <v>35</v>
      </c>
      <c r="J277" s="1643" t="s">
        <v>35</v>
      </c>
      <c r="K277" s="1643" t="s">
        <v>35</v>
      </c>
      <c r="L277" s="1651" t="s">
        <v>35</v>
      </c>
      <c r="M277" s="1658" t="s">
        <v>35</v>
      </c>
      <c r="N277" s="1643" t="s">
        <v>35</v>
      </c>
      <c r="O277" s="1643" t="s">
        <v>35</v>
      </c>
      <c r="P277" s="1643" t="s">
        <v>35</v>
      </c>
      <c r="Q277" s="1671" t="s">
        <v>35</v>
      </c>
      <c r="R277" s="1658" t="s">
        <v>35</v>
      </c>
      <c r="S277" s="1643" t="s">
        <v>35</v>
      </c>
      <c r="T277" s="1643" t="s">
        <v>35</v>
      </c>
      <c r="U277" s="1643" t="s">
        <v>35</v>
      </c>
      <c r="V277" s="1643" t="s">
        <v>35</v>
      </c>
      <c r="W277" s="1643" t="s">
        <v>35</v>
      </c>
      <c r="X277" s="1643" t="s">
        <v>35</v>
      </c>
      <c r="Y277" s="1679" t="s">
        <v>35</v>
      </c>
      <c r="Z277" s="1679" t="s">
        <v>35</v>
      </c>
      <c r="AA277" s="1679" t="s">
        <v>35</v>
      </c>
      <c r="AB277" s="1679" t="s">
        <v>35</v>
      </c>
      <c r="AC277" s="1679" t="s">
        <v>35</v>
      </c>
      <c r="AD277" s="1679" t="s">
        <v>35</v>
      </c>
      <c r="AE277" s="1715"/>
      <c r="AF277" s="1715"/>
      <c r="AG277" s="1715"/>
      <c r="AH277" s="1715"/>
      <c r="AI277" s="1715"/>
      <c r="AJ277" s="1715"/>
      <c r="AK277" s="1715"/>
      <c r="AL277" s="1715"/>
      <c r="AM277" s="1715"/>
      <c r="AN277" s="1715"/>
      <c r="AO277" s="1715"/>
      <c r="AP277" s="1715"/>
      <c r="AQ277" s="1715"/>
      <c r="AR277" s="1715"/>
      <c r="AS277" s="1715"/>
      <c r="AT277" s="1715"/>
      <c r="AU277" s="1715"/>
      <c r="AV277" s="1715"/>
      <c r="AW277" s="1715"/>
      <c r="AX277" s="1715"/>
      <c r="AY277" s="1715"/>
      <c r="AZ277" s="242"/>
      <c r="BA277" s="1982" t="s">
        <v>77</v>
      </c>
      <c r="BB277" s="434" t="s">
        <v>78</v>
      </c>
      <c r="BC277" s="1363" t="s">
        <v>35</v>
      </c>
      <c r="BD277" s="1382" t="s">
        <v>35</v>
      </c>
      <c r="BE277" s="1382" t="s">
        <v>35</v>
      </c>
      <c r="BF277" s="1382" t="s">
        <v>35</v>
      </c>
      <c r="BG277" s="1402" t="s">
        <v>35</v>
      </c>
      <c r="BH277" s="1422" t="s">
        <v>35</v>
      </c>
      <c r="BI277" s="1382" t="s">
        <v>35</v>
      </c>
      <c r="BJ277" s="1382" t="s">
        <v>35</v>
      </c>
      <c r="BK277" s="1382" t="s">
        <v>35</v>
      </c>
      <c r="BL277" s="1402" t="s">
        <v>35</v>
      </c>
      <c r="BM277" s="1422" t="s">
        <v>35</v>
      </c>
      <c r="BN277" s="1382" t="s">
        <v>35</v>
      </c>
      <c r="BO277" s="1382" t="s">
        <v>35</v>
      </c>
      <c r="BP277" s="1382" t="s">
        <v>35</v>
      </c>
      <c r="BQ277" s="1402" t="s">
        <v>35</v>
      </c>
      <c r="BR277" s="1422" t="s">
        <v>35</v>
      </c>
      <c r="BS277" s="1382" t="s">
        <v>35</v>
      </c>
      <c r="BT277" s="1382" t="s">
        <v>35</v>
      </c>
      <c r="BU277" s="1382" t="s">
        <v>35</v>
      </c>
      <c r="BV277" s="1382" t="s">
        <v>35</v>
      </c>
      <c r="BW277" s="1382" t="s">
        <v>35</v>
      </c>
      <c r="BX277" s="1382" t="s">
        <v>35</v>
      </c>
      <c r="BY277" s="1440" t="s">
        <v>35</v>
      </c>
      <c r="BZ277" s="1440" t="s">
        <v>35</v>
      </c>
      <c r="CA277" s="1440" t="s">
        <v>35</v>
      </c>
      <c r="CB277" s="1440" t="s">
        <v>35</v>
      </c>
      <c r="CC277" s="1440" t="s">
        <v>35</v>
      </c>
      <c r="CD277" s="1440" t="s">
        <v>35</v>
      </c>
      <c r="CE277" s="1556"/>
      <c r="CF277" s="1556"/>
      <c r="CG277" s="1556"/>
      <c r="CH277" s="1556"/>
      <c r="CI277" s="1556"/>
      <c r="CJ277" s="1556"/>
      <c r="CK277" s="1556"/>
      <c r="CL277" s="1556"/>
      <c r="CM277" s="1556"/>
      <c r="CN277" s="1556"/>
      <c r="CO277" s="1556"/>
      <c r="CP277" s="1556"/>
      <c r="CQ277" s="1556"/>
      <c r="CR277" s="1556"/>
      <c r="CS277" s="1556"/>
      <c r="CT277" s="1556"/>
      <c r="CU277" s="1556"/>
      <c r="CV277" s="1556"/>
      <c r="CW277" s="1556"/>
      <c r="CX277" s="1556"/>
      <c r="CY277" s="1556"/>
      <c r="CZ277" s="1556"/>
    </row>
    <row r="278" s="133" customFormat="true" ht="15" customHeight="true" x14ac:dyDescent="0.2">
      <c r="A278" s="2067"/>
      <c r="B278" s="158" t="s">
        <v>79</v>
      </c>
      <c r="C278" s="1363" t="s">
        <v>35</v>
      </c>
      <c r="D278" s="1643" t="s">
        <v>35</v>
      </c>
      <c r="E278" s="1643" t="s">
        <v>35</v>
      </c>
      <c r="F278" s="1643" t="s">
        <v>35</v>
      </c>
      <c r="G278" s="1651" t="s">
        <v>35</v>
      </c>
      <c r="H278" s="1658" t="s">
        <v>35</v>
      </c>
      <c r="I278" s="1643" t="s">
        <v>35</v>
      </c>
      <c r="J278" s="1643" t="s">
        <v>35</v>
      </c>
      <c r="K278" s="1643" t="s">
        <v>35</v>
      </c>
      <c r="L278" s="1651" t="s">
        <v>35</v>
      </c>
      <c r="M278" s="1658" t="s">
        <v>35</v>
      </c>
      <c r="N278" s="1643" t="s">
        <v>35</v>
      </c>
      <c r="O278" s="1643" t="s">
        <v>35</v>
      </c>
      <c r="P278" s="1643" t="s">
        <v>35</v>
      </c>
      <c r="Q278" s="1671" t="s">
        <v>35</v>
      </c>
      <c r="R278" s="1658" t="s">
        <v>35</v>
      </c>
      <c r="S278" s="1643" t="s">
        <v>35</v>
      </c>
      <c r="T278" s="1643" t="s">
        <v>35</v>
      </c>
      <c r="U278" s="1643" t="s">
        <v>35</v>
      </c>
      <c r="V278" s="1643" t="s">
        <v>35</v>
      </c>
      <c r="W278" s="1643" t="s">
        <v>35</v>
      </c>
      <c r="X278" s="1643" t="s">
        <v>35</v>
      </c>
      <c r="Y278" s="1679" t="s">
        <v>35</v>
      </c>
      <c r="Z278" s="1679" t="s">
        <v>35</v>
      </c>
      <c r="AA278" s="1679" t="s">
        <v>35</v>
      </c>
      <c r="AB278" s="1679" t="s">
        <v>35</v>
      </c>
      <c r="AC278" s="1679" t="s">
        <v>35</v>
      </c>
      <c r="AD278" s="1679" t="s">
        <v>35</v>
      </c>
      <c r="AE278" s="1715"/>
      <c r="AF278" s="1715"/>
      <c r="AG278" s="1715"/>
      <c r="AH278" s="1715"/>
      <c r="AI278" s="1715"/>
      <c r="AJ278" s="1715"/>
      <c r="AK278" s="1715"/>
      <c r="AL278" s="1715"/>
      <c r="AM278" s="1715"/>
      <c r="AN278" s="1715"/>
      <c r="AO278" s="1715"/>
      <c r="AP278" s="1715"/>
      <c r="AQ278" s="1715"/>
      <c r="AR278" s="1715"/>
      <c r="AS278" s="1715"/>
      <c r="AT278" s="1715"/>
      <c r="AU278" s="1715"/>
      <c r="AV278" s="1715"/>
      <c r="AW278" s="1715"/>
      <c r="AX278" s="1715"/>
      <c r="AY278" s="1715"/>
      <c r="AZ278" s="242"/>
      <c r="BA278" s="1982"/>
      <c r="BB278" s="434" t="s">
        <v>79</v>
      </c>
      <c r="BC278" s="1363" t="s">
        <v>35</v>
      </c>
      <c r="BD278" s="1382" t="s">
        <v>35</v>
      </c>
      <c r="BE278" s="1382" t="s">
        <v>35</v>
      </c>
      <c r="BF278" s="1382" t="s">
        <v>35</v>
      </c>
      <c r="BG278" s="1402" t="s">
        <v>35</v>
      </c>
      <c r="BH278" s="1422" t="s">
        <v>35</v>
      </c>
      <c r="BI278" s="1382" t="s">
        <v>35</v>
      </c>
      <c r="BJ278" s="1382" t="s">
        <v>35</v>
      </c>
      <c r="BK278" s="1382" t="s">
        <v>35</v>
      </c>
      <c r="BL278" s="1402" t="s">
        <v>35</v>
      </c>
      <c r="BM278" s="1422" t="s">
        <v>35</v>
      </c>
      <c r="BN278" s="1382" t="s">
        <v>35</v>
      </c>
      <c r="BO278" s="1382" t="s">
        <v>35</v>
      </c>
      <c r="BP278" s="1382" t="s">
        <v>35</v>
      </c>
      <c r="BQ278" s="1402" t="s">
        <v>35</v>
      </c>
      <c r="BR278" s="1422" t="s">
        <v>35</v>
      </c>
      <c r="BS278" s="1382" t="s">
        <v>35</v>
      </c>
      <c r="BT278" s="1382" t="s">
        <v>35</v>
      </c>
      <c r="BU278" s="1382" t="s">
        <v>35</v>
      </c>
      <c r="BV278" s="1382" t="s">
        <v>35</v>
      </c>
      <c r="BW278" s="1382" t="s">
        <v>35</v>
      </c>
      <c r="BX278" s="1382" t="s">
        <v>35</v>
      </c>
      <c r="BY278" s="1440" t="s">
        <v>35</v>
      </c>
      <c r="BZ278" s="1440" t="s">
        <v>35</v>
      </c>
      <c r="CA278" s="1440" t="s">
        <v>35</v>
      </c>
      <c r="CB278" s="1440" t="s">
        <v>35</v>
      </c>
      <c r="CC278" s="1440" t="s">
        <v>35</v>
      </c>
      <c r="CD278" s="1440" t="s">
        <v>35</v>
      </c>
      <c r="CE278" s="1556"/>
      <c r="CF278" s="1556"/>
      <c r="CG278" s="1556"/>
      <c r="CH278" s="1556"/>
      <c r="CI278" s="1556"/>
      <c r="CJ278" s="1556"/>
      <c r="CK278" s="1556"/>
      <c r="CL278" s="1556"/>
      <c r="CM278" s="1556"/>
      <c r="CN278" s="1556"/>
      <c r="CO278" s="1556"/>
      <c r="CP278" s="1556"/>
      <c r="CQ278" s="1556"/>
      <c r="CR278" s="1556"/>
      <c r="CS278" s="1556"/>
      <c r="CT278" s="1556"/>
      <c r="CU278" s="1556"/>
      <c r="CV278" s="1556"/>
      <c r="CW278" s="1556"/>
      <c r="CX278" s="1556"/>
      <c r="CY278" s="1556"/>
      <c r="CZ278" s="1556"/>
    </row>
    <row r="279" s="133" customFormat="true" ht="15" customHeight="true" x14ac:dyDescent="0.2">
      <c r="A279" s="2067"/>
      <c r="B279" s="158" t="s">
        <v>80</v>
      </c>
      <c r="C279" s="1363" t="s">
        <v>35</v>
      </c>
      <c r="D279" s="1383" t="s">
        <v>35</v>
      </c>
      <c r="E279" s="1383" t="s">
        <v>35</v>
      </c>
      <c r="F279" s="1383" t="s">
        <v>35</v>
      </c>
      <c r="G279" s="1403" t="s">
        <v>35</v>
      </c>
      <c r="H279" s="1363" t="s">
        <v>35</v>
      </c>
      <c r="I279" s="1383" t="s">
        <v>35</v>
      </c>
      <c r="J279" s="1383" t="s">
        <v>35</v>
      </c>
      <c r="K279" s="1383" t="s">
        <v>35</v>
      </c>
      <c r="L279" s="1403" t="s">
        <v>35</v>
      </c>
      <c r="M279" s="1363" t="s">
        <v>35</v>
      </c>
      <c r="N279" s="1383" t="s">
        <v>35</v>
      </c>
      <c r="O279" s="1383" t="s">
        <v>35</v>
      </c>
      <c r="P279" s="1383" t="s">
        <v>35</v>
      </c>
      <c r="Q279" s="1441" t="s">
        <v>35</v>
      </c>
      <c r="R279" s="1363" t="s">
        <v>35</v>
      </c>
      <c r="S279" s="1383" t="s">
        <v>35</v>
      </c>
      <c r="T279" s="1383" t="s">
        <v>35</v>
      </c>
      <c r="U279" s="1383" t="s">
        <v>35</v>
      </c>
      <c r="V279" s="1383" t="s">
        <v>35</v>
      </c>
      <c r="W279" s="1383" t="s">
        <v>35</v>
      </c>
      <c r="X279" s="1383" t="s">
        <v>35</v>
      </c>
      <c r="Y279" s="1441" t="s">
        <v>35</v>
      </c>
      <c r="Z279" s="1441" t="s">
        <v>35</v>
      </c>
      <c r="AA279" s="1441" t="s">
        <v>35</v>
      </c>
      <c r="AB279" s="1441" t="s">
        <v>35</v>
      </c>
      <c r="AC279" s="1441" t="s">
        <v>35</v>
      </c>
      <c r="AD279" s="1441" t="s">
        <v>35</v>
      </c>
      <c r="AE279" s="1557"/>
      <c r="AF279" s="1557"/>
      <c r="AG279" s="1557"/>
      <c r="AH279" s="1557"/>
      <c r="AI279" s="1557"/>
      <c r="AJ279" s="1557"/>
      <c r="AK279" s="1557"/>
      <c r="AL279" s="1557"/>
      <c r="AM279" s="1557"/>
      <c r="AN279" s="1557"/>
      <c r="AO279" s="1557"/>
      <c r="AP279" s="1557"/>
      <c r="AQ279" s="1557"/>
      <c r="AR279" s="1557"/>
      <c r="AS279" s="1557"/>
      <c r="AT279" s="1557"/>
      <c r="AU279" s="1557"/>
      <c r="AV279" s="1557"/>
      <c r="AW279" s="1557"/>
      <c r="AX279" s="1557"/>
      <c r="AY279" s="1557"/>
      <c r="AZ279" s="242"/>
      <c r="BA279" s="1982"/>
      <c r="BB279" s="434" t="s">
        <v>80</v>
      </c>
      <c r="BC279" s="1363" t="s">
        <v>35</v>
      </c>
      <c r="BD279" s="1383" t="s">
        <v>35</v>
      </c>
      <c r="BE279" s="1383" t="s">
        <v>35</v>
      </c>
      <c r="BF279" s="1383" t="s">
        <v>35</v>
      </c>
      <c r="BG279" s="1403" t="s">
        <v>35</v>
      </c>
      <c r="BH279" s="1363" t="s">
        <v>35</v>
      </c>
      <c r="BI279" s="1383" t="s">
        <v>35</v>
      </c>
      <c r="BJ279" s="1383" t="s">
        <v>35</v>
      </c>
      <c r="BK279" s="1383" t="s">
        <v>35</v>
      </c>
      <c r="BL279" s="1403" t="s">
        <v>35</v>
      </c>
      <c r="BM279" s="1363" t="s">
        <v>35</v>
      </c>
      <c r="BN279" s="1383" t="s">
        <v>35</v>
      </c>
      <c r="BO279" s="1383" t="s">
        <v>35</v>
      </c>
      <c r="BP279" s="1383" t="s">
        <v>35</v>
      </c>
      <c r="BQ279" s="1403" t="s">
        <v>35</v>
      </c>
      <c r="BR279" s="1363" t="s">
        <v>35</v>
      </c>
      <c r="BS279" s="1383" t="s">
        <v>35</v>
      </c>
      <c r="BT279" s="1383" t="s">
        <v>35</v>
      </c>
      <c r="BU279" s="1383" t="s">
        <v>35</v>
      </c>
      <c r="BV279" s="1383" t="s">
        <v>35</v>
      </c>
      <c r="BW279" s="1383" t="s">
        <v>35</v>
      </c>
      <c r="BX279" s="1383" t="s">
        <v>35</v>
      </c>
      <c r="BY279" s="1441" t="s">
        <v>35</v>
      </c>
      <c r="BZ279" s="1441" t="s">
        <v>35</v>
      </c>
      <c r="CA279" s="1441" t="s">
        <v>35</v>
      </c>
      <c r="CB279" s="1441" t="s">
        <v>35</v>
      </c>
      <c r="CC279" s="1441" t="s">
        <v>35</v>
      </c>
      <c r="CD279" s="1441" t="s">
        <v>35</v>
      </c>
      <c r="CE279" s="1557"/>
      <c r="CF279" s="1557"/>
      <c r="CG279" s="1557"/>
      <c r="CH279" s="1557"/>
      <c r="CI279" s="1557"/>
      <c r="CJ279" s="1557"/>
      <c r="CK279" s="1557"/>
      <c r="CL279" s="1557"/>
      <c r="CM279" s="1557"/>
      <c r="CN279" s="1557"/>
      <c r="CO279" s="1557"/>
      <c r="CP279" s="1557"/>
      <c r="CQ279" s="1557"/>
      <c r="CR279" s="1557"/>
      <c r="CS279" s="1557"/>
      <c r="CT279" s="1557"/>
      <c r="CU279" s="1557"/>
      <c r="CV279" s="1557"/>
      <c r="CW279" s="1557"/>
      <c r="CX279" s="1557"/>
      <c r="CY279" s="1557"/>
      <c r="CZ279" s="1557"/>
    </row>
    <row r="280" s="133" customFormat="true" ht="15" customHeight="true" x14ac:dyDescent="0.2">
      <c r="A280" s="2067"/>
      <c r="B280" s="158" t="s">
        <v>81</v>
      </c>
      <c r="C280" s="1363" t="s">
        <v>35</v>
      </c>
      <c r="D280" s="1383" t="s">
        <v>35</v>
      </c>
      <c r="E280" s="1383" t="s">
        <v>35</v>
      </c>
      <c r="F280" s="1383" t="s">
        <v>35</v>
      </c>
      <c r="G280" s="1403" t="s">
        <v>35</v>
      </c>
      <c r="H280" s="1363" t="s">
        <v>35</v>
      </c>
      <c r="I280" s="1383" t="s">
        <v>35</v>
      </c>
      <c r="J280" s="1383" t="s">
        <v>35</v>
      </c>
      <c r="K280" s="1383" t="s">
        <v>35</v>
      </c>
      <c r="L280" s="1403" t="s">
        <v>35</v>
      </c>
      <c r="M280" s="1363" t="s">
        <v>35</v>
      </c>
      <c r="N280" s="1383" t="s">
        <v>35</v>
      </c>
      <c r="O280" s="1383" t="s">
        <v>35</v>
      </c>
      <c r="P280" s="1383" t="s">
        <v>35</v>
      </c>
      <c r="Q280" s="1441" t="s">
        <v>35</v>
      </c>
      <c r="R280" s="1363" t="s">
        <v>35</v>
      </c>
      <c r="S280" s="1383" t="s">
        <v>35</v>
      </c>
      <c r="T280" s="1383" t="s">
        <v>35</v>
      </c>
      <c r="U280" s="1383" t="s">
        <v>35</v>
      </c>
      <c r="V280" s="1383" t="s">
        <v>35</v>
      </c>
      <c r="W280" s="1383" t="s">
        <v>35</v>
      </c>
      <c r="X280" s="1383" t="s">
        <v>35</v>
      </c>
      <c r="Y280" s="1441" t="s">
        <v>35</v>
      </c>
      <c r="Z280" s="1441" t="s">
        <v>35</v>
      </c>
      <c r="AA280" s="1441" t="s">
        <v>35</v>
      </c>
      <c r="AB280" s="1441" t="s">
        <v>35</v>
      </c>
      <c r="AC280" s="1441" t="s">
        <v>35</v>
      </c>
      <c r="AD280" s="1441" t="s">
        <v>35</v>
      </c>
      <c r="AE280" s="1557"/>
      <c r="AF280" s="1557"/>
      <c r="AG280" s="1557"/>
      <c r="AH280" s="1557"/>
      <c r="AI280" s="1557"/>
      <c r="AJ280" s="1557"/>
      <c r="AK280" s="1557"/>
      <c r="AL280" s="1557"/>
      <c r="AM280" s="1557"/>
      <c r="AN280" s="1557"/>
      <c r="AO280" s="1557"/>
      <c r="AP280" s="1557"/>
      <c r="AQ280" s="1557"/>
      <c r="AR280" s="1557"/>
      <c r="AS280" s="1557"/>
      <c r="AT280" s="1557"/>
      <c r="AU280" s="1557"/>
      <c r="AV280" s="1557"/>
      <c r="AW280" s="1557"/>
      <c r="AX280" s="1557"/>
      <c r="AY280" s="1557"/>
      <c r="AZ280" s="242"/>
      <c r="BA280" s="1982"/>
      <c r="BB280" s="434" t="s">
        <v>81</v>
      </c>
      <c r="BC280" s="1363" t="s">
        <v>35</v>
      </c>
      <c r="BD280" s="1383" t="s">
        <v>35</v>
      </c>
      <c r="BE280" s="1383" t="s">
        <v>35</v>
      </c>
      <c r="BF280" s="1383" t="s">
        <v>35</v>
      </c>
      <c r="BG280" s="1403" t="s">
        <v>35</v>
      </c>
      <c r="BH280" s="1363" t="s">
        <v>35</v>
      </c>
      <c r="BI280" s="1383" t="s">
        <v>35</v>
      </c>
      <c r="BJ280" s="1383" t="s">
        <v>35</v>
      </c>
      <c r="BK280" s="1383" t="s">
        <v>35</v>
      </c>
      <c r="BL280" s="1403" t="s">
        <v>35</v>
      </c>
      <c r="BM280" s="1363" t="s">
        <v>35</v>
      </c>
      <c r="BN280" s="1383" t="s">
        <v>35</v>
      </c>
      <c r="BO280" s="1383" t="s">
        <v>35</v>
      </c>
      <c r="BP280" s="1383" t="s">
        <v>35</v>
      </c>
      <c r="BQ280" s="1403" t="s">
        <v>35</v>
      </c>
      <c r="BR280" s="1363" t="s">
        <v>35</v>
      </c>
      <c r="BS280" s="1383" t="s">
        <v>35</v>
      </c>
      <c r="BT280" s="1383" t="s">
        <v>35</v>
      </c>
      <c r="BU280" s="1383" t="s">
        <v>35</v>
      </c>
      <c r="BV280" s="1383" t="s">
        <v>35</v>
      </c>
      <c r="BW280" s="1383" t="s">
        <v>35</v>
      </c>
      <c r="BX280" s="1383" t="s">
        <v>35</v>
      </c>
      <c r="BY280" s="1441" t="s">
        <v>35</v>
      </c>
      <c r="BZ280" s="1441" t="s">
        <v>35</v>
      </c>
      <c r="CA280" s="1441" t="s">
        <v>35</v>
      </c>
      <c r="CB280" s="1441" t="s">
        <v>35</v>
      </c>
      <c r="CC280" s="1441" t="s">
        <v>35</v>
      </c>
      <c r="CD280" s="1441" t="s">
        <v>35</v>
      </c>
      <c r="CE280" s="1557"/>
      <c r="CF280" s="1557"/>
      <c r="CG280" s="1557"/>
      <c r="CH280" s="1557"/>
      <c r="CI280" s="1557"/>
      <c r="CJ280" s="1557"/>
      <c r="CK280" s="1557"/>
      <c r="CL280" s="1557"/>
      <c r="CM280" s="1557"/>
      <c r="CN280" s="1557"/>
      <c r="CO280" s="1557"/>
      <c r="CP280" s="1557"/>
      <c r="CQ280" s="1557"/>
      <c r="CR280" s="1557"/>
      <c r="CS280" s="1557"/>
      <c r="CT280" s="1557"/>
      <c r="CU280" s="1557"/>
      <c r="CV280" s="1557"/>
      <c r="CW280" s="1557"/>
      <c r="CX280" s="1557"/>
      <c r="CY280" s="1557"/>
      <c r="CZ280" s="1557"/>
    </row>
    <row r="281" s="133" customFormat="true" ht="15" customHeight="true" x14ac:dyDescent="0.2">
      <c r="A281" s="2067"/>
      <c r="B281" s="158" t="s">
        <v>82</v>
      </c>
      <c r="C281" s="1363" t="s">
        <v>35</v>
      </c>
      <c r="D281" s="1383" t="s">
        <v>35</v>
      </c>
      <c r="E281" s="1383" t="s">
        <v>35</v>
      </c>
      <c r="F281" s="1383" t="s">
        <v>35</v>
      </c>
      <c r="G281" s="1403" t="s">
        <v>35</v>
      </c>
      <c r="H281" s="1363" t="s">
        <v>35</v>
      </c>
      <c r="I281" s="1383" t="s">
        <v>35</v>
      </c>
      <c r="J281" s="1383" t="s">
        <v>35</v>
      </c>
      <c r="K281" s="1383" t="s">
        <v>35</v>
      </c>
      <c r="L281" s="1403" t="s">
        <v>35</v>
      </c>
      <c r="M281" s="1363" t="s">
        <v>35</v>
      </c>
      <c r="N281" s="1383" t="s">
        <v>35</v>
      </c>
      <c r="O281" s="1383" t="s">
        <v>35</v>
      </c>
      <c r="P281" s="1383" t="s">
        <v>35</v>
      </c>
      <c r="Q281" s="1441" t="s">
        <v>35</v>
      </c>
      <c r="R281" s="1363" t="s">
        <v>35</v>
      </c>
      <c r="S281" s="1383" t="s">
        <v>35</v>
      </c>
      <c r="T281" s="1383" t="s">
        <v>35</v>
      </c>
      <c r="U281" s="1383" t="s">
        <v>35</v>
      </c>
      <c r="V281" s="1383" t="s">
        <v>35</v>
      </c>
      <c r="W281" s="1383" t="s">
        <v>35</v>
      </c>
      <c r="X281" s="1383" t="s">
        <v>35</v>
      </c>
      <c r="Y281" s="1441" t="s">
        <v>35</v>
      </c>
      <c r="Z281" s="1441" t="s">
        <v>35</v>
      </c>
      <c r="AA281" s="1441" t="s">
        <v>35</v>
      </c>
      <c r="AB281" s="1441" t="s">
        <v>35</v>
      </c>
      <c r="AC281" s="1441" t="s">
        <v>35</v>
      </c>
      <c r="AD281" s="1441" t="s">
        <v>35</v>
      </c>
      <c r="AE281" s="1557"/>
      <c r="AF281" s="1557"/>
      <c r="AG281" s="1557"/>
      <c r="AH281" s="1557"/>
      <c r="AI281" s="1557"/>
      <c r="AJ281" s="1557"/>
      <c r="AK281" s="1557"/>
      <c r="AL281" s="1557"/>
      <c r="AM281" s="1557"/>
      <c r="AN281" s="1557"/>
      <c r="AO281" s="1557"/>
      <c r="AP281" s="1557"/>
      <c r="AQ281" s="1557"/>
      <c r="AR281" s="1557"/>
      <c r="AS281" s="1557"/>
      <c r="AT281" s="1557"/>
      <c r="AU281" s="1557"/>
      <c r="AV281" s="1557"/>
      <c r="AW281" s="1557"/>
      <c r="AX281" s="1557"/>
      <c r="AY281" s="1557"/>
      <c r="AZ281" s="242"/>
      <c r="BA281" s="1982"/>
      <c r="BB281" s="434" t="s">
        <v>82</v>
      </c>
      <c r="BC281" s="1363" t="s">
        <v>35</v>
      </c>
      <c r="BD281" s="1383" t="s">
        <v>35</v>
      </c>
      <c r="BE281" s="1383" t="s">
        <v>35</v>
      </c>
      <c r="BF281" s="1383" t="s">
        <v>35</v>
      </c>
      <c r="BG281" s="1403" t="s">
        <v>35</v>
      </c>
      <c r="BH281" s="1363" t="s">
        <v>35</v>
      </c>
      <c r="BI281" s="1383" t="s">
        <v>35</v>
      </c>
      <c r="BJ281" s="1383" t="s">
        <v>35</v>
      </c>
      <c r="BK281" s="1383" t="s">
        <v>35</v>
      </c>
      <c r="BL281" s="1403" t="s">
        <v>35</v>
      </c>
      <c r="BM281" s="1363" t="s">
        <v>35</v>
      </c>
      <c r="BN281" s="1383" t="s">
        <v>35</v>
      </c>
      <c r="BO281" s="1383" t="s">
        <v>35</v>
      </c>
      <c r="BP281" s="1383" t="s">
        <v>35</v>
      </c>
      <c r="BQ281" s="1403" t="s">
        <v>35</v>
      </c>
      <c r="BR281" s="1363" t="s">
        <v>35</v>
      </c>
      <c r="BS281" s="1383" t="s">
        <v>35</v>
      </c>
      <c r="BT281" s="1383" t="s">
        <v>35</v>
      </c>
      <c r="BU281" s="1383" t="s">
        <v>35</v>
      </c>
      <c r="BV281" s="1383" t="s">
        <v>35</v>
      </c>
      <c r="BW281" s="1383" t="s">
        <v>35</v>
      </c>
      <c r="BX281" s="1383" t="s">
        <v>35</v>
      </c>
      <c r="BY281" s="1441" t="s">
        <v>35</v>
      </c>
      <c r="BZ281" s="1441" t="s">
        <v>35</v>
      </c>
      <c r="CA281" s="1441" t="s">
        <v>35</v>
      </c>
      <c r="CB281" s="1441" t="s">
        <v>35</v>
      </c>
      <c r="CC281" s="1441" t="s">
        <v>35</v>
      </c>
      <c r="CD281" s="1441" t="s">
        <v>35</v>
      </c>
      <c r="CE281" s="1557"/>
      <c r="CF281" s="1557"/>
      <c r="CG281" s="1557"/>
      <c r="CH281" s="1557"/>
      <c r="CI281" s="1557"/>
      <c r="CJ281" s="1557"/>
      <c r="CK281" s="1557"/>
      <c r="CL281" s="1557"/>
      <c r="CM281" s="1557"/>
      <c r="CN281" s="1557"/>
      <c r="CO281" s="1557"/>
      <c r="CP281" s="1557"/>
      <c r="CQ281" s="1557"/>
      <c r="CR281" s="1557"/>
      <c r="CS281" s="1557"/>
      <c r="CT281" s="1557"/>
      <c r="CU281" s="1557"/>
      <c r="CV281" s="1557"/>
      <c r="CW281" s="1557"/>
      <c r="CX281" s="1557"/>
      <c r="CY281" s="1557"/>
      <c r="CZ281" s="1557"/>
    </row>
    <row r="282" s="133" customFormat="true" ht="15" customHeight="true" x14ac:dyDescent="0.2">
      <c r="A282" s="2067"/>
      <c r="B282" s="158" t="s">
        <v>83</v>
      </c>
      <c r="C282" s="1363" t="s">
        <v>35</v>
      </c>
      <c r="D282" s="1383" t="s">
        <v>35</v>
      </c>
      <c r="E282" s="1383" t="s">
        <v>35</v>
      </c>
      <c r="F282" s="1383" t="s">
        <v>35</v>
      </c>
      <c r="G282" s="1403" t="s">
        <v>35</v>
      </c>
      <c r="H282" s="1363" t="s">
        <v>35</v>
      </c>
      <c r="I282" s="1383" t="s">
        <v>35</v>
      </c>
      <c r="J282" s="1383" t="s">
        <v>35</v>
      </c>
      <c r="K282" s="1383" t="s">
        <v>35</v>
      </c>
      <c r="L282" s="1403" t="s">
        <v>35</v>
      </c>
      <c r="M282" s="1363" t="s">
        <v>35</v>
      </c>
      <c r="N282" s="1383" t="s">
        <v>35</v>
      </c>
      <c r="O282" s="1383" t="s">
        <v>35</v>
      </c>
      <c r="P282" s="1383" t="s">
        <v>35</v>
      </c>
      <c r="Q282" s="1441" t="s">
        <v>35</v>
      </c>
      <c r="R282" s="1363" t="s">
        <v>35</v>
      </c>
      <c r="S282" s="1383" t="s">
        <v>35</v>
      </c>
      <c r="T282" s="1383" t="s">
        <v>35</v>
      </c>
      <c r="U282" s="1383" t="s">
        <v>35</v>
      </c>
      <c r="V282" s="1383" t="s">
        <v>35</v>
      </c>
      <c r="W282" s="1383" t="s">
        <v>35</v>
      </c>
      <c r="X282" s="1383" t="s">
        <v>35</v>
      </c>
      <c r="Y282" s="1441" t="s">
        <v>35</v>
      </c>
      <c r="Z282" s="1441" t="s">
        <v>35</v>
      </c>
      <c r="AA282" s="1441" t="s">
        <v>35</v>
      </c>
      <c r="AB282" s="1441" t="s">
        <v>35</v>
      </c>
      <c r="AC282" s="1441" t="s">
        <v>35</v>
      </c>
      <c r="AD282" s="1441" t="s">
        <v>35</v>
      </c>
      <c r="AE282" s="1557"/>
      <c r="AF282" s="1557"/>
      <c r="AG282" s="1557"/>
      <c r="AH282" s="1557"/>
      <c r="AI282" s="1557"/>
      <c r="AJ282" s="1557"/>
      <c r="AK282" s="1557"/>
      <c r="AL282" s="1557"/>
      <c r="AM282" s="1557"/>
      <c r="AN282" s="1557"/>
      <c r="AO282" s="1557"/>
      <c r="AP282" s="1557"/>
      <c r="AQ282" s="1557"/>
      <c r="AR282" s="1557"/>
      <c r="AS282" s="1557"/>
      <c r="AT282" s="1557"/>
      <c r="AU282" s="1557"/>
      <c r="AV282" s="1557"/>
      <c r="AW282" s="1557"/>
      <c r="AX282" s="1557"/>
      <c r="AY282" s="1557"/>
      <c r="AZ282" s="242"/>
      <c r="BA282" s="1982"/>
      <c r="BB282" s="434" t="s">
        <v>83</v>
      </c>
      <c r="BC282" s="1363" t="s">
        <v>35</v>
      </c>
      <c r="BD282" s="1383" t="s">
        <v>35</v>
      </c>
      <c r="BE282" s="1383" t="s">
        <v>35</v>
      </c>
      <c r="BF282" s="1383" t="s">
        <v>35</v>
      </c>
      <c r="BG282" s="1403" t="s">
        <v>35</v>
      </c>
      <c r="BH282" s="1363" t="s">
        <v>35</v>
      </c>
      <c r="BI282" s="1383" t="s">
        <v>35</v>
      </c>
      <c r="BJ282" s="1383" t="s">
        <v>35</v>
      </c>
      <c r="BK282" s="1383" t="s">
        <v>35</v>
      </c>
      <c r="BL282" s="1403" t="s">
        <v>35</v>
      </c>
      <c r="BM282" s="1363" t="s">
        <v>35</v>
      </c>
      <c r="BN282" s="1383" t="s">
        <v>35</v>
      </c>
      <c r="BO282" s="1383" t="s">
        <v>35</v>
      </c>
      <c r="BP282" s="1383" t="s">
        <v>35</v>
      </c>
      <c r="BQ282" s="1403" t="s">
        <v>35</v>
      </c>
      <c r="BR282" s="1363" t="s">
        <v>35</v>
      </c>
      <c r="BS282" s="1383" t="s">
        <v>35</v>
      </c>
      <c r="BT282" s="1383" t="s">
        <v>35</v>
      </c>
      <c r="BU282" s="1383" t="s">
        <v>35</v>
      </c>
      <c r="BV282" s="1383" t="s">
        <v>35</v>
      </c>
      <c r="BW282" s="1383" t="s">
        <v>35</v>
      </c>
      <c r="BX282" s="1383" t="s">
        <v>35</v>
      </c>
      <c r="BY282" s="1441" t="s">
        <v>35</v>
      </c>
      <c r="BZ282" s="1441" t="s">
        <v>35</v>
      </c>
      <c r="CA282" s="1441" t="s">
        <v>35</v>
      </c>
      <c r="CB282" s="1441" t="s">
        <v>35</v>
      </c>
      <c r="CC282" s="1441" t="s">
        <v>35</v>
      </c>
      <c r="CD282" s="1441" t="s">
        <v>35</v>
      </c>
      <c r="CE282" s="1557"/>
      <c r="CF282" s="1557"/>
      <c r="CG282" s="1557"/>
      <c r="CH282" s="1557"/>
      <c r="CI282" s="1557"/>
      <c r="CJ282" s="1557"/>
      <c r="CK282" s="1557"/>
      <c r="CL282" s="1557"/>
      <c r="CM282" s="1557"/>
      <c r="CN282" s="1557"/>
      <c r="CO282" s="1557"/>
      <c r="CP282" s="1557"/>
      <c r="CQ282" s="1557"/>
      <c r="CR282" s="1557"/>
      <c r="CS282" s="1557"/>
      <c r="CT282" s="1557"/>
      <c r="CU282" s="1557"/>
      <c r="CV282" s="1557"/>
      <c r="CW282" s="1557"/>
      <c r="CX282" s="1557"/>
      <c r="CY282" s="1557"/>
      <c r="CZ282" s="1557"/>
    </row>
    <row r="283" s="133" customFormat="true" ht="15" customHeight="true" x14ac:dyDescent="0.2">
      <c r="A283" s="2067"/>
      <c r="B283" s="158" t="s">
        <v>84</v>
      </c>
      <c r="C283" s="1363" t="s">
        <v>35</v>
      </c>
      <c r="D283" s="1383" t="s">
        <v>35</v>
      </c>
      <c r="E283" s="1383" t="s">
        <v>35</v>
      </c>
      <c r="F283" s="1383" t="s">
        <v>35</v>
      </c>
      <c r="G283" s="1403" t="s">
        <v>35</v>
      </c>
      <c r="H283" s="1363" t="s">
        <v>35</v>
      </c>
      <c r="I283" s="1383" t="s">
        <v>35</v>
      </c>
      <c r="J283" s="1383" t="s">
        <v>35</v>
      </c>
      <c r="K283" s="1383" t="s">
        <v>35</v>
      </c>
      <c r="L283" s="1403" t="s">
        <v>35</v>
      </c>
      <c r="M283" s="1363" t="s">
        <v>35</v>
      </c>
      <c r="N283" s="1383" t="s">
        <v>35</v>
      </c>
      <c r="O283" s="1383" t="s">
        <v>35</v>
      </c>
      <c r="P283" s="1383" t="s">
        <v>35</v>
      </c>
      <c r="Q283" s="1441" t="s">
        <v>35</v>
      </c>
      <c r="R283" s="1363" t="s">
        <v>35</v>
      </c>
      <c r="S283" s="1383" t="s">
        <v>35</v>
      </c>
      <c r="T283" s="1383" t="s">
        <v>35</v>
      </c>
      <c r="U283" s="1383" t="s">
        <v>35</v>
      </c>
      <c r="V283" s="1383" t="s">
        <v>35</v>
      </c>
      <c r="W283" s="1383" t="s">
        <v>35</v>
      </c>
      <c r="X283" s="1383" t="s">
        <v>35</v>
      </c>
      <c r="Y283" s="1441" t="s">
        <v>35</v>
      </c>
      <c r="Z283" s="1441" t="s">
        <v>35</v>
      </c>
      <c r="AA283" s="1441" t="s">
        <v>35</v>
      </c>
      <c r="AB283" s="1441" t="s">
        <v>35</v>
      </c>
      <c r="AC283" s="1441" t="s">
        <v>35</v>
      </c>
      <c r="AD283" s="1441" t="s">
        <v>35</v>
      </c>
      <c r="AE283" s="1557"/>
      <c r="AF283" s="1557"/>
      <c r="AG283" s="1557"/>
      <c r="AH283" s="1557"/>
      <c r="AI283" s="1557"/>
      <c r="AJ283" s="1557"/>
      <c r="AK283" s="1557"/>
      <c r="AL283" s="1557"/>
      <c r="AM283" s="1557"/>
      <c r="AN283" s="1557"/>
      <c r="AO283" s="1557"/>
      <c r="AP283" s="1557"/>
      <c r="AQ283" s="1557"/>
      <c r="AR283" s="1557"/>
      <c r="AS283" s="1557"/>
      <c r="AT283" s="1557"/>
      <c r="AU283" s="1557"/>
      <c r="AV283" s="1557"/>
      <c r="AW283" s="1557"/>
      <c r="AX283" s="1557"/>
      <c r="AY283" s="1557"/>
      <c r="AZ283" s="242"/>
      <c r="BA283" s="1982"/>
      <c r="BB283" s="434" t="s">
        <v>84</v>
      </c>
      <c r="BC283" s="1363" t="s">
        <v>35</v>
      </c>
      <c r="BD283" s="1383" t="s">
        <v>35</v>
      </c>
      <c r="BE283" s="1383" t="s">
        <v>35</v>
      </c>
      <c r="BF283" s="1383" t="s">
        <v>35</v>
      </c>
      <c r="BG283" s="1403" t="s">
        <v>35</v>
      </c>
      <c r="BH283" s="1363" t="s">
        <v>35</v>
      </c>
      <c r="BI283" s="1383" t="s">
        <v>35</v>
      </c>
      <c r="BJ283" s="1383" t="s">
        <v>35</v>
      </c>
      <c r="BK283" s="1383" t="s">
        <v>35</v>
      </c>
      <c r="BL283" s="1403" t="s">
        <v>35</v>
      </c>
      <c r="BM283" s="1363" t="s">
        <v>35</v>
      </c>
      <c r="BN283" s="1383" t="s">
        <v>35</v>
      </c>
      <c r="BO283" s="1383" t="s">
        <v>35</v>
      </c>
      <c r="BP283" s="1383" t="s">
        <v>35</v>
      </c>
      <c r="BQ283" s="1403" t="s">
        <v>35</v>
      </c>
      <c r="BR283" s="1363" t="s">
        <v>35</v>
      </c>
      <c r="BS283" s="1383" t="s">
        <v>35</v>
      </c>
      <c r="BT283" s="1383" t="s">
        <v>35</v>
      </c>
      <c r="BU283" s="1383" t="s">
        <v>35</v>
      </c>
      <c r="BV283" s="1383" t="s">
        <v>35</v>
      </c>
      <c r="BW283" s="1383" t="s">
        <v>35</v>
      </c>
      <c r="BX283" s="1383" t="s">
        <v>35</v>
      </c>
      <c r="BY283" s="1441" t="s">
        <v>35</v>
      </c>
      <c r="BZ283" s="1441" t="s">
        <v>35</v>
      </c>
      <c r="CA283" s="1441" t="s">
        <v>35</v>
      </c>
      <c r="CB283" s="1441" t="s">
        <v>35</v>
      </c>
      <c r="CC283" s="1441" t="s">
        <v>35</v>
      </c>
      <c r="CD283" s="1441" t="s">
        <v>35</v>
      </c>
      <c r="CE283" s="1557"/>
      <c r="CF283" s="1557"/>
      <c r="CG283" s="1557"/>
      <c r="CH283" s="1557"/>
      <c r="CI283" s="1557"/>
      <c r="CJ283" s="1557"/>
      <c r="CK283" s="1557"/>
      <c r="CL283" s="1557"/>
      <c r="CM283" s="1557"/>
      <c r="CN283" s="1557"/>
      <c r="CO283" s="1557"/>
      <c r="CP283" s="1557"/>
      <c r="CQ283" s="1557"/>
      <c r="CR283" s="1557"/>
      <c r="CS283" s="1557"/>
      <c r="CT283" s="1557"/>
      <c r="CU283" s="1557"/>
      <c r="CV283" s="1557"/>
      <c r="CW283" s="1557"/>
      <c r="CX283" s="1557"/>
      <c r="CY283" s="1557"/>
      <c r="CZ283" s="1557"/>
    </row>
    <row r="284" s="133" customFormat="true" ht="15" customHeight="true" x14ac:dyDescent="0.2">
      <c r="A284" s="2068"/>
      <c r="B284" s="159" t="s">
        <v>114</v>
      </c>
      <c r="C284" s="1637" t="s">
        <v>35</v>
      </c>
      <c r="D284" s="1644" t="s">
        <v>35</v>
      </c>
      <c r="E284" s="1644" t="s">
        <v>35</v>
      </c>
      <c r="F284" s="1644" t="s">
        <v>35</v>
      </c>
      <c r="G284" s="1652" t="s">
        <v>35</v>
      </c>
      <c r="H284" s="1660" t="s">
        <v>35</v>
      </c>
      <c r="I284" s="1644" t="s">
        <v>35</v>
      </c>
      <c r="J284" s="1644" t="s">
        <v>35</v>
      </c>
      <c r="K284" s="1644" t="s">
        <v>35</v>
      </c>
      <c r="L284" s="1652" t="s">
        <v>35</v>
      </c>
      <c r="M284" s="1660" t="s">
        <v>35</v>
      </c>
      <c r="N284" s="1644" t="s">
        <v>35</v>
      </c>
      <c r="O284" s="1644" t="s">
        <v>35</v>
      </c>
      <c r="P284" s="1644" t="s">
        <v>35</v>
      </c>
      <c r="Q284" s="1672" t="s">
        <v>35</v>
      </c>
      <c r="R284" s="1660" t="s">
        <v>35</v>
      </c>
      <c r="S284" s="1644" t="s">
        <v>35</v>
      </c>
      <c r="T284" s="1644" t="s">
        <v>35</v>
      </c>
      <c r="U284" s="1644" t="s">
        <v>35</v>
      </c>
      <c r="V284" s="1644" t="s">
        <v>35</v>
      </c>
      <c r="W284" s="1644" t="s">
        <v>35</v>
      </c>
      <c r="X284" s="1644" t="s">
        <v>35</v>
      </c>
      <c r="Y284" s="1680" t="s">
        <v>35</v>
      </c>
      <c r="Z284" s="1680" t="s">
        <v>35</v>
      </c>
      <c r="AA284" s="1680" t="s">
        <v>35</v>
      </c>
      <c r="AB284" s="1680" t="s">
        <v>35</v>
      </c>
      <c r="AC284" s="1680" t="s">
        <v>35</v>
      </c>
      <c r="AD284" s="1680" t="s">
        <v>35</v>
      </c>
      <c r="AE284" s="1716"/>
      <c r="AF284" s="1716"/>
      <c r="AG284" s="1716"/>
      <c r="AH284" s="1716"/>
      <c r="AI284" s="1716"/>
      <c r="AJ284" s="1716"/>
      <c r="AK284" s="1716"/>
      <c r="AL284" s="1716"/>
      <c r="AM284" s="1716"/>
      <c r="AN284" s="1716"/>
      <c r="AO284" s="1716"/>
      <c r="AP284" s="1716"/>
      <c r="AQ284" s="1716"/>
      <c r="AR284" s="1716"/>
      <c r="AS284" s="1716"/>
      <c r="AT284" s="1716"/>
      <c r="AU284" s="1716"/>
      <c r="AV284" s="1716"/>
      <c r="AW284" s="1716"/>
      <c r="AX284" s="1716"/>
      <c r="AY284" s="1716"/>
      <c r="AZ284" s="242"/>
      <c r="BA284" s="1991"/>
      <c r="BB284" s="435" t="s">
        <v>114</v>
      </c>
      <c r="BC284" s="1364" t="s">
        <v>35</v>
      </c>
      <c r="BD284" s="1384" t="s">
        <v>35</v>
      </c>
      <c r="BE284" s="1384" t="s">
        <v>35</v>
      </c>
      <c r="BF284" s="1384" t="s">
        <v>35</v>
      </c>
      <c r="BG284" s="1404" t="s">
        <v>35</v>
      </c>
      <c r="BH284" s="1423" t="s">
        <v>35</v>
      </c>
      <c r="BI284" s="1384" t="s">
        <v>35</v>
      </c>
      <c r="BJ284" s="1384" t="s">
        <v>35</v>
      </c>
      <c r="BK284" s="1384" t="s">
        <v>35</v>
      </c>
      <c r="BL284" s="1404" t="s">
        <v>35</v>
      </c>
      <c r="BM284" s="1423" t="s">
        <v>35</v>
      </c>
      <c r="BN284" s="1384" t="s">
        <v>35</v>
      </c>
      <c r="BO284" s="1384" t="s">
        <v>35</v>
      </c>
      <c r="BP284" s="1384" t="s">
        <v>35</v>
      </c>
      <c r="BQ284" s="1404" t="s">
        <v>35</v>
      </c>
      <c r="BR284" s="1423" t="s">
        <v>35</v>
      </c>
      <c r="BS284" s="1384" t="s">
        <v>35</v>
      </c>
      <c r="BT284" s="1384" t="s">
        <v>35</v>
      </c>
      <c r="BU284" s="1384" t="s">
        <v>35</v>
      </c>
      <c r="BV284" s="1384" t="s">
        <v>35</v>
      </c>
      <c r="BW284" s="1384" t="s">
        <v>35</v>
      </c>
      <c r="BX284" s="1384" t="s">
        <v>35</v>
      </c>
      <c r="BY284" s="1442" t="s">
        <v>35</v>
      </c>
      <c r="BZ284" s="1442" t="s">
        <v>35</v>
      </c>
      <c r="CA284" s="1442" t="s">
        <v>35</v>
      </c>
      <c r="CB284" s="1442" t="s">
        <v>35</v>
      </c>
      <c r="CC284" s="1442" t="s">
        <v>35</v>
      </c>
      <c r="CD284" s="1442" t="s">
        <v>35</v>
      </c>
      <c r="CE284" s="1558"/>
      <c r="CF284" s="1558"/>
      <c r="CG284" s="1558"/>
      <c r="CH284" s="1558"/>
      <c r="CI284" s="1558"/>
      <c r="CJ284" s="1558"/>
      <c r="CK284" s="1558"/>
      <c r="CL284" s="1558"/>
      <c r="CM284" s="1558"/>
      <c r="CN284" s="1558"/>
      <c r="CO284" s="1558"/>
      <c r="CP284" s="1558"/>
      <c r="CQ284" s="1558"/>
      <c r="CR284" s="1558"/>
      <c r="CS284" s="1558"/>
      <c r="CT284" s="1558"/>
      <c r="CU284" s="1558"/>
      <c r="CV284" s="1558"/>
      <c r="CW284" s="1558"/>
      <c r="CX284" s="1558"/>
      <c r="CY284" s="1558"/>
      <c r="CZ284" s="1558"/>
    </row>
    <row r="285" s="133" customFormat="true" ht="15" customHeight="true" x14ac:dyDescent="0.2">
      <c r="Y285" s="135"/>
      <c r="Z285" s="242"/>
      <c r="AA285" s="242"/>
      <c r="AB285" s="242"/>
      <c r="AC285" s="242"/>
      <c r="AD285" s="242"/>
      <c r="AE285" s="242"/>
      <c r="AF285" s="242"/>
      <c r="AG285" s="242"/>
      <c r="AH285" s="242"/>
      <c r="AI285" s="242"/>
      <c r="AJ285" s="242"/>
      <c r="AK285" s="242"/>
      <c r="AL285" s="242"/>
      <c r="AM285" s="242"/>
      <c r="AN285" s="242"/>
      <c r="AO285" s="242"/>
      <c r="AP285" s="242"/>
      <c r="AQ285" s="242"/>
      <c r="AR285" s="242"/>
      <c r="AS285" s="242"/>
      <c r="AT285" s="242"/>
      <c r="AU285" s="242"/>
      <c r="AV285" s="242"/>
      <c r="AW285" s="242"/>
      <c r="AX285" s="242"/>
      <c r="AY285" s="242"/>
      <c r="AZ285" s="242"/>
      <c r="BA285" s="135"/>
      <c r="BY285" s="135"/>
      <c r="BZ285" s="242"/>
      <c r="CA285" s="242"/>
      <c r="CB285" s="242"/>
      <c r="CC285" s="242"/>
      <c r="CD285" s="242"/>
      <c r="CE285" s="242"/>
      <c r="CF285" s="242"/>
      <c r="CG285" s="242"/>
      <c r="CH285" s="242"/>
      <c r="CI285" s="242"/>
      <c r="CJ285" s="242"/>
      <c r="CK285" s="242"/>
      <c r="CL285" s="242"/>
      <c r="CM285" s="242"/>
      <c r="CN285" s="242"/>
      <c r="CO285" s="242"/>
      <c r="CP285" s="242"/>
      <c r="CQ285" s="242"/>
      <c r="CR285" s="242"/>
      <c r="CS285" s="242"/>
      <c r="CT285" s="242"/>
      <c r="CU285" s="242"/>
      <c r="CV285" s="242"/>
      <c r="CW285" s="242"/>
      <c r="CX285" s="242"/>
      <c r="CY285" s="242"/>
      <c r="CZ285" s="242"/>
    </row>
    <row r="286" s="133" customFormat="true" ht="15" customHeight="true" x14ac:dyDescent="0.2">
      <c r="Y286" s="135"/>
      <c r="Z286" s="242"/>
      <c r="AA286" s="242"/>
      <c r="AB286" s="242"/>
      <c r="AC286" s="242"/>
      <c r="AD286" s="242"/>
      <c r="AE286" s="242"/>
      <c r="AF286" s="242"/>
      <c r="AG286" s="242"/>
      <c r="AH286" s="242"/>
      <c r="AI286" s="242"/>
      <c r="AJ286" s="242"/>
      <c r="AK286" s="242"/>
      <c r="AL286" s="242"/>
      <c r="AM286" s="242"/>
      <c r="AN286" s="242"/>
      <c r="AO286" s="242"/>
      <c r="AP286" s="242"/>
      <c r="AQ286" s="242"/>
      <c r="AR286" s="242"/>
      <c r="AS286" s="242"/>
      <c r="AT286" s="242"/>
      <c r="AU286" s="242"/>
      <c r="AV286" s="242"/>
      <c r="AW286" s="242"/>
      <c r="AX286" s="242"/>
      <c r="AY286" s="242"/>
      <c r="AZ286" s="242"/>
      <c r="BA286" s="135"/>
      <c r="BY286" s="135"/>
      <c r="BZ286" s="242"/>
      <c r="CA286" s="242"/>
      <c r="CB286" s="242"/>
      <c r="CC286" s="242"/>
      <c r="CD286" s="242"/>
      <c r="CE286" s="242"/>
      <c r="CF286" s="242"/>
      <c r="CG286" s="242"/>
      <c r="CH286" s="242"/>
      <c r="CI286" s="242"/>
      <c r="CJ286" s="242"/>
      <c r="CK286" s="242"/>
      <c r="CL286" s="242"/>
      <c r="CM286" s="242"/>
      <c r="CN286" s="242"/>
      <c r="CO286" s="242"/>
      <c r="CP286" s="242"/>
      <c r="CQ286" s="242"/>
      <c r="CR286" s="242"/>
      <c r="CS286" s="242"/>
      <c r="CT286" s="242"/>
      <c r="CU286" s="242"/>
      <c r="CV286" s="242"/>
      <c r="CW286" s="242"/>
      <c r="CX286" s="242"/>
      <c r="CY286" s="242"/>
      <c r="CZ286" s="242"/>
    </row>
    <row r="287" s="133" customFormat="true" ht="15" customHeight="true" x14ac:dyDescent="0.2">
      <c r="Y287" s="135"/>
      <c r="Z287" s="242"/>
      <c r="AA287" s="242"/>
      <c r="AB287" s="242"/>
      <c r="AC287" s="242"/>
      <c r="AD287" s="242"/>
      <c r="AE287" s="242"/>
      <c r="AF287" s="242"/>
      <c r="AG287" s="242"/>
      <c r="AH287" s="242"/>
      <c r="AI287" s="242"/>
      <c r="AJ287" s="242"/>
      <c r="AK287" s="242"/>
      <c r="AL287" s="242"/>
      <c r="AM287" s="242"/>
      <c r="AN287" s="242"/>
      <c r="AO287" s="242"/>
      <c r="AP287" s="242"/>
      <c r="AQ287" s="242"/>
      <c r="AR287" s="242"/>
      <c r="AS287" s="242"/>
      <c r="AT287" s="242"/>
      <c r="AU287" s="242"/>
      <c r="AV287" s="242"/>
      <c r="AW287" s="242"/>
      <c r="AX287" s="242"/>
      <c r="AY287" s="242"/>
      <c r="AZ287" s="242"/>
      <c r="BA287" s="135"/>
      <c r="BY287" s="135"/>
      <c r="BZ287" s="242"/>
      <c r="CA287" s="242"/>
      <c r="CB287" s="242"/>
      <c r="CC287" s="242"/>
      <c r="CD287" s="242"/>
      <c r="CE287" s="242"/>
      <c r="CF287" s="242"/>
      <c r="CG287" s="242"/>
      <c r="CH287" s="242"/>
      <c r="CI287" s="242"/>
      <c r="CJ287" s="242"/>
      <c r="CK287" s="242"/>
      <c r="CL287" s="242"/>
      <c r="CM287" s="242"/>
      <c r="CN287" s="242"/>
      <c r="CO287" s="242"/>
      <c r="CP287" s="242"/>
      <c r="CQ287" s="242"/>
      <c r="CR287" s="242"/>
      <c r="CS287" s="242"/>
      <c r="CT287" s="242"/>
      <c r="CU287" s="242"/>
      <c r="CV287" s="242"/>
      <c r="CW287" s="242"/>
      <c r="CX287" s="242"/>
      <c r="CY287" s="242"/>
      <c r="CZ287" s="242"/>
    </row>
    <row r="288" s="133" customFormat="true" ht="15" customHeight="true" x14ac:dyDescent="0.2">
      <c r="Y288" s="135"/>
      <c r="Z288" s="242"/>
      <c r="AA288" s="242"/>
      <c r="AB288" s="242"/>
      <c r="AC288" s="242"/>
      <c r="AD288" s="242"/>
      <c r="AE288" s="242"/>
      <c r="AF288" s="242"/>
      <c r="AG288" s="242"/>
      <c r="AH288" s="242"/>
      <c r="AI288" s="242"/>
      <c r="AJ288" s="242"/>
      <c r="AK288" s="242"/>
      <c r="AL288" s="242"/>
      <c r="AM288" s="242"/>
      <c r="AN288" s="242"/>
      <c r="AO288" s="242"/>
      <c r="AP288" s="242"/>
      <c r="AQ288" s="242"/>
      <c r="AR288" s="242"/>
      <c r="AS288" s="242"/>
      <c r="AT288" s="242"/>
      <c r="AU288" s="242"/>
      <c r="AV288" s="242"/>
      <c r="AW288" s="242"/>
      <c r="AX288" s="242"/>
      <c r="AY288" s="242"/>
      <c r="AZ288" s="242"/>
      <c r="BA288" s="135"/>
      <c r="BY288" s="135"/>
      <c r="BZ288" s="242"/>
      <c r="CA288" s="242"/>
      <c r="CB288" s="242"/>
      <c r="CC288" s="242"/>
      <c r="CD288" s="242"/>
      <c r="CE288" s="242"/>
      <c r="CF288" s="242"/>
      <c r="CG288" s="242"/>
      <c r="CH288" s="242"/>
      <c r="CI288" s="242"/>
      <c r="CJ288" s="242"/>
      <c r="CK288" s="242"/>
      <c r="CL288" s="242"/>
      <c r="CM288" s="242"/>
      <c r="CN288" s="242"/>
      <c r="CO288" s="242"/>
      <c r="CP288" s="242"/>
      <c r="CQ288" s="242"/>
      <c r="CR288" s="242"/>
      <c r="CS288" s="242"/>
      <c r="CT288" s="242"/>
      <c r="CU288" s="242"/>
      <c r="CV288" s="242"/>
      <c r="CW288" s="242"/>
      <c r="CX288" s="242"/>
      <c r="CY288" s="242"/>
      <c r="CZ288" s="242"/>
    </row>
    <row r="289" s="133" customFormat="true" ht="15" customHeight="true" x14ac:dyDescent="0.2">
      <c r="Y289" s="135"/>
      <c r="Z289" s="242"/>
      <c r="AA289" s="242"/>
      <c r="AB289" s="242"/>
      <c r="AC289" s="242"/>
      <c r="AD289" s="242"/>
      <c r="AE289" s="242"/>
      <c r="AF289" s="242"/>
      <c r="AG289" s="242"/>
      <c r="AH289" s="242"/>
      <c r="AI289" s="242"/>
      <c r="AJ289" s="242"/>
      <c r="AK289" s="242"/>
      <c r="AL289" s="242"/>
      <c r="AM289" s="242"/>
      <c r="AN289" s="242"/>
      <c r="AO289" s="242"/>
      <c r="AP289" s="242"/>
      <c r="AQ289" s="242"/>
      <c r="AR289" s="242"/>
      <c r="AS289" s="242"/>
      <c r="AT289" s="242"/>
      <c r="AU289" s="242"/>
      <c r="AV289" s="242"/>
      <c r="AW289" s="242"/>
      <c r="AX289" s="242"/>
      <c r="AY289" s="242"/>
      <c r="AZ289" s="242"/>
      <c r="BA289" s="135"/>
      <c r="BY289" s="135"/>
      <c r="BZ289" s="242"/>
      <c r="CA289" s="242"/>
      <c r="CB289" s="242"/>
      <c r="CC289" s="242"/>
      <c r="CD289" s="242"/>
      <c r="CE289" s="242"/>
      <c r="CF289" s="242"/>
      <c r="CG289" s="242"/>
      <c r="CH289" s="242"/>
      <c r="CI289" s="242"/>
      <c r="CJ289" s="242"/>
      <c r="CK289" s="242"/>
      <c r="CL289" s="242"/>
      <c r="CM289" s="242"/>
      <c r="CN289" s="242"/>
      <c r="CO289" s="242"/>
      <c r="CP289" s="242"/>
      <c r="CQ289" s="242"/>
      <c r="CR289" s="242"/>
      <c r="CS289" s="242"/>
      <c r="CT289" s="242"/>
      <c r="CU289" s="242"/>
      <c r="CV289" s="242"/>
      <c r="CW289" s="242"/>
      <c r="CX289" s="242"/>
      <c r="CY289" s="242"/>
      <c r="CZ289" s="242"/>
    </row>
    <row r="290" s="133" customFormat="true" ht="15" customHeight="true" x14ac:dyDescent="0.2">
      <c r="Y290" s="135"/>
      <c r="Z290" s="242"/>
      <c r="AA290" s="242"/>
      <c r="AB290" s="242"/>
      <c r="AC290" s="242"/>
      <c r="AD290" s="242"/>
      <c r="AE290" s="242"/>
      <c r="AF290" s="242"/>
      <c r="AG290" s="242"/>
      <c r="AH290" s="242"/>
      <c r="AI290" s="242"/>
      <c r="AJ290" s="242"/>
      <c r="AK290" s="242"/>
      <c r="AL290" s="242"/>
      <c r="AM290" s="242"/>
      <c r="AN290" s="242"/>
      <c r="AO290" s="242"/>
      <c r="AP290" s="242"/>
      <c r="AQ290" s="242"/>
      <c r="AR290" s="242"/>
      <c r="AS290" s="242"/>
      <c r="AT290" s="242"/>
      <c r="AU290" s="242"/>
      <c r="AV290" s="242"/>
      <c r="AW290" s="242"/>
      <c r="AX290" s="242"/>
      <c r="AY290" s="242"/>
      <c r="AZ290" s="242"/>
      <c r="BA290" s="135"/>
      <c r="BY290" s="135"/>
      <c r="BZ290" s="242"/>
      <c r="CA290" s="242"/>
      <c r="CB290" s="242"/>
      <c r="CC290" s="242"/>
      <c r="CD290" s="242"/>
      <c r="CE290" s="242"/>
      <c r="CF290" s="242"/>
      <c r="CG290" s="242"/>
      <c r="CH290" s="242"/>
      <c r="CI290" s="242"/>
      <c r="CJ290" s="242"/>
      <c r="CK290" s="242"/>
      <c r="CL290" s="242"/>
      <c r="CM290" s="242"/>
      <c r="CN290" s="242"/>
      <c r="CO290" s="242"/>
      <c r="CP290" s="242"/>
      <c r="CQ290" s="242"/>
      <c r="CR290" s="242"/>
      <c r="CS290" s="242"/>
      <c r="CT290" s="242"/>
      <c r="CU290" s="242"/>
      <c r="CV290" s="242"/>
      <c r="CW290" s="242"/>
      <c r="CX290" s="242"/>
      <c r="CY290" s="242"/>
      <c r="CZ290" s="242"/>
    </row>
    <row r="291" s="133" customFormat="true" ht="15" customHeight="true" x14ac:dyDescent="0.2">
      <c r="Y291" s="135"/>
      <c r="Z291" s="242"/>
      <c r="AA291" s="242"/>
      <c r="AB291" s="242"/>
      <c r="AC291" s="242"/>
      <c r="AD291" s="242"/>
      <c r="AE291" s="242"/>
      <c r="AF291" s="242"/>
      <c r="AG291" s="242"/>
      <c r="AH291" s="242"/>
      <c r="AI291" s="242"/>
      <c r="AJ291" s="242"/>
      <c r="AK291" s="242"/>
      <c r="AL291" s="242"/>
      <c r="AM291" s="242"/>
      <c r="AN291" s="242"/>
      <c r="AO291" s="242"/>
      <c r="AP291" s="242"/>
      <c r="AQ291" s="242"/>
      <c r="AR291" s="242"/>
      <c r="AS291" s="242"/>
      <c r="AT291" s="242"/>
      <c r="AU291" s="242"/>
      <c r="AV291" s="242"/>
      <c r="AW291" s="242"/>
      <c r="AX291" s="242"/>
      <c r="AY291" s="242"/>
      <c r="AZ291" s="242"/>
      <c r="BA291" s="135"/>
      <c r="BY291" s="135"/>
      <c r="BZ291" s="242"/>
      <c r="CA291" s="242"/>
      <c r="CB291" s="242"/>
      <c r="CC291" s="242"/>
      <c r="CD291" s="242"/>
      <c r="CE291" s="242"/>
      <c r="CF291" s="242"/>
      <c r="CG291" s="242"/>
      <c r="CH291" s="242"/>
      <c r="CI291" s="242"/>
      <c r="CJ291" s="242"/>
      <c r="CK291" s="242"/>
      <c r="CL291" s="242"/>
      <c r="CM291" s="242"/>
      <c r="CN291" s="242"/>
      <c r="CO291" s="242"/>
      <c r="CP291" s="242"/>
      <c r="CQ291" s="242"/>
      <c r="CR291" s="242"/>
      <c r="CS291" s="242"/>
      <c r="CT291" s="242"/>
      <c r="CU291" s="242"/>
      <c r="CV291" s="242"/>
      <c r="CW291" s="242"/>
      <c r="CX291" s="242"/>
      <c r="CY291" s="242"/>
      <c r="CZ291" s="242"/>
    </row>
    <row r="292" s="133" customFormat="true" ht="15" customHeight="true" x14ac:dyDescent="0.2">
      <c r="Y292" s="135"/>
      <c r="Z292" s="242"/>
      <c r="AA292" s="242"/>
      <c r="AB292" s="242"/>
      <c r="AC292" s="242"/>
      <c r="AD292" s="242"/>
      <c r="AE292" s="242"/>
      <c r="AF292" s="242"/>
      <c r="AG292" s="242"/>
      <c r="AH292" s="242"/>
      <c r="AI292" s="242"/>
      <c r="AJ292" s="242"/>
      <c r="AK292" s="242"/>
      <c r="AL292" s="242"/>
      <c r="AM292" s="242"/>
      <c r="AN292" s="242"/>
      <c r="AO292" s="242"/>
      <c r="AP292" s="242"/>
      <c r="AQ292" s="242"/>
      <c r="AR292" s="242"/>
      <c r="AS292" s="242"/>
      <c r="AT292" s="242"/>
      <c r="AU292" s="242"/>
      <c r="AV292" s="242"/>
      <c r="AW292" s="242"/>
      <c r="AX292" s="242"/>
      <c r="AY292" s="242"/>
      <c r="AZ292" s="242"/>
      <c r="BA292" s="135"/>
      <c r="BY292" s="135"/>
      <c r="BZ292" s="242"/>
      <c r="CA292" s="242"/>
      <c r="CB292" s="242"/>
      <c r="CC292" s="242"/>
      <c r="CD292" s="242"/>
      <c r="CE292" s="242"/>
      <c r="CF292" s="242"/>
      <c r="CG292" s="242"/>
      <c r="CH292" s="242"/>
      <c r="CI292" s="242"/>
      <c r="CJ292" s="242"/>
      <c r="CK292" s="242"/>
      <c r="CL292" s="242"/>
      <c r="CM292" s="242"/>
      <c r="CN292" s="242"/>
      <c r="CO292" s="242"/>
      <c r="CP292" s="242"/>
      <c r="CQ292" s="242"/>
      <c r="CR292" s="242"/>
      <c r="CS292" s="242"/>
      <c r="CT292" s="242"/>
      <c r="CU292" s="242"/>
      <c r="CV292" s="242"/>
      <c r="CW292" s="242"/>
      <c r="CX292" s="242"/>
      <c r="CY292" s="242"/>
      <c r="CZ292" s="242"/>
    </row>
    <row r="293" s="133" customFormat="true" ht="15" customHeight="true" x14ac:dyDescent="0.2">
      <c r="Y293" s="135"/>
      <c r="Z293" s="242"/>
      <c r="AA293" s="242"/>
      <c r="AB293" s="242"/>
      <c r="AC293" s="242"/>
      <c r="AD293" s="242"/>
      <c r="AE293" s="242"/>
      <c r="AF293" s="242"/>
      <c r="AG293" s="242"/>
      <c r="AH293" s="242"/>
      <c r="AI293" s="242"/>
      <c r="AJ293" s="242"/>
      <c r="AK293" s="242"/>
      <c r="AL293" s="242"/>
      <c r="AM293" s="242"/>
      <c r="AN293" s="242"/>
      <c r="AO293" s="242"/>
      <c r="AP293" s="242"/>
      <c r="AQ293" s="242"/>
      <c r="AR293" s="242"/>
      <c r="AS293" s="242"/>
      <c r="AT293" s="242"/>
      <c r="AU293" s="242"/>
      <c r="AV293" s="242"/>
      <c r="AW293" s="242"/>
      <c r="AX293" s="242"/>
      <c r="AY293" s="242"/>
      <c r="AZ293" s="242"/>
      <c r="BA293" s="135"/>
      <c r="BY293" s="135"/>
      <c r="BZ293" s="242"/>
      <c r="CA293" s="242"/>
      <c r="CB293" s="242"/>
      <c r="CC293" s="242"/>
      <c r="CD293" s="242"/>
      <c r="CE293" s="242"/>
      <c r="CF293" s="242"/>
      <c r="CG293" s="242"/>
      <c r="CH293" s="242"/>
      <c r="CI293" s="242"/>
      <c r="CJ293" s="242"/>
      <c r="CK293" s="242"/>
      <c r="CL293" s="242"/>
      <c r="CM293" s="242"/>
      <c r="CN293" s="242"/>
      <c r="CO293" s="242"/>
      <c r="CP293" s="242"/>
      <c r="CQ293" s="242"/>
      <c r="CR293" s="242"/>
      <c r="CS293" s="242"/>
      <c r="CT293" s="242"/>
      <c r="CU293" s="242"/>
      <c r="CV293" s="242"/>
      <c r="CW293" s="242"/>
      <c r="CX293" s="242"/>
      <c r="CY293" s="242"/>
      <c r="CZ293" s="242"/>
    </row>
    <row r="294" s="133" customFormat="true" ht="15" customHeight="true" x14ac:dyDescent="0.2">
      <c r="Y294" s="135"/>
      <c r="Z294" s="242"/>
      <c r="AA294" s="242"/>
      <c r="AB294" s="242"/>
      <c r="AC294" s="242"/>
      <c r="AD294" s="242"/>
      <c r="AE294" s="242"/>
      <c r="AF294" s="242"/>
      <c r="AG294" s="242"/>
      <c r="AH294" s="242"/>
      <c r="AI294" s="242"/>
      <c r="AJ294" s="242"/>
      <c r="AK294" s="242"/>
      <c r="AL294" s="242"/>
      <c r="AM294" s="242"/>
      <c r="AN294" s="242"/>
      <c r="AO294" s="242"/>
      <c r="AP294" s="242"/>
      <c r="AQ294" s="242"/>
      <c r="AR294" s="242"/>
      <c r="AS294" s="242"/>
      <c r="AT294" s="242"/>
      <c r="AU294" s="242"/>
      <c r="AV294" s="242"/>
      <c r="AW294" s="242"/>
      <c r="AX294" s="242"/>
      <c r="AY294" s="242"/>
      <c r="AZ294" s="242"/>
      <c r="BA294" s="135"/>
      <c r="BY294" s="135"/>
      <c r="BZ294" s="242"/>
      <c r="CA294" s="242"/>
      <c r="CB294" s="242"/>
      <c r="CC294" s="242"/>
      <c r="CD294" s="242"/>
      <c r="CE294" s="242"/>
      <c r="CF294" s="242"/>
      <c r="CG294" s="242"/>
      <c r="CH294" s="242"/>
      <c r="CI294" s="242"/>
      <c r="CJ294" s="242"/>
      <c r="CK294" s="242"/>
      <c r="CL294" s="242"/>
      <c r="CM294" s="242"/>
      <c r="CN294" s="242"/>
      <c r="CO294" s="242"/>
      <c r="CP294" s="242"/>
      <c r="CQ294" s="242"/>
      <c r="CR294" s="242"/>
      <c r="CS294" s="242"/>
      <c r="CT294" s="242"/>
      <c r="CU294" s="242"/>
      <c r="CV294" s="242"/>
      <c r="CW294" s="242"/>
      <c r="CX294" s="242"/>
      <c r="CY294" s="242"/>
      <c r="CZ294" s="242"/>
    </row>
    <row r="295" s="133" customFormat="true" ht="15" customHeight="true" x14ac:dyDescent="0.2">
      <c r="Y295" s="135"/>
      <c r="Z295" s="242"/>
      <c r="AA295" s="242"/>
      <c r="AB295" s="242"/>
      <c r="AC295" s="242"/>
      <c r="AD295" s="242"/>
      <c r="AE295" s="242"/>
      <c r="AF295" s="242"/>
      <c r="AG295" s="242"/>
      <c r="AH295" s="242"/>
      <c r="AI295" s="242"/>
      <c r="AJ295" s="242"/>
      <c r="AK295" s="242"/>
      <c r="AL295" s="242"/>
      <c r="AM295" s="242"/>
      <c r="AN295" s="242"/>
      <c r="AO295" s="242"/>
      <c r="AP295" s="242"/>
      <c r="AQ295" s="242"/>
      <c r="AR295" s="242"/>
      <c r="AS295" s="242"/>
      <c r="AT295" s="242"/>
      <c r="AU295" s="242"/>
      <c r="AV295" s="242"/>
      <c r="AW295" s="242"/>
      <c r="AX295" s="242"/>
      <c r="AY295" s="242"/>
      <c r="AZ295" s="242"/>
      <c r="BA295" s="135"/>
      <c r="BY295" s="135"/>
      <c r="BZ295" s="242"/>
      <c r="CA295" s="242"/>
      <c r="CB295" s="242"/>
      <c r="CC295" s="242"/>
      <c r="CD295" s="242"/>
      <c r="CE295" s="242"/>
      <c r="CF295" s="242"/>
      <c r="CG295" s="242"/>
      <c r="CH295" s="242"/>
      <c r="CI295" s="242"/>
      <c r="CJ295" s="242"/>
      <c r="CK295" s="242"/>
      <c r="CL295" s="242"/>
      <c r="CM295" s="242"/>
      <c r="CN295" s="242"/>
      <c r="CO295" s="242"/>
      <c r="CP295" s="242"/>
      <c r="CQ295" s="242"/>
      <c r="CR295" s="242"/>
      <c r="CS295" s="242"/>
      <c r="CT295" s="242"/>
      <c r="CU295" s="242"/>
      <c r="CV295" s="242"/>
      <c r="CW295" s="242"/>
      <c r="CX295" s="242"/>
      <c r="CY295" s="242"/>
      <c r="CZ295" s="242"/>
    </row>
    <row r="296" s="133" customFormat="true" ht="15" customHeight="true" x14ac:dyDescent="0.2">
      <c r="Y296" s="135"/>
      <c r="Z296" s="242"/>
      <c r="AA296" s="242"/>
      <c r="AB296" s="242"/>
      <c r="AC296" s="242"/>
      <c r="AD296" s="242"/>
      <c r="AE296" s="242"/>
      <c r="AF296" s="242"/>
      <c r="AG296" s="242"/>
      <c r="AH296" s="242"/>
      <c r="AI296" s="242"/>
      <c r="AJ296" s="242"/>
      <c r="AK296" s="242"/>
      <c r="AL296" s="242"/>
      <c r="AM296" s="242"/>
      <c r="AN296" s="242"/>
      <c r="AO296" s="242"/>
      <c r="AP296" s="242"/>
      <c r="AQ296" s="242"/>
      <c r="AR296" s="242"/>
      <c r="AS296" s="242"/>
      <c r="AT296" s="242"/>
      <c r="AU296" s="242"/>
      <c r="AV296" s="242"/>
      <c r="AW296" s="242"/>
      <c r="AX296" s="242"/>
      <c r="AY296" s="242"/>
      <c r="AZ296" s="242"/>
      <c r="BA296" s="135"/>
      <c r="BY296" s="135"/>
      <c r="BZ296" s="242"/>
      <c r="CA296" s="242"/>
      <c r="CB296" s="242"/>
      <c r="CC296" s="242"/>
      <c r="CD296" s="242"/>
      <c r="CE296" s="242"/>
      <c r="CF296" s="242"/>
      <c r="CG296" s="242"/>
      <c r="CH296" s="242"/>
      <c r="CI296" s="242"/>
      <c r="CJ296" s="242"/>
      <c r="CK296" s="242"/>
      <c r="CL296" s="242"/>
      <c r="CM296" s="242"/>
      <c r="CN296" s="242"/>
      <c r="CO296" s="242"/>
      <c r="CP296" s="242"/>
      <c r="CQ296" s="242"/>
      <c r="CR296" s="242"/>
      <c r="CS296" s="242"/>
      <c r="CT296" s="242"/>
      <c r="CU296" s="242"/>
      <c r="CV296" s="242"/>
      <c r="CW296" s="242"/>
      <c r="CX296" s="242"/>
      <c r="CY296" s="242"/>
      <c r="CZ296" s="242"/>
    </row>
    <row r="297" s="133" customFormat="true" ht="15" customHeight="true" x14ac:dyDescent="0.2">
      <c r="Y297" s="135"/>
      <c r="Z297" s="242"/>
      <c r="AA297" s="242"/>
      <c r="AB297" s="242"/>
      <c r="AC297" s="242"/>
      <c r="AD297" s="242"/>
      <c r="AE297" s="242"/>
      <c r="AF297" s="242"/>
      <c r="AG297" s="242"/>
      <c r="AH297" s="242"/>
      <c r="AI297" s="242"/>
      <c r="AJ297" s="242"/>
      <c r="AK297" s="242"/>
      <c r="AL297" s="242"/>
      <c r="AM297" s="242"/>
      <c r="AN297" s="242"/>
      <c r="AO297" s="242"/>
      <c r="AP297" s="242"/>
      <c r="AQ297" s="242"/>
      <c r="AR297" s="242"/>
      <c r="AS297" s="242"/>
      <c r="AT297" s="242"/>
      <c r="AU297" s="242"/>
      <c r="AV297" s="242"/>
      <c r="AW297" s="242"/>
      <c r="AX297" s="242"/>
      <c r="AY297" s="242"/>
      <c r="AZ297" s="242"/>
      <c r="BA297" s="135"/>
      <c r="BY297" s="135"/>
      <c r="BZ297" s="242"/>
      <c r="CA297" s="242"/>
      <c r="CB297" s="242"/>
      <c r="CC297" s="242"/>
      <c r="CD297" s="242"/>
      <c r="CE297" s="242"/>
      <c r="CF297" s="242"/>
      <c r="CG297" s="242"/>
      <c r="CH297" s="242"/>
      <c r="CI297" s="242"/>
      <c r="CJ297" s="242"/>
      <c r="CK297" s="242"/>
      <c r="CL297" s="242"/>
      <c r="CM297" s="242"/>
      <c r="CN297" s="242"/>
      <c r="CO297" s="242"/>
      <c r="CP297" s="242"/>
      <c r="CQ297" s="242"/>
      <c r="CR297" s="242"/>
      <c r="CS297" s="242"/>
      <c r="CT297" s="242"/>
      <c r="CU297" s="242"/>
      <c r="CV297" s="242"/>
      <c r="CW297" s="242"/>
      <c r="CX297" s="242"/>
      <c r="CY297" s="242"/>
      <c r="CZ297" s="242"/>
    </row>
    <row r="298" s="133" customFormat="true" ht="15" customHeight="true" x14ac:dyDescent="0.2">
      <c r="Y298" s="135"/>
      <c r="Z298" s="242"/>
      <c r="AA298" s="242"/>
      <c r="AB298" s="242"/>
      <c r="AC298" s="242"/>
      <c r="AD298" s="242"/>
      <c r="AE298" s="242"/>
      <c r="AF298" s="242"/>
      <c r="AG298" s="242"/>
      <c r="AH298" s="242"/>
      <c r="AI298" s="242"/>
      <c r="AJ298" s="242"/>
      <c r="AK298" s="242"/>
      <c r="AL298" s="242"/>
      <c r="AM298" s="242"/>
      <c r="AN298" s="242"/>
      <c r="AO298" s="242"/>
      <c r="AP298" s="242"/>
      <c r="AQ298" s="242"/>
      <c r="AR298" s="242"/>
      <c r="AS298" s="242"/>
      <c r="AT298" s="242"/>
      <c r="AU298" s="242"/>
      <c r="AV298" s="242"/>
      <c r="AW298" s="242"/>
      <c r="AX298" s="242"/>
      <c r="AY298" s="242"/>
      <c r="AZ298" s="242"/>
      <c r="BA298" s="135"/>
      <c r="BY298" s="135"/>
      <c r="BZ298" s="242"/>
      <c r="CA298" s="242"/>
      <c r="CB298" s="242"/>
      <c r="CC298" s="242"/>
      <c r="CD298" s="242"/>
      <c r="CE298" s="242"/>
      <c r="CF298" s="242"/>
      <c r="CG298" s="242"/>
      <c r="CH298" s="242"/>
      <c r="CI298" s="242"/>
      <c r="CJ298" s="242"/>
      <c r="CK298" s="242"/>
      <c r="CL298" s="242"/>
      <c r="CM298" s="242"/>
      <c r="CN298" s="242"/>
      <c r="CO298" s="242"/>
      <c r="CP298" s="242"/>
      <c r="CQ298" s="242"/>
      <c r="CR298" s="242"/>
      <c r="CS298" s="242"/>
      <c r="CT298" s="242"/>
      <c r="CU298" s="242"/>
      <c r="CV298" s="242"/>
      <c r="CW298" s="242"/>
      <c r="CX298" s="242"/>
      <c r="CY298" s="242"/>
      <c r="CZ298" s="242"/>
    </row>
    <row r="299" s="133" customFormat="true" ht="15" customHeight="true" x14ac:dyDescent="0.2">
      <c r="Y299" s="135"/>
      <c r="Z299" s="242"/>
      <c r="AA299" s="242"/>
      <c r="AB299" s="242"/>
      <c r="AC299" s="242"/>
      <c r="AD299" s="242"/>
      <c r="AE299" s="242"/>
      <c r="AF299" s="242"/>
      <c r="AG299" s="242"/>
      <c r="AH299" s="242"/>
      <c r="AI299" s="242"/>
      <c r="AJ299" s="242"/>
      <c r="AK299" s="242"/>
      <c r="AL299" s="242"/>
      <c r="AM299" s="242"/>
      <c r="AN299" s="242"/>
      <c r="AO299" s="242"/>
      <c r="AP299" s="242"/>
      <c r="AQ299" s="242"/>
      <c r="AR299" s="242"/>
      <c r="AS299" s="242"/>
      <c r="AT299" s="242"/>
      <c r="AU299" s="242"/>
      <c r="AV299" s="242"/>
      <c r="AW299" s="242"/>
      <c r="AX299" s="242"/>
      <c r="AY299" s="242"/>
      <c r="AZ299" s="242"/>
      <c r="BA299" s="135"/>
      <c r="BY299" s="135"/>
      <c r="BZ299" s="242"/>
      <c r="CA299" s="242"/>
      <c r="CB299" s="242"/>
      <c r="CC299" s="242"/>
      <c r="CD299" s="242"/>
      <c r="CE299" s="242"/>
      <c r="CF299" s="242"/>
      <c r="CG299" s="242"/>
      <c r="CH299" s="242"/>
      <c r="CI299" s="242"/>
      <c r="CJ299" s="242"/>
      <c r="CK299" s="242"/>
      <c r="CL299" s="242"/>
      <c r="CM299" s="242"/>
      <c r="CN299" s="242"/>
      <c r="CO299" s="242"/>
      <c r="CP299" s="242"/>
      <c r="CQ299" s="242"/>
      <c r="CR299" s="242"/>
      <c r="CS299" s="242"/>
      <c r="CT299" s="242"/>
      <c r="CU299" s="242"/>
      <c r="CV299" s="242"/>
      <c r="CW299" s="242"/>
      <c r="CX299" s="242"/>
      <c r="CY299" s="242"/>
      <c r="CZ299" s="242"/>
    </row>
    <row r="300" s="133" customFormat="true" ht="15" customHeight="true" x14ac:dyDescent="0.2">
      <c r="Y300" s="135"/>
      <c r="Z300" s="242"/>
      <c r="AA300" s="242"/>
      <c r="AB300" s="242"/>
      <c r="AC300" s="242"/>
      <c r="AD300" s="242"/>
      <c r="AE300" s="242"/>
      <c r="AF300" s="242"/>
      <c r="AG300" s="242"/>
      <c r="AH300" s="242"/>
      <c r="AI300" s="242"/>
      <c r="AJ300" s="242"/>
      <c r="AK300" s="242"/>
      <c r="AL300" s="242"/>
      <c r="AM300" s="242"/>
      <c r="AN300" s="242"/>
      <c r="AO300" s="242"/>
      <c r="AP300" s="242"/>
      <c r="AQ300" s="242"/>
      <c r="AR300" s="242"/>
      <c r="AS300" s="242"/>
      <c r="AT300" s="242"/>
      <c r="AU300" s="242"/>
      <c r="AV300" s="242"/>
      <c r="AW300" s="242"/>
      <c r="AX300" s="242"/>
      <c r="AY300" s="242"/>
      <c r="AZ300" s="242"/>
      <c r="BA300" s="135"/>
      <c r="BY300" s="135"/>
      <c r="BZ300" s="242"/>
      <c r="CA300" s="242"/>
      <c r="CB300" s="242"/>
      <c r="CC300" s="242"/>
      <c r="CD300" s="242"/>
      <c r="CE300" s="242"/>
      <c r="CF300" s="242"/>
      <c r="CG300" s="242"/>
      <c r="CH300" s="242"/>
      <c r="CI300" s="242"/>
      <c r="CJ300" s="242"/>
      <c r="CK300" s="242"/>
      <c r="CL300" s="242"/>
      <c r="CM300" s="242"/>
      <c r="CN300" s="242"/>
      <c r="CO300" s="242"/>
      <c r="CP300" s="242"/>
      <c r="CQ300" s="242"/>
      <c r="CR300" s="242"/>
      <c r="CS300" s="242"/>
      <c r="CT300" s="242"/>
      <c r="CU300" s="242"/>
      <c r="CV300" s="242"/>
      <c r="CW300" s="242"/>
      <c r="CX300" s="242"/>
      <c r="CY300" s="242"/>
      <c r="CZ300" s="242"/>
    </row>
    <row r="301" s="133" customFormat="true" ht="15" customHeight="true" x14ac:dyDescent="0.2">
      <c r="Y301" s="135"/>
      <c r="Z301" s="242"/>
      <c r="AA301" s="242"/>
      <c r="AB301" s="242"/>
      <c r="AC301" s="242"/>
      <c r="AD301" s="242"/>
      <c r="AE301" s="242"/>
      <c r="AF301" s="242"/>
      <c r="AG301" s="242"/>
      <c r="AH301" s="242"/>
      <c r="AI301" s="242"/>
      <c r="AJ301" s="242"/>
      <c r="AK301" s="242"/>
      <c r="AL301" s="242"/>
      <c r="AM301" s="242"/>
      <c r="AN301" s="242"/>
      <c r="AO301" s="242"/>
      <c r="AP301" s="242"/>
      <c r="AQ301" s="242"/>
      <c r="AR301" s="242"/>
      <c r="AS301" s="242"/>
      <c r="AT301" s="242"/>
      <c r="AU301" s="242"/>
      <c r="AV301" s="242"/>
      <c r="AW301" s="242"/>
      <c r="AX301" s="242"/>
      <c r="AY301" s="242"/>
      <c r="AZ301" s="242"/>
      <c r="BA301" s="135"/>
      <c r="BY301" s="135"/>
      <c r="BZ301" s="242"/>
      <c r="CA301" s="242"/>
      <c r="CB301" s="242"/>
      <c r="CC301" s="242"/>
      <c r="CD301" s="242"/>
      <c r="CE301" s="242"/>
      <c r="CF301" s="242"/>
      <c r="CG301" s="242"/>
      <c r="CH301" s="242"/>
      <c r="CI301" s="242"/>
      <c r="CJ301" s="242"/>
      <c r="CK301" s="242"/>
      <c r="CL301" s="242"/>
      <c r="CM301" s="242"/>
      <c r="CN301" s="242"/>
      <c r="CO301" s="242"/>
      <c r="CP301" s="242"/>
      <c r="CQ301" s="242"/>
      <c r="CR301" s="242"/>
      <c r="CS301" s="242"/>
      <c r="CT301" s="242"/>
      <c r="CU301" s="242"/>
      <c r="CV301" s="242"/>
      <c r="CW301" s="242"/>
      <c r="CX301" s="242"/>
      <c r="CY301" s="242"/>
      <c r="CZ301" s="242"/>
    </row>
    <row r="302" s="133" customFormat="true" ht="15" customHeight="true" x14ac:dyDescent="0.2">
      <c r="Y302" s="135"/>
      <c r="Z302" s="242"/>
      <c r="AA302" s="242"/>
      <c r="AB302" s="242"/>
      <c r="AC302" s="242"/>
      <c r="AD302" s="242"/>
      <c r="AE302" s="242"/>
      <c r="AF302" s="242"/>
      <c r="AG302" s="242"/>
      <c r="AH302" s="242"/>
      <c r="AI302" s="242"/>
      <c r="AJ302" s="242"/>
      <c r="AK302" s="242"/>
      <c r="AL302" s="242"/>
      <c r="AM302" s="242"/>
      <c r="AN302" s="242"/>
      <c r="AO302" s="242"/>
      <c r="AP302" s="242"/>
      <c r="AQ302" s="242"/>
      <c r="AR302" s="242"/>
      <c r="AS302" s="242"/>
      <c r="AT302" s="242"/>
      <c r="AU302" s="242"/>
      <c r="AV302" s="242"/>
      <c r="AW302" s="242"/>
      <c r="AX302" s="242"/>
      <c r="AY302" s="242"/>
      <c r="AZ302" s="242"/>
      <c r="BA302" s="135"/>
      <c r="BY302" s="135"/>
      <c r="BZ302" s="242"/>
      <c r="CA302" s="242"/>
      <c r="CB302" s="242"/>
      <c r="CC302" s="242"/>
      <c r="CD302" s="242"/>
      <c r="CE302" s="242"/>
      <c r="CF302" s="242"/>
      <c r="CG302" s="242"/>
      <c r="CH302" s="242"/>
      <c r="CI302" s="242"/>
      <c r="CJ302" s="242"/>
      <c r="CK302" s="242"/>
      <c r="CL302" s="242"/>
      <c r="CM302" s="242"/>
      <c r="CN302" s="242"/>
      <c r="CO302" s="242"/>
      <c r="CP302" s="242"/>
      <c r="CQ302" s="242"/>
      <c r="CR302" s="242"/>
      <c r="CS302" s="242"/>
      <c r="CT302" s="242"/>
      <c r="CU302" s="242"/>
      <c r="CV302" s="242"/>
      <c r="CW302" s="242"/>
      <c r="CX302" s="242"/>
      <c r="CY302" s="242"/>
      <c r="CZ302" s="242"/>
    </row>
    <row r="303" s="133" customFormat="true" ht="15" customHeight="true" x14ac:dyDescent="0.2">
      <c r="Y303" s="135"/>
      <c r="Z303" s="242"/>
      <c r="AA303" s="242"/>
      <c r="AB303" s="242"/>
      <c r="AC303" s="242"/>
      <c r="AD303" s="242"/>
      <c r="AE303" s="242"/>
      <c r="AF303" s="242"/>
      <c r="AG303" s="242"/>
      <c r="AH303" s="242"/>
      <c r="AI303" s="242"/>
      <c r="AJ303" s="242"/>
      <c r="AK303" s="242"/>
      <c r="AL303" s="242"/>
      <c r="AM303" s="242"/>
      <c r="AN303" s="242"/>
      <c r="AO303" s="242"/>
      <c r="AP303" s="242"/>
      <c r="AQ303" s="242"/>
      <c r="AR303" s="242"/>
      <c r="AS303" s="242"/>
      <c r="AT303" s="242"/>
      <c r="AU303" s="242"/>
      <c r="AV303" s="242"/>
      <c r="AW303" s="242"/>
      <c r="AX303" s="242"/>
      <c r="AY303" s="242"/>
      <c r="AZ303" s="242"/>
      <c r="BA303" s="135"/>
      <c r="BY303" s="135"/>
      <c r="BZ303" s="242"/>
      <c r="CA303" s="242"/>
      <c r="CB303" s="242"/>
      <c r="CC303" s="242"/>
      <c r="CD303" s="242"/>
      <c r="CE303" s="242"/>
      <c r="CF303" s="242"/>
      <c r="CG303" s="242"/>
      <c r="CH303" s="242"/>
      <c r="CI303" s="242"/>
      <c r="CJ303" s="242"/>
      <c r="CK303" s="242"/>
      <c r="CL303" s="242"/>
      <c r="CM303" s="242"/>
      <c r="CN303" s="242"/>
      <c r="CO303" s="242"/>
      <c r="CP303" s="242"/>
      <c r="CQ303" s="242"/>
      <c r="CR303" s="242"/>
      <c r="CS303" s="242"/>
      <c r="CT303" s="242"/>
      <c r="CU303" s="242"/>
      <c r="CV303" s="242"/>
      <c r="CW303" s="242"/>
      <c r="CX303" s="242"/>
      <c r="CY303" s="242"/>
      <c r="CZ303" s="242"/>
    </row>
    <row r="304" s="133" customFormat="true" ht="15" customHeight="true" x14ac:dyDescent="0.2">
      <c r="Y304" s="135"/>
      <c r="Z304" s="242"/>
      <c r="AA304" s="242"/>
      <c r="AB304" s="242"/>
      <c r="AC304" s="242"/>
      <c r="AD304" s="242"/>
      <c r="AE304" s="242"/>
      <c r="AF304" s="242"/>
      <c r="AG304" s="242"/>
      <c r="AH304" s="242"/>
      <c r="AI304" s="242"/>
      <c r="AJ304" s="242"/>
      <c r="AK304" s="242"/>
      <c r="AL304" s="242"/>
      <c r="AM304" s="242"/>
      <c r="AN304" s="242"/>
      <c r="AO304" s="242"/>
      <c r="AP304" s="242"/>
      <c r="AQ304" s="242"/>
      <c r="AR304" s="242"/>
      <c r="AS304" s="242"/>
      <c r="AT304" s="242"/>
      <c r="AU304" s="242"/>
      <c r="AV304" s="242"/>
      <c r="AW304" s="242"/>
      <c r="AX304" s="242"/>
      <c r="AY304" s="242"/>
      <c r="AZ304" s="242"/>
      <c r="BA304" s="135"/>
      <c r="BY304" s="135"/>
      <c r="BZ304" s="242"/>
      <c r="CA304" s="242"/>
      <c r="CB304" s="242"/>
      <c r="CC304" s="242"/>
      <c r="CD304" s="242"/>
      <c r="CE304" s="242"/>
      <c r="CF304" s="242"/>
      <c r="CG304" s="242"/>
      <c r="CH304" s="242"/>
      <c r="CI304" s="242"/>
      <c r="CJ304" s="242"/>
      <c r="CK304" s="242"/>
      <c r="CL304" s="242"/>
      <c r="CM304" s="242"/>
      <c r="CN304" s="242"/>
      <c r="CO304" s="242"/>
      <c r="CP304" s="242"/>
      <c r="CQ304" s="242"/>
      <c r="CR304" s="242"/>
      <c r="CS304" s="242"/>
      <c r="CT304" s="242"/>
      <c r="CU304" s="242"/>
      <c r="CV304" s="242"/>
      <c r="CW304" s="242"/>
      <c r="CX304" s="242"/>
      <c r="CY304" s="242"/>
      <c r="CZ304" s="242"/>
    </row>
    <row r="305" s="133" customFormat="true" ht="15" customHeight="true" x14ac:dyDescent="0.2">
      <c r="Y305" s="135"/>
      <c r="Z305" s="242"/>
      <c r="AA305" s="242"/>
      <c r="AB305" s="242"/>
      <c r="AC305" s="242"/>
      <c r="AD305" s="242"/>
      <c r="AE305" s="242"/>
      <c r="AF305" s="242"/>
      <c r="AG305" s="242"/>
      <c r="AH305" s="242"/>
      <c r="AI305" s="242"/>
      <c r="AJ305" s="242"/>
      <c r="AK305" s="242"/>
      <c r="AL305" s="242"/>
      <c r="AM305" s="242"/>
      <c r="AN305" s="242"/>
      <c r="AO305" s="242"/>
      <c r="AP305" s="242"/>
      <c r="AQ305" s="242"/>
      <c r="AR305" s="242"/>
      <c r="AS305" s="242"/>
      <c r="AT305" s="242"/>
      <c r="AU305" s="242"/>
      <c r="AV305" s="242"/>
      <c r="AW305" s="242"/>
      <c r="AX305" s="242"/>
      <c r="AY305" s="242"/>
      <c r="AZ305" s="242"/>
      <c r="BA305" s="135"/>
      <c r="BY305" s="135"/>
      <c r="BZ305" s="242"/>
      <c r="CA305" s="242"/>
      <c r="CB305" s="242"/>
      <c r="CC305" s="242"/>
      <c r="CD305" s="242"/>
      <c r="CE305" s="242"/>
      <c r="CF305" s="242"/>
      <c r="CG305" s="242"/>
      <c r="CH305" s="242"/>
      <c r="CI305" s="242"/>
      <c r="CJ305" s="242"/>
      <c r="CK305" s="242"/>
      <c r="CL305" s="242"/>
      <c r="CM305" s="242"/>
      <c r="CN305" s="242"/>
      <c r="CO305" s="242"/>
      <c r="CP305" s="242"/>
      <c r="CQ305" s="242"/>
      <c r="CR305" s="242"/>
      <c r="CS305" s="242"/>
      <c r="CT305" s="242"/>
      <c r="CU305" s="242"/>
      <c r="CV305" s="242"/>
      <c r="CW305" s="242"/>
      <c r="CX305" s="242"/>
      <c r="CY305" s="242"/>
      <c r="CZ305" s="242"/>
    </row>
    <row r="306" s="133" customFormat="true" ht="15" customHeight="true" x14ac:dyDescent="0.2">
      <c r="Y306" s="135"/>
      <c r="Z306" s="242"/>
      <c r="AA306" s="242"/>
      <c r="AB306" s="242"/>
      <c r="AC306" s="242"/>
      <c r="AD306" s="242"/>
      <c r="AE306" s="242"/>
      <c r="AF306" s="242"/>
      <c r="AG306" s="242"/>
      <c r="AH306" s="242"/>
      <c r="AI306" s="242"/>
      <c r="AJ306" s="242"/>
      <c r="AK306" s="242"/>
      <c r="AL306" s="242"/>
      <c r="AM306" s="242"/>
      <c r="AN306" s="242"/>
      <c r="AO306" s="242"/>
      <c r="AP306" s="242"/>
      <c r="AQ306" s="242"/>
      <c r="AR306" s="242"/>
      <c r="AS306" s="242"/>
      <c r="AT306" s="242"/>
      <c r="AU306" s="242"/>
      <c r="AV306" s="242"/>
      <c r="AW306" s="242"/>
      <c r="AX306" s="242"/>
      <c r="AY306" s="242"/>
      <c r="AZ306" s="242"/>
      <c r="BA306" s="135"/>
      <c r="BY306" s="135"/>
      <c r="BZ306" s="242"/>
      <c r="CA306" s="242"/>
      <c r="CB306" s="242"/>
      <c r="CC306" s="242"/>
      <c r="CD306" s="242"/>
      <c r="CE306" s="242"/>
      <c r="CF306" s="242"/>
      <c r="CG306" s="242"/>
      <c r="CH306" s="242"/>
      <c r="CI306" s="242"/>
      <c r="CJ306" s="242"/>
      <c r="CK306" s="242"/>
      <c r="CL306" s="242"/>
      <c r="CM306" s="242"/>
      <c r="CN306" s="242"/>
      <c r="CO306" s="242"/>
      <c r="CP306" s="242"/>
      <c r="CQ306" s="242"/>
      <c r="CR306" s="242"/>
      <c r="CS306" s="242"/>
      <c r="CT306" s="242"/>
      <c r="CU306" s="242"/>
      <c r="CV306" s="242"/>
      <c r="CW306" s="242"/>
      <c r="CX306" s="242"/>
      <c r="CY306" s="242"/>
      <c r="CZ306" s="242"/>
    </row>
    <row r="307" s="133" customFormat="true" ht="15" customHeight="true" x14ac:dyDescent="0.2">
      <c r="Y307" s="135"/>
      <c r="Z307" s="242"/>
      <c r="AA307" s="242"/>
      <c r="AB307" s="242"/>
      <c r="AC307" s="242"/>
      <c r="AD307" s="242"/>
      <c r="AE307" s="242"/>
      <c r="AF307" s="242"/>
      <c r="AG307" s="242"/>
      <c r="AH307" s="242"/>
      <c r="AI307" s="242"/>
      <c r="AJ307" s="242"/>
      <c r="AK307" s="242"/>
      <c r="AL307" s="242"/>
      <c r="AM307" s="242"/>
      <c r="AN307" s="242"/>
      <c r="AO307" s="242"/>
      <c r="AP307" s="242"/>
      <c r="AQ307" s="242"/>
      <c r="AR307" s="242"/>
      <c r="AS307" s="242"/>
      <c r="AT307" s="242"/>
      <c r="AU307" s="242"/>
      <c r="AV307" s="242"/>
      <c r="AW307" s="242"/>
      <c r="AX307" s="242"/>
      <c r="AY307" s="242"/>
      <c r="AZ307" s="242"/>
      <c r="BA307" s="135"/>
      <c r="BY307" s="135"/>
      <c r="BZ307" s="242"/>
      <c r="CA307" s="242"/>
      <c r="CB307" s="242"/>
      <c r="CC307" s="242"/>
      <c r="CD307" s="242"/>
      <c r="CE307" s="242"/>
      <c r="CF307" s="242"/>
      <c r="CG307" s="242"/>
      <c r="CH307" s="242"/>
      <c r="CI307" s="242"/>
      <c r="CJ307" s="242"/>
      <c r="CK307" s="242"/>
      <c r="CL307" s="242"/>
      <c r="CM307" s="242"/>
      <c r="CN307" s="242"/>
      <c r="CO307" s="242"/>
      <c r="CP307" s="242"/>
      <c r="CQ307" s="242"/>
      <c r="CR307" s="242"/>
      <c r="CS307" s="242"/>
      <c r="CT307" s="242"/>
      <c r="CU307" s="242"/>
      <c r="CV307" s="242"/>
      <c r="CW307" s="242"/>
      <c r="CX307" s="242"/>
      <c r="CY307" s="242"/>
      <c r="CZ307" s="242"/>
    </row>
    <row r="308" s="133" customFormat="true" ht="15" customHeight="true" x14ac:dyDescent="0.2">
      <c r="Y308" s="135"/>
      <c r="Z308" s="242"/>
      <c r="AA308" s="242"/>
      <c r="AB308" s="242"/>
      <c r="AC308" s="242"/>
      <c r="AD308" s="242"/>
      <c r="AE308" s="242"/>
      <c r="AF308" s="242"/>
      <c r="AG308" s="242"/>
      <c r="AH308" s="242"/>
      <c r="AI308" s="242"/>
      <c r="AJ308" s="242"/>
      <c r="AK308" s="242"/>
      <c r="AL308" s="242"/>
      <c r="AM308" s="242"/>
      <c r="AN308" s="242"/>
      <c r="AO308" s="242"/>
      <c r="AP308" s="242"/>
      <c r="AQ308" s="242"/>
      <c r="AR308" s="242"/>
      <c r="AS308" s="242"/>
      <c r="AT308" s="242"/>
      <c r="AU308" s="242"/>
      <c r="AV308" s="242"/>
      <c r="AW308" s="242"/>
      <c r="AX308" s="242"/>
      <c r="AY308" s="242"/>
      <c r="AZ308" s="242"/>
      <c r="BA308" s="135"/>
      <c r="BY308" s="135"/>
      <c r="BZ308" s="242"/>
      <c r="CA308" s="242"/>
      <c r="CB308" s="242"/>
      <c r="CC308" s="242"/>
      <c r="CD308" s="242"/>
      <c r="CE308" s="242"/>
      <c r="CF308" s="242"/>
      <c r="CG308" s="242"/>
      <c r="CH308" s="242"/>
      <c r="CI308" s="242"/>
      <c r="CJ308" s="242"/>
      <c r="CK308" s="242"/>
      <c r="CL308" s="242"/>
      <c r="CM308" s="242"/>
      <c r="CN308" s="242"/>
      <c r="CO308" s="242"/>
      <c r="CP308" s="242"/>
      <c r="CQ308" s="242"/>
      <c r="CR308" s="242"/>
      <c r="CS308" s="242"/>
      <c r="CT308" s="242"/>
      <c r="CU308" s="242"/>
      <c r="CV308" s="242"/>
      <c r="CW308" s="242"/>
      <c r="CX308" s="242"/>
      <c r="CY308" s="242"/>
      <c r="CZ308" s="242"/>
    </row>
    <row r="309" s="133" customFormat="true" ht="15" customHeight="true" x14ac:dyDescent="0.2">
      <c r="Y309" s="135"/>
      <c r="Z309" s="242"/>
      <c r="AA309" s="242"/>
      <c r="AB309" s="242"/>
      <c r="AC309" s="242"/>
      <c r="AD309" s="242"/>
      <c r="AE309" s="242"/>
      <c r="AF309" s="242"/>
      <c r="AG309" s="242"/>
      <c r="AH309" s="242"/>
      <c r="AI309" s="242"/>
      <c r="AJ309" s="242"/>
      <c r="AK309" s="242"/>
      <c r="AL309" s="242"/>
      <c r="AM309" s="242"/>
      <c r="AN309" s="242"/>
      <c r="AO309" s="242"/>
      <c r="AP309" s="242"/>
      <c r="AQ309" s="242"/>
      <c r="AR309" s="242"/>
      <c r="AS309" s="242"/>
      <c r="AT309" s="242"/>
      <c r="AU309" s="242"/>
      <c r="AV309" s="242"/>
      <c r="AW309" s="242"/>
      <c r="AX309" s="242"/>
      <c r="AY309" s="242"/>
      <c r="AZ309" s="242"/>
      <c r="BA309" s="135"/>
      <c r="BY309" s="135"/>
      <c r="BZ309" s="242"/>
      <c r="CA309" s="242"/>
      <c r="CB309" s="242"/>
      <c r="CC309" s="242"/>
      <c r="CD309" s="242"/>
      <c r="CE309" s="242"/>
      <c r="CF309" s="242"/>
      <c r="CG309" s="242"/>
      <c r="CH309" s="242"/>
      <c r="CI309" s="242"/>
      <c r="CJ309" s="242"/>
      <c r="CK309" s="242"/>
      <c r="CL309" s="242"/>
      <c r="CM309" s="242"/>
      <c r="CN309" s="242"/>
      <c r="CO309" s="242"/>
      <c r="CP309" s="242"/>
      <c r="CQ309" s="242"/>
      <c r="CR309" s="242"/>
      <c r="CS309" s="242"/>
      <c r="CT309" s="242"/>
      <c r="CU309" s="242"/>
      <c r="CV309" s="242"/>
      <c r="CW309" s="242"/>
      <c r="CX309" s="242"/>
      <c r="CY309" s="242"/>
      <c r="CZ309" s="242"/>
    </row>
    <row r="310" s="133" customFormat="true" ht="15" customHeight="true" x14ac:dyDescent="0.2">
      <c r="Y310" s="135"/>
      <c r="Z310" s="242"/>
      <c r="AA310" s="242"/>
      <c r="AB310" s="242"/>
      <c r="AC310" s="242"/>
      <c r="AD310" s="242"/>
      <c r="AE310" s="242"/>
      <c r="AF310" s="242"/>
      <c r="AG310" s="242"/>
      <c r="AH310" s="242"/>
      <c r="AI310" s="242"/>
      <c r="AJ310" s="242"/>
      <c r="AK310" s="242"/>
      <c r="AL310" s="242"/>
      <c r="AM310" s="242"/>
      <c r="AN310" s="242"/>
      <c r="AO310" s="242"/>
      <c r="AP310" s="242"/>
      <c r="AQ310" s="242"/>
      <c r="AR310" s="242"/>
      <c r="AS310" s="242"/>
      <c r="AT310" s="242"/>
      <c r="AU310" s="242"/>
      <c r="AV310" s="242"/>
      <c r="AW310" s="242"/>
      <c r="AX310" s="242"/>
      <c r="AY310" s="242"/>
      <c r="AZ310" s="242"/>
      <c r="BA310" s="135"/>
      <c r="BY310" s="135"/>
      <c r="BZ310" s="242"/>
      <c r="CA310" s="242"/>
      <c r="CB310" s="242"/>
      <c r="CC310" s="242"/>
      <c r="CD310" s="242"/>
      <c r="CE310" s="242"/>
      <c r="CF310" s="242"/>
      <c r="CG310" s="242"/>
      <c r="CH310" s="242"/>
      <c r="CI310" s="242"/>
      <c r="CJ310" s="242"/>
      <c r="CK310" s="242"/>
      <c r="CL310" s="242"/>
      <c r="CM310" s="242"/>
      <c r="CN310" s="242"/>
      <c r="CO310" s="242"/>
      <c r="CP310" s="242"/>
      <c r="CQ310" s="242"/>
      <c r="CR310" s="242"/>
      <c r="CS310" s="242"/>
      <c r="CT310" s="242"/>
      <c r="CU310" s="242"/>
      <c r="CV310" s="242"/>
      <c r="CW310" s="242"/>
      <c r="CX310" s="242"/>
      <c r="CY310" s="242"/>
      <c r="CZ310" s="242"/>
    </row>
    <row r="311" s="133" customFormat="true" ht="15" customHeight="true" x14ac:dyDescent="0.2">
      <c r="Y311" s="135"/>
      <c r="Z311" s="242"/>
      <c r="AA311" s="242"/>
      <c r="AB311" s="242"/>
      <c r="AC311" s="242"/>
      <c r="AD311" s="242"/>
      <c r="AE311" s="242"/>
      <c r="AF311" s="242"/>
      <c r="AG311" s="242"/>
      <c r="AH311" s="242"/>
      <c r="AI311" s="242"/>
      <c r="AJ311" s="242"/>
      <c r="AK311" s="242"/>
      <c r="AL311" s="242"/>
      <c r="AM311" s="242"/>
      <c r="AN311" s="242"/>
      <c r="AO311" s="242"/>
      <c r="AP311" s="242"/>
      <c r="AQ311" s="242"/>
      <c r="AR311" s="242"/>
      <c r="AS311" s="242"/>
      <c r="AT311" s="242"/>
      <c r="AU311" s="242"/>
      <c r="AV311" s="242"/>
      <c r="AW311" s="242"/>
      <c r="AX311" s="242"/>
      <c r="AY311" s="242"/>
      <c r="AZ311" s="242"/>
      <c r="BA311" s="135"/>
      <c r="BY311" s="135"/>
      <c r="BZ311" s="242"/>
      <c r="CA311" s="242"/>
      <c r="CB311" s="242"/>
      <c r="CC311" s="242"/>
      <c r="CD311" s="242"/>
      <c r="CE311" s="242"/>
      <c r="CF311" s="242"/>
      <c r="CG311" s="242"/>
      <c r="CH311" s="242"/>
      <c r="CI311" s="242"/>
      <c r="CJ311" s="242"/>
      <c r="CK311" s="242"/>
      <c r="CL311" s="242"/>
      <c r="CM311" s="242"/>
      <c r="CN311" s="242"/>
      <c r="CO311" s="242"/>
      <c r="CP311" s="242"/>
      <c r="CQ311" s="242"/>
      <c r="CR311" s="242"/>
      <c r="CS311" s="242"/>
      <c r="CT311" s="242"/>
      <c r="CU311" s="242"/>
      <c r="CV311" s="242"/>
      <c r="CW311" s="242"/>
      <c r="CX311" s="242"/>
      <c r="CY311" s="242"/>
      <c r="CZ311" s="242"/>
    </row>
    <row r="312" s="133" customFormat="true" ht="15" customHeight="true" x14ac:dyDescent="0.2">
      <c r="Y312" s="135"/>
      <c r="Z312" s="242"/>
      <c r="AA312" s="242"/>
      <c r="AB312" s="242"/>
      <c r="AC312" s="242"/>
      <c r="AD312" s="242"/>
      <c r="AE312" s="242"/>
      <c r="AF312" s="242"/>
      <c r="AG312" s="242"/>
      <c r="AH312" s="242"/>
      <c r="AI312" s="242"/>
      <c r="AJ312" s="242"/>
      <c r="AK312" s="242"/>
      <c r="AL312" s="242"/>
      <c r="AM312" s="242"/>
      <c r="AN312" s="242"/>
      <c r="AO312" s="242"/>
      <c r="AP312" s="242"/>
      <c r="AQ312" s="242"/>
      <c r="AR312" s="242"/>
      <c r="AS312" s="242"/>
      <c r="AT312" s="242"/>
      <c r="AU312" s="242"/>
      <c r="AV312" s="242"/>
      <c r="AW312" s="242"/>
      <c r="AX312" s="242"/>
      <c r="AY312" s="242"/>
      <c r="AZ312" s="242"/>
      <c r="BA312" s="135"/>
      <c r="BY312" s="135"/>
      <c r="BZ312" s="242"/>
      <c r="CA312" s="242"/>
      <c r="CB312" s="242"/>
      <c r="CC312" s="242"/>
      <c r="CD312" s="242"/>
      <c r="CE312" s="242"/>
      <c r="CF312" s="242"/>
      <c r="CG312" s="242"/>
      <c r="CH312" s="242"/>
      <c r="CI312" s="242"/>
      <c r="CJ312" s="242"/>
      <c r="CK312" s="242"/>
      <c r="CL312" s="242"/>
      <c r="CM312" s="242"/>
      <c r="CN312" s="242"/>
      <c r="CO312" s="242"/>
      <c r="CP312" s="242"/>
      <c r="CQ312" s="242"/>
      <c r="CR312" s="242"/>
      <c r="CS312" s="242"/>
      <c r="CT312" s="242"/>
      <c r="CU312" s="242"/>
      <c r="CV312" s="242"/>
      <c r="CW312" s="242"/>
      <c r="CX312" s="242"/>
      <c r="CY312" s="242"/>
      <c r="CZ312" s="242"/>
    </row>
    <row r="313" s="133" customFormat="true" ht="15" customHeight="true" x14ac:dyDescent="0.2">
      <c r="Y313" s="135"/>
      <c r="Z313" s="242"/>
      <c r="AA313" s="242"/>
      <c r="AB313" s="242"/>
      <c r="AC313" s="242"/>
      <c r="AD313" s="242"/>
      <c r="AE313" s="242"/>
      <c r="AF313" s="242"/>
      <c r="AG313" s="242"/>
      <c r="AH313" s="242"/>
      <c r="AI313" s="242"/>
      <c r="AJ313" s="242"/>
      <c r="AK313" s="242"/>
      <c r="AL313" s="242"/>
      <c r="AM313" s="242"/>
      <c r="AN313" s="242"/>
      <c r="AO313" s="242"/>
      <c r="AP313" s="242"/>
      <c r="AQ313" s="242"/>
      <c r="AR313" s="242"/>
      <c r="AS313" s="242"/>
      <c r="AT313" s="242"/>
      <c r="AU313" s="242"/>
      <c r="AV313" s="242"/>
      <c r="AW313" s="242"/>
      <c r="AX313" s="242"/>
      <c r="AY313" s="242"/>
      <c r="AZ313" s="242"/>
      <c r="BA313" s="135"/>
      <c r="BY313" s="135"/>
      <c r="BZ313" s="242"/>
      <c r="CA313" s="242"/>
      <c r="CB313" s="242"/>
      <c r="CC313" s="242"/>
      <c r="CD313" s="242"/>
      <c r="CE313" s="242"/>
      <c r="CF313" s="242"/>
      <c r="CG313" s="242"/>
      <c r="CH313" s="242"/>
      <c r="CI313" s="242"/>
      <c r="CJ313" s="242"/>
      <c r="CK313" s="242"/>
      <c r="CL313" s="242"/>
      <c r="CM313" s="242"/>
      <c r="CN313" s="242"/>
      <c r="CO313" s="242"/>
      <c r="CP313" s="242"/>
      <c r="CQ313" s="242"/>
      <c r="CR313" s="242"/>
      <c r="CS313" s="242"/>
      <c r="CT313" s="242"/>
      <c r="CU313" s="242"/>
      <c r="CV313" s="242"/>
      <c r="CW313" s="242"/>
      <c r="CX313" s="242"/>
      <c r="CY313" s="242"/>
      <c r="CZ313" s="242"/>
    </row>
    <row r="314" s="133" customFormat="true" ht="15" customHeight="true" x14ac:dyDescent="0.2">
      <c r="Y314" s="135"/>
      <c r="Z314" s="242"/>
      <c r="AA314" s="242"/>
      <c r="AB314" s="242"/>
      <c r="AC314" s="242"/>
      <c r="AD314" s="242"/>
      <c r="AE314" s="242"/>
      <c r="AF314" s="242"/>
      <c r="AG314" s="242"/>
      <c r="AH314" s="242"/>
      <c r="AI314" s="242"/>
      <c r="AJ314" s="242"/>
      <c r="AK314" s="242"/>
      <c r="AL314" s="242"/>
      <c r="AM314" s="242"/>
      <c r="AN314" s="242"/>
      <c r="AO314" s="242"/>
      <c r="AP314" s="242"/>
      <c r="AQ314" s="242"/>
      <c r="AR314" s="242"/>
      <c r="AS314" s="242"/>
      <c r="AT314" s="242"/>
      <c r="AU314" s="242"/>
      <c r="AV314" s="242"/>
      <c r="AW314" s="242"/>
      <c r="AX314" s="242"/>
      <c r="AY314" s="242"/>
      <c r="AZ314" s="242"/>
      <c r="BA314" s="135"/>
      <c r="BY314" s="135"/>
      <c r="BZ314" s="242"/>
      <c r="CA314" s="242"/>
      <c r="CB314" s="242"/>
      <c r="CC314" s="242"/>
      <c r="CD314" s="242"/>
      <c r="CE314" s="242"/>
      <c r="CF314" s="242"/>
      <c r="CG314" s="242"/>
      <c r="CH314" s="242"/>
      <c r="CI314" s="242"/>
      <c r="CJ314" s="242"/>
      <c r="CK314" s="242"/>
      <c r="CL314" s="242"/>
      <c r="CM314" s="242"/>
      <c r="CN314" s="242"/>
      <c r="CO314" s="242"/>
      <c r="CP314" s="242"/>
      <c r="CQ314" s="242"/>
      <c r="CR314" s="242"/>
      <c r="CS314" s="242"/>
      <c r="CT314" s="242"/>
      <c r="CU314" s="242"/>
      <c r="CV314" s="242"/>
      <c r="CW314" s="242"/>
      <c r="CX314" s="242"/>
      <c r="CY314" s="242"/>
      <c r="CZ314" s="242"/>
    </row>
    <row r="315" s="133" customFormat="true" ht="15" customHeight="true" x14ac:dyDescent="0.2">
      <c r="Y315" s="135"/>
      <c r="Z315" s="242"/>
      <c r="AA315" s="242"/>
      <c r="AB315" s="242"/>
      <c r="AC315" s="242"/>
      <c r="AD315" s="242"/>
      <c r="AE315" s="242"/>
      <c r="AF315" s="242"/>
      <c r="AG315" s="242"/>
      <c r="AH315" s="242"/>
      <c r="AI315" s="242"/>
      <c r="AJ315" s="242"/>
      <c r="AK315" s="242"/>
      <c r="AL315" s="242"/>
      <c r="AM315" s="242"/>
      <c r="AN315" s="242"/>
      <c r="AO315" s="242"/>
      <c r="AP315" s="242"/>
      <c r="AQ315" s="242"/>
      <c r="AR315" s="242"/>
      <c r="AS315" s="242"/>
      <c r="AT315" s="242"/>
      <c r="AU315" s="242"/>
      <c r="AV315" s="242"/>
      <c r="AW315" s="242"/>
      <c r="AX315" s="242"/>
      <c r="AY315" s="242"/>
      <c r="AZ315" s="242"/>
      <c r="BA315" s="135"/>
      <c r="BY315" s="135"/>
      <c r="BZ315" s="242"/>
      <c r="CA315" s="242"/>
      <c r="CB315" s="242"/>
      <c r="CC315" s="242"/>
      <c r="CD315" s="242"/>
      <c r="CE315" s="242"/>
      <c r="CF315" s="242"/>
      <c r="CG315" s="242"/>
      <c r="CH315" s="242"/>
      <c r="CI315" s="242"/>
      <c r="CJ315" s="242"/>
      <c r="CK315" s="242"/>
      <c r="CL315" s="242"/>
      <c r="CM315" s="242"/>
      <c r="CN315" s="242"/>
      <c r="CO315" s="242"/>
      <c r="CP315" s="242"/>
      <c r="CQ315" s="242"/>
      <c r="CR315" s="242"/>
      <c r="CS315" s="242"/>
      <c r="CT315" s="242"/>
      <c r="CU315" s="242"/>
      <c r="CV315" s="242"/>
      <c r="CW315" s="242"/>
      <c r="CX315" s="242"/>
      <c r="CY315" s="242"/>
      <c r="CZ315" s="242"/>
    </row>
    <row r="316" s="133" customFormat="true" ht="15" customHeight="true" x14ac:dyDescent="0.2">
      <c r="Y316" s="135"/>
      <c r="Z316" s="242"/>
      <c r="AA316" s="242"/>
      <c r="AB316" s="242"/>
      <c r="AC316" s="242"/>
      <c r="AD316" s="242"/>
      <c r="AE316" s="242"/>
      <c r="AF316" s="242"/>
      <c r="AG316" s="242"/>
      <c r="AH316" s="242"/>
      <c r="AI316" s="242"/>
      <c r="AJ316" s="242"/>
      <c r="AK316" s="242"/>
      <c r="AL316" s="242"/>
      <c r="AM316" s="242"/>
      <c r="AN316" s="242"/>
      <c r="AO316" s="242"/>
      <c r="AP316" s="242"/>
      <c r="AQ316" s="242"/>
      <c r="AR316" s="242"/>
      <c r="AS316" s="242"/>
      <c r="AT316" s="242"/>
      <c r="AU316" s="242"/>
      <c r="AV316" s="242"/>
      <c r="AW316" s="242"/>
      <c r="AX316" s="242"/>
      <c r="AY316" s="242"/>
      <c r="AZ316" s="242"/>
      <c r="BA316" s="135"/>
      <c r="BY316" s="135"/>
      <c r="BZ316" s="242"/>
      <c r="CA316" s="242"/>
      <c r="CB316" s="242"/>
      <c r="CC316" s="242"/>
      <c r="CD316" s="242"/>
      <c r="CE316" s="242"/>
      <c r="CF316" s="242"/>
      <c r="CG316" s="242"/>
      <c r="CH316" s="242"/>
      <c r="CI316" s="242"/>
      <c r="CJ316" s="242"/>
      <c r="CK316" s="242"/>
      <c r="CL316" s="242"/>
      <c r="CM316" s="242"/>
      <c r="CN316" s="242"/>
      <c r="CO316" s="242"/>
      <c r="CP316" s="242"/>
      <c r="CQ316" s="242"/>
      <c r="CR316" s="242"/>
      <c r="CS316" s="242"/>
      <c r="CT316" s="242"/>
      <c r="CU316" s="242"/>
      <c r="CV316" s="242"/>
      <c r="CW316" s="242"/>
      <c r="CX316" s="242"/>
      <c r="CY316" s="242"/>
      <c r="CZ316" s="242"/>
    </row>
    <row r="317" s="133" customFormat="true" ht="15" customHeight="true" x14ac:dyDescent="0.2">
      <c r="Y317" s="135"/>
      <c r="Z317" s="242"/>
      <c r="AA317" s="242"/>
      <c r="AB317" s="242"/>
      <c r="AC317" s="242"/>
      <c r="AD317" s="242"/>
      <c r="AE317" s="242"/>
      <c r="AF317" s="242"/>
      <c r="AG317" s="242"/>
      <c r="AH317" s="242"/>
      <c r="AI317" s="242"/>
      <c r="AJ317" s="242"/>
      <c r="AK317" s="242"/>
      <c r="AL317" s="242"/>
      <c r="AM317" s="242"/>
      <c r="AN317" s="242"/>
      <c r="AO317" s="242"/>
      <c r="AP317" s="242"/>
      <c r="AQ317" s="242"/>
      <c r="AR317" s="242"/>
      <c r="AS317" s="242"/>
      <c r="AT317" s="242"/>
      <c r="AU317" s="242"/>
      <c r="AV317" s="242"/>
      <c r="AW317" s="242"/>
      <c r="AX317" s="242"/>
      <c r="AY317" s="242"/>
      <c r="AZ317" s="242"/>
      <c r="BA317" s="135"/>
      <c r="BY317" s="135"/>
      <c r="BZ317" s="242"/>
      <c r="CA317" s="242"/>
      <c r="CB317" s="242"/>
      <c r="CC317" s="242"/>
      <c r="CD317" s="242"/>
      <c r="CE317" s="242"/>
      <c r="CF317" s="242"/>
      <c r="CG317" s="242"/>
      <c r="CH317" s="242"/>
      <c r="CI317" s="242"/>
      <c r="CJ317" s="242"/>
      <c r="CK317" s="242"/>
      <c r="CL317" s="242"/>
      <c r="CM317" s="242"/>
      <c r="CN317" s="242"/>
      <c r="CO317" s="242"/>
      <c r="CP317" s="242"/>
      <c r="CQ317" s="242"/>
      <c r="CR317" s="242"/>
      <c r="CS317" s="242"/>
      <c r="CT317" s="242"/>
      <c r="CU317" s="242"/>
      <c r="CV317" s="242"/>
      <c r="CW317" s="242"/>
      <c r="CX317" s="242"/>
      <c r="CY317" s="242"/>
      <c r="CZ317" s="242"/>
    </row>
    <row r="318" s="133" customFormat="true" ht="15" customHeight="true" x14ac:dyDescent="0.2">
      <c r="Y318" s="135"/>
      <c r="Z318" s="242"/>
      <c r="AA318" s="242"/>
      <c r="AB318" s="242"/>
      <c r="AC318" s="242"/>
      <c r="AD318" s="242"/>
      <c r="AE318" s="242"/>
      <c r="AF318" s="242"/>
      <c r="AG318" s="242"/>
      <c r="AH318" s="242"/>
      <c r="AI318" s="242"/>
      <c r="AJ318" s="242"/>
      <c r="AK318" s="242"/>
      <c r="AL318" s="242"/>
      <c r="AM318" s="242"/>
      <c r="AN318" s="242"/>
      <c r="AO318" s="242"/>
      <c r="AP318" s="242"/>
      <c r="AQ318" s="242"/>
      <c r="AR318" s="242"/>
      <c r="AS318" s="242"/>
      <c r="AT318" s="242"/>
      <c r="AU318" s="242"/>
      <c r="AV318" s="242"/>
      <c r="AW318" s="242"/>
      <c r="AX318" s="242"/>
      <c r="AY318" s="242"/>
      <c r="AZ318" s="242"/>
      <c r="BA318" s="135"/>
      <c r="BY318" s="135"/>
      <c r="BZ318" s="242"/>
      <c r="CA318" s="242"/>
      <c r="CB318" s="242"/>
      <c r="CC318" s="242"/>
      <c r="CD318" s="242"/>
      <c r="CE318" s="242"/>
      <c r="CF318" s="242"/>
      <c r="CG318" s="242"/>
      <c r="CH318" s="242"/>
      <c r="CI318" s="242"/>
      <c r="CJ318" s="242"/>
      <c r="CK318" s="242"/>
      <c r="CL318" s="242"/>
      <c r="CM318" s="242"/>
      <c r="CN318" s="242"/>
      <c r="CO318" s="242"/>
      <c r="CP318" s="242"/>
      <c r="CQ318" s="242"/>
      <c r="CR318" s="242"/>
      <c r="CS318" s="242"/>
      <c r="CT318" s="242"/>
      <c r="CU318" s="242"/>
      <c r="CV318" s="242"/>
      <c r="CW318" s="242"/>
      <c r="CX318" s="242"/>
      <c r="CY318" s="242"/>
      <c r="CZ318" s="242"/>
    </row>
    <row r="319" s="133" customFormat="true" ht="15" customHeight="true" x14ac:dyDescent="0.2">
      <c r="Y319" s="135"/>
      <c r="Z319" s="242"/>
      <c r="AA319" s="242"/>
      <c r="AB319" s="242"/>
      <c r="AC319" s="242"/>
      <c r="AD319" s="242"/>
      <c r="AE319" s="242"/>
      <c r="AF319" s="242"/>
      <c r="AG319" s="242"/>
      <c r="AH319" s="242"/>
      <c r="AI319" s="242"/>
      <c r="AJ319" s="242"/>
      <c r="AK319" s="242"/>
      <c r="AL319" s="242"/>
      <c r="AM319" s="242"/>
      <c r="AN319" s="242"/>
      <c r="AO319" s="242"/>
      <c r="AP319" s="242"/>
      <c r="AQ319" s="242"/>
      <c r="AR319" s="242"/>
      <c r="AS319" s="242"/>
      <c r="AT319" s="242"/>
      <c r="AU319" s="242"/>
      <c r="AV319" s="242"/>
      <c r="AW319" s="242"/>
      <c r="AX319" s="242"/>
      <c r="AY319" s="242"/>
      <c r="AZ319" s="242"/>
      <c r="BA319" s="135"/>
      <c r="BY319" s="135"/>
      <c r="BZ319" s="242"/>
      <c r="CA319" s="242"/>
      <c r="CB319" s="242"/>
      <c r="CC319" s="242"/>
      <c r="CD319" s="242"/>
      <c r="CE319" s="242"/>
      <c r="CF319" s="242"/>
      <c r="CG319" s="242"/>
      <c r="CH319" s="242"/>
      <c r="CI319" s="242"/>
      <c r="CJ319" s="242"/>
      <c r="CK319" s="242"/>
      <c r="CL319" s="242"/>
      <c r="CM319" s="242"/>
      <c r="CN319" s="242"/>
      <c r="CO319" s="242"/>
      <c r="CP319" s="242"/>
      <c r="CQ319" s="242"/>
      <c r="CR319" s="242"/>
      <c r="CS319" s="242"/>
      <c r="CT319" s="242"/>
      <c r="CU319" s="242"/>
      <c r="CV319" s="242"/>
      <c r="CW319" s="242"/>
      <c r="CX319" s="242"/>
      <c r="CY319" s="242"/>
      <c r="CZ319" s="242"/>
    </row>
    <row r="320" s="133" customFormat="true" ht="15" customHeight="true" x14ac:dyDescent="0.2">
      <c r="Y320" s="135"/>
      <c r="Z320" s="242"/>
      <c r="AA320" s="242"/>
      <c r="AB320" s="242"/>
      <c r="AC320" s="242"/>
      <c r="AD320" s="242"/>
      <c r="AE320" s="242"/>
      <c r="AF320" s="242"/>
      <c r="AG320" s="242"/>
      <c r="AH320" s="242"/>
      <c r="AI320" s="242"/>
      <c r="AJ320" s="242"/>
      <c r="AK320" s="242"/>
      <c r="AL320" s="242"/>
      <c r="AM320" s="242"/>
      <c r="AN320" s="242"/>
      <c r="AO320" s="242"/>
      <c r="AP320" s="242"/>
      <c r="AQ320" s="242"/>
      <c r="AR320" s="242"/>
      <c r="AS320" s="242"/>
      <c r="AT320" s="242"/>
      <c r="AU320" s="242"/>
      <c r="AV320" s="242"/>
      <c r="AW320" s="242"/>
      <c r="AX320" s="242"/>
      <c r="AY320" s="242"/>
      <c r="AZ320" s="242"/>
      <c r="BA320" s="135"/>
      <c r="BY320" s="135"/>
      <c r="BZ320" s="242"/>
      <c r="CA320" s="242"/>
      <c r="CB320" s="242"/>
      <c r="CC320" s="242"/>
      <c r="CD320" s="242"/>
      <c r="CE320" s="242"/>
      <c r="CF320" s="242"/>
      <c r="CG320" s="242"/>
      <c r="CH320" s="242"/>
      <c r="CI320" s="242"/>
      <c r="CJ320" s="242"/>
      <c r="CK320" s="242"/>
      <c r="CL320" s="242"/>
      <c r="CM320" s="242"/>
      <c r="CN320" s="242"/>
      <c r="CO320" s="242"/>
      <c r="CP320" s="242"/>
      <c r="CQ320" s="242"/>
      <c r="CR320" s="242"/>
      <c r="CS320" s="242"/>
      <c r="CT320" s="242"/>
      <c r="CU320" s="242"/>
      <c r="CV320" s="242"/>
      <c r="CW320" s="242"/>
      <c r="CX320" s="242"/>
      <c r="CY320" s="242"/>
      <c r="CZ320" s="242"/>
    </row>
    <row r="321" s="133" customFormat="true" ht="15" customHeight="true" x14ac:dyDescent="0.2">
      <c r="Y321" s="135"/>
      <c r="Z321" s="242"/>
      <c r="AA321" s="242"/>
      <c r="AB321" s="242"/>
      <c r="AC321" s="242"/>
      <c r="AD321" s="242"/>
      <c r="AE321" s="242"/>
      <c r="AF321" s="242"/>
      <c r="AG321" s="242"/>
      <c r="AH321" s="242"/>
      <c r="AI321" s="242"/>
      <c r="AJ321" s="242"/>
      <c r="AK321" s="242"/>
      <c r="AL321" s="242"/>
      <c r="AM321" s="242"/>
      <c r="AN321" s="242"/>
      <c r="AO321" s="242"/>
      <c r="AP321" s="242"/>
      <c r="AQ321" s="242"/>
      <c r="AR321" s="242"/>
      <c r="AS321" s="242"/>
      <c r="AT321" s="242"/>
      <c r="AU321" s="242"/>
      <c r="AV321" s="242"/>
      <c r="AW321" s="242"/>
      <c r="AX321" s="242"/>
      <c r="AY321" s="242"/>
      <c r="AZ321" s="242"/>
      <c r="BA321" s="135"/>
      <c r="BY321" s="135"/>
      <c r="BZ321" s="242"/>
      <c r="CA321" s="242"/>
      <c r="CB321" s="242"/>
      <c r="CC321" s="242"/>
      <c r="CD321" s="242"/>
      <c r="CE321" s="242"/>
      <c r="CF321" s="242"/>
      <c r="CG321" s="242"/>
      <c r="CH321" s="242"/>
      <c r="CI321" s="242"/>
      <c r="CJ321" s="242"/>
      <c r="CK321" s="242"/>
      <c r="CL321" s="242"/>
      <c r="CM321" s="242"/>
      <c r="CN321" s="242"/>
      <c r="CO321" s="242"/>
      <c r="CP321" s="242"/>
      <c r="CQ321" s="242"/>
      <c r="CR321" s="242"/>
      <c r="CS321" s="242"/>
      <c r="CT321" s="242"/>
      <c r="CU321" s="242"/>
      <c r="CV321" s="242"/>
      <c r="CW321" s="242"/>
      <c r="CX321" s="242"/>
      <c r="CY321" s="242"/>
      <c r="CZ321" s="242"/>
    </row>
    <row r="322" s="133" customFormat="true" ht="15" customHeight="true" x14ac:dyDescent="0.2">
      <c r="Y322" s="135"/>
      <c r="Z322" s="242"/>
      <c r="AA322" s="242"/>
      <c r="AB322" s="242"/>
      <c r="AC322" s="242"/>
      <c r="AD322" s="242"/>
      <c r="AE322" s="242"/>
      <c r="AF322" s="242"/>
      <c r="AG322" s="242"/>
      <c r="AH322" s="242"/>
      <c r="AI322" s="242"/>
      <c r="AJ322" s="242"/>
      <c r="AK322" s="242"/>
      <c r="AL322" s="242"/>
      <c r="AM322" s="242"/>
      <c r="AN322" s="242"/>
      <c r="AO322" s="242"/>
      <c r="AP322" s="242"/>
      <c r="AQ322" s="242"/>
      <c r="AR322" s="242"/>
      <c r="AS322" s="242"/>
      <c r="AT322" s="242"/>
      <c r="AU322" s="242"/>
      <c r="AV322" s="242"/>
      <c r="AW322" s="242"/>
      <c r="AX322" s="242"/>
      <c r="AY322" s="242"/>
      <c r="AZ322" s="242"/>
      <c r="BA322" s="135"/>
      <c r="BY322" s="135"/>
      <c r="BZ322" s="242"/>
      <c r="CA322" s="242"/>
      <c r="CB322" s="242"/>
      <c r="CC322" s="242"/>
      <c r="CD322" s="242"/>
      <c r="CE322" s="242"/>
      <c r="CF322" s="242"/>
      <c r="CG322" s="242"/>
      <c r="CH322" s="242"/>
      <c r="CI322" s="242"/>
      <c r="CJ322" s="242"/>
      <c r="CK322" s="242"/>
      <c r="CL322" s="242"/>
      <c r="CM322" s="242"/>
      <c r="CN322" s="242"/>
      <c r="CO322" s="242"/>
      <c r="CP322" s="242"/>
      <c r="CQ322" s="242"/>
      <c r="CR322" s="242"/>
      <c r="CS322" s="242"/>
      <c r="CT322" s="242"/>
      <c r="CU322" s="242"/>
      <c r="CV322" s="242"/>
      <c r="CW322" s="242"/>
      <c r="CX322" s="242"/>
      <c r="CY322" s="242"/>
      <c r="CZ322" s="242"/>
    </row>
    <row r="323" s="133" customFormat="true" ht="15" customHeight="true" x14ac:dyDescent="0.2">
      <c r="Y323" s="135"/>
      <c r="Z323" s="242"/>
      <c r="AA323" s="242"/>
      <c r="AB323" s="242"/>
      <c r="AC323" s="242"/>
      <c r="AD323" s="242"/>
      <c r="AE323" s="242"/>
      <c r="AF323" s="242"/>
      <c r="AG323" s="242"/>
      <c r="AH323" s="242"/>
      <c r="AI323" s="242"/>
      <c r="AJ323" s="242"/>
      <c r="AK323" s="242"/>
      <c r="AL323" s="242"/>
      <c r="AM323" s="242"/>
      <c r="AN323" s="242"/>
      <c r="AO323" s="242"/>
      <c r="AP323" s="242"/>
      <c r="AQ323" s="242"/>
      <c r="AR323" s="242"/>
      <c r="AS323" s="242"/>
      <c r="AT323" s="242"/>
      <c r="AU323" s="242"/>
      <c r="AV323" s="242"/>
      <c r="AW323" s="242"/>
      <c r="AX323" s="242"/>
      <c r="AY323" s="242"/>
      <c r="AZ323" s="242"/>
      <c r="BA323" s="135"/>
      <c r="BY323" s="135"/>
      <c r="BZ323" s="242"/>
      <c r="CA323" s="242"/>
      <c r="CB323" s="242"/>
      <c r="CC323" s="242"/>
      <c r="CD323" s="242"/>
      <c r="CE323" s="242"/>
      <c r="CF323" s="242"/>
      <c r="CG323" s="242"/>
      <c r="CH323" s="242"/>
      <c r="CI323" s="242"/>
      <c r="CJ323" s="242"/>
      <c r="CK323" s="242"/>
      <c r="CL323" s="242"/>
      <c r="CM323" s="242"/>
      <c r="CN323" s="242"/>
      <c r="CO323" s="242"/>
      <c r="CP323" s="242"/>
      <c r="CQ323" s="242"/>
      <c r="CR323" s="242"/>
      <c r="CS323" s="242"/>
      <c r="CT323" s="242"/>
      <c r="CU323" s="242"/>
      <c r="CV323" s="242"/>
      <c r="CW323" s="242"/>
      <c r="CX323" s="242"/>
      <c r="CY323" s="242"/>
      <c r="CZ323" s="242"/>
    </row>
    <row r="324" s="133" customFormat="true" ht="15" customHeight="true" x14ac:dyDescent="0.2">
      <c r="Y324" s="135"/>
      <c r="Z324" s="242"/>
      <c r="AA324" s="242"/>
      <c r="AB324" s="242"/>
      <c r="AC324" s="242"/>
      <c r="AD324" s="242"/>
      <c r="AE324" s="242"/>
      <c r="AF324" s="242"/>
      <c r="AG324" s="242"/>
      <c r="AH324" s="242"/>
      <c r="AI324" s="242"/>
      <c r="AJ324" s="242"/>
      <c r="AK324" s="242"/>
      <c r="AL324" s="242"/>
      <c r="AM324" s="242"/>
      <c r="AN324" s="242"/>
      <c r="AO324" s="242"/>
      <c r="AP324" s="242"/>
      <c r="AQ324" s="242"/>
      <c r="AR324" s="242"/>
      <c r="AS324" s="242"/>
      <c r="AT324" s="242"/>
      <c r="AU324" s="242"/>
      <c r="AV324" s="242"/>
      <c r="AW324" s="242"/>
      <c r="AX324" s="242"/>
      <c r="AY324" s="242"/>
      <c r="AZ324" s="242"/>
      <c r="BA324" s="135"/>
      <c r="BY324" s="135"/>
      <c r="BZ324" s="242"/>
      <c r="CA324" s="242"/>
      <c r="CB324" s="242"/>
      <c r="CC324" s="242"/>
      <c r="CD324" s="242"/>
      <c r="CE324" s="242"/>
      <c r="CF324" s="242"/>
      <c r="CG324" s="242"/>
      <c r="CH324" s="242"/>
      <c r="CI324" s="242"/>
      <c r="CJ324" s="242"/>
      <c r="CK324" s="242"/>
      <c r="CL324" s="242"/>
      <c r="CM324" s="242"/>
      <c r="CN324" s="242"/>
      <c r="CO324" s="242"/>
      <c r="CP324" s="242"/>
      <c r="CQ324" s="242"/>
      <c r="CR324" s="242"/>
      <c r="CS324" s="242"/>
      <c r="CT324" s="242"/>
      <c r="CU324" s="242"/>
      <c r="CV324" s="242"/>
      <c r="CW324" s="242"/>
      <c r="CX324" s="242"/>
      <c r="CY324" s="242"/>
      <c r="CZ324" s="242"/>
    </row>
    <row r="325" s="133" customFormat="true" ht="15" customHeight="true" x14ac:dyDescent="0.2">
      <c r="Y325" s="135"/>
      <c r="Z325" s="242"/>
      <c r="AA325" s="242"/>
      <c r="AB325" s="242"/>
      <c r="AC325" s="242"/>
      <c r="AD325" s="242"/>
      <c r="AE325" s="242"/>
      <c r="AF325" s="242"/>
      <c r="AG325" s="242"/>
      <c r="AH325" s="242"/>
      <c r="AI325" s="242"/>
      <c r="AJ325" s="242"/>
      <c r="AK325" s="242"/>
      <c r="AL325" s="242"/>
      <c r="AM325" s="242"/>
      <c r="AN325" s="242"/>
      <c r="AO325" s="242"/>
      <c r="AP325" s="242"/>
      <c r="AQ325" s="242"/>
      <c r="AR325" s="242"/>
      <c r="AS325" s="242"/>
      <c r="AT325" s="242"/>
      <c r="AU325" s="242"/>
      <c r="AV325" s="242"/>
      <c r="AW325" s="242"/>
      <c r="AX325" s="242"/>
      <c r="AY325" s="242"/>
      <c r="AZ325" s="242"/>
      <c r="BA325" s="135"/>
      <c r="BY325" s="135"/>
      <c r="BZ325" s="242"/>
      <c r="CA325" s="242"/>
      <c r="CB325" s="242"/>
      <c r="CC325" s="242"/>
      <c r="CD325" s="242"/>
      <c r="CE325" s="242"/>
      <c r="CF325" s="242"/>
      <c r="CG325" s="242"/>
      <c r="CH325" s="242"/>
      <c r="CI325" s="242"/>
      <c r="CJ325" s="242"/>
      <c r="CK325" s="242"/>
      <c r="CL325" s="242"/>
      <c r="CM325" s="242"/>
      <c r="CN325" s="242"/>
      <c r="CO325" s="242"/>
      <c r="CP325" s="242"/>
      <c r="CQ325" s="242"/>
      <c r="CR325" s="242"/>
      <c r="CS325" s="242"/>
      <c r="CT325" s="242"/>
      <c r="CU325" s="242"/>
      <c r="CV325" s="242"/>
      <c r="CW325" s="242"/>
      <c r="CX325" s="242"/>
      <c r="CY325" s="242"/>
      <c r="CZ325" s="242"/>
    </row>
    <row r="326" s="133" customFormat="true" ht="15" customHeight="true" x14ac:dyDescent="0.2">
      <c r="Y326" s="135"/>
      <c r="Z326" s="242"/>
      <c r="AA326" s="242"/>
      <c r="AB326" s="242"/>
      <c r="AC326" s="242"/>
      <c r="AD326" s="242"/>
      <c r="AE326" s="242"/>
      <c r="AF326" s="242"/>
      <c r="AG326" s="242"/>
      <c r="AH326" s="242"/>
      <c r="AI326" s="242"/>
      <c r="AJ326" s="242"/>
      <c r="AK326" s="242"/>
      <c r="AL326" s="242"/>
      <c r="AM326" s="242"/>
      <c r="AN326" s="242"/>
      <c r="AO326" s="242"/>
      <c r="AP326" s="242"/>
      <c r="AQ326" s="242"/>
      <c r="AR326" s="242"/>
      <c r="AS326" s="242"/>
      <c r="AT326" s="242"/>
      <c r="AU326" s="242"/>
      <c r="AV326" s="242"/>
      <c r="AW326" s="242"/>
      <c r="AX326" s="242"/>
      <c r="AY326" s="242"/>
      <c r="AZ326" s="242"/>
      <c r="BA326" s="135"/>
      <c r="BY326" s="135"/>
      <c r="BZ326" s="242"/>
      <c r="CA326" s="242"/>
      <c r="CB326" s="242"/>
      <c r="CC326" s="242"/>
      <c r="CD326" s="242"/>
      <c r="CE326" s="242"/>
      <c r="CF326" s="242"/>
      <c r="CG326" s="242"/>
      <c r="CH326" s="242"/>
      <c r="CI326" s="242"/>
      <c r="CJ326" s="242"/>
      <c r="CK326" s="242"/>
      <c r="CL326" s="242"/>
      <c r="CM326" s="242"/>
      <c r="CN326" s="242"/>
      <c r="CO326" s="242"/>
      <c r="CP326" s="242"/>
      <c r="CQ326" s="242"/>
      <c r="CR326" s="242"/>
      <c r="CS326" s="242"/>
      <c r="CT326" s="242"/>
      <c r="CU326" s="242"/>
      <c r="CV326" s="242"/>
      <c r="CW326" s="242"/>
      <c r="CX326" s="242"/>
      <c r="CY326" s="242"/>
      <c r="CZ326" s="242"/>
    </row>
    <row r="327" s="133" customFormat="true" ht="15" customHeight="true" x14ac:dyDescent="0.2">
      <c r="Y327" s="135"/>
      <c r="Z327" s="242"/>
      <c r="AA327" s="242"/>
      <c r="AB327" s="242"/>
      <c r="AC327" s="242"/>
      <c r="AD327" s="242"/>
      <c r="AE327" s="242"/>
      <c r="AF327" s="242"/>
      <c r="AG327" s="242"/>
      <c r="AH327" s="242"/>
      <c r="AI327" s="242"/>
      <c r="AJ327" s="242"/>
      <c r="AK327" s="242"/>
      <c r="AL327" s="242"/>
      <c r="AM327" s="242"/>
      <c r="AN327" s="242"/>
      <c r="AO327" s="242"/>
      <c r="AP327" s="242"/>
      <c r="AQ327" s="242"/>
      <c r="AR327" s="242"/>
      <c r="AS327" s="242"/>
      <c r="AT327" s="242"/>
      <c r="AU327" s="242"/>
      <c r="AV327" s="242"/>
      <c r="AW327" s="242"/>
      <c r="AX327" s="242"/>
      <c r="AY327" s="242"/>
      <c r="AZ327" s="242"/>
      <c r="BA327" s="135"/>
      <c r="BY327" s="135"/>
      <c r="BZ327" s="242"/>
      <c r="CA327" s="242"/>
      <c r="CB327" s="242"/>
      <c r="CC327" s="242"/>
      <c r="CD327" s="242"/>
      <c r="CE327" s="242"/>
      <c r="CF327" s="242"/>
      <c r="CG327" s="242"/>
      <c r="CH327" s="242"/>
      <c r="CI327" s="242"/>
      <c r="CJ327" s="242"/>
      <c r="CK327" s="242"/>
      <c r="CL327" s="242"/>
      <c r="CM327" s="242"/>
      <c r="CN327" s="242"/>
      <c r="CO327" s="242"/>
      <c r="CP327" s="242"/>
      <c r="CQ327" s="242"/>
      <c r="CR327" s="242"/>
      <c r="CS327" s="242"/>
      <c r="CT327" s="242"/>
      <c r="CU327" s="242"/>
      <c r="CV327" s="242"/>
      <c r="CW327" s="242"/>
      <c r="CX327" s="242"/>
      <c r="CY327" s="242"/>
      <c r="CZ327" s="242"/>
    </row>
    <row r="328" s="133" customFormat="true" ht="15" customHeight="true" x14ac:dyDescent="0.2">
      <c r="Y328" s="135"/>
      <c r="Z328" s="242"/>
      <c r="AA328" s="242"/>
      <c r="AB328" s="242"/>
      <c r="AC328" s="242"/>
      <c r="AD328" s="242"/>
      <c r="AE328" s="242"/>
      <c r="AF328" s="242"/>
      <c r="AG328" s="242"/>
      <c r="AH328" s="242"/>
      <c r="AI328" s="242"/>
      <c r="AJ328" s="242"/>
      <c r="AK328" s="242"/>
      <c r="AL328" s="242"/>
      <c r="AM328" s="242"/>
      <c r="AN328" s="242"/>
      <c r="AO328" s="242"/>
      <c r="AP328" s="242"/>
      <c r="AQ328" s="242"/>
      <c r="AR328" s="242"/>
      <c r="AS328" s="242"/>
      <c r="AT328" s="242"/>
      <c r="AU328" s="242"/>
      <c r="AV328" s="242"/>
      <c r="AW328" s="242"/>
      <c r="AX328" s="242"/>
      <c r="AY328" s="242"/>
      <c r="AZ328" s="242"/>
      <c r="BA328" s="135"/>
      <c r="BY328" s="135"/>
      <c r="BZ328" s="242"/>
      <c r="CA328" s="242"/>
      <c r="CB328" s="242"/>
      <c r="CC328" s="242"/>
      <c r="CD328" s="242"/>
      <c r="CE328" s="242"/>
      <c r="CF328" s="242"/>
      <c r="CG328" s="242"/>
      <c r="CH328" s="242"/>
      <c r="CI328" s="242"/>
      <c r="CJ328" s="242"/>
      <c r="CK328" s="242"/>
      <c r="CL328" s="242"/>
      <c r="CM328" s="242"/>
      <c r="CN328" s="242"/>
      <c r="CO328" s="242"/>
      <c r="CP328" s="242"/>
      <c r="CQ328" s="242"/>
      <c r="CR328" s="242"/>
      <c r="CS328" s="242"/>
      <c r="CT328" s="242"/>
      <c r="CU328" s="242"/>
      <c r="CV328" s="242"/>
      <c r="CW328" s="242"/>
      <c r="CX328" s="242"/>
      <c r="CY328" s="242"/>
      <c r="CZ328" s="242"/>
    </row>
    <row r="329" s="133" customFormat="true" ht="250.15" customHeight="true" x14ac:dyDescent="0.2">
      <c r="Y329" s="135"/>
      <c r="Z329" s="242"/>
      <c r="AA329" s="242"/>
      <c r="AB329" s="242"/>
      <c r="AC329" s="242"/>
      <c r="AD329" s="242"/>
      <c r="AE329" s="242"/>
      <c r="AF329" s="242"/>
      <c r="AG329" s="242"/>
      <c r="AH329" s="242"/>
      <c r="AI329" s="242"/>
      <c r="AJ329" s="242"/>
      <c r="AK329" s="242"/>
      <c r="AL329" s="242"/>
      <c r="AM329" s="242"/>
      <c r="AN329" s="242"/>
      <c r="AO329" s="242"/>
      <c r="AP329" s="242"/>
      <c r="AQ329" s="242"/>
      <c r="AR329" s="242"/>
      <c r="AS329" s="242"/>
      <c r="AT329" s="242"/>
      <c r="AU329" s="242"/>
      <c r="AV329" s="242"/>
      <c r="AW329" s="242"/>
      <c r="AX329" s="242"/>
      <c r="AY329" s="242"/>
      <c r="AZ329" s="242"/>
      <c r="BA329" s="135"/>
      <c r="BY329" s="135"/>
      <c r="BZ329" s="242"/>
      <c r="CA329" s="242"/>
      <c r="CB329" s="242"/>
      <c r="CC329" s="242"/>
      <c r="CD329" s="242"/>
      <c r="CE329" s="242"/>
      <c r="CF329" s="242"/>
      <c r="CG329" s="242"/>
      <c r="CH329" s="242"/>
      <c r="CI329" s="242"/>
      <c r="CJ329" s="242"/>
      <c r="CK329" s="242"/>
      <c r="CL329" s="242"/>
      <c r="CM329" s="242"/>
      <c r="CN329" s="242"/>
      <c r="CO329" s="242"/>
      <c r="CP329" s="242"/>
      <c r="CQ329" s="242"/>
      <c r="CR329" s="242"/>
      <c r="CS329" s="242"/>
      <c r="CT329" s="242"/>
      <c r="CU329" s="242"/>
      <c r="CV329" s="242"/>
      <c r="CW329" s="242"/>
      <c r="CX329" s="242"/>
      <c r="CY329" s="242"/>
      <c r="CZ329" s="242"/>
    </row>
    <row r="330" ht="19.15" customHeight="true" x14ac:dyDescent="0.2">
      <c r="A330" s="138"/>
      <c r="B330" s="138"/>
      <c r="BA330" s="138"/>
      <c r="BB330" s="138"/>
    </row>
    <row r="331" ht="22.5" customHeight="true" x14ac:dyDescent="0.2">
      <c r="A331" s="149" t="str">
        <f>A1026</f>
        <v>Timor Leste</v>
      </c>
      <c r="B331" s="150"/>
      <c r="BA331" s="138"/>
      <c r="BB331" s="138"/>
    </row>
    <row r="332" ht="22.5" customHeight="true" x14ac:dyDescent="0.2">
      <c r="A332" s="147" t="str">
        <f>A1034</f>
        <v>2016</v>
      </c>
      <c r="B332" s="148"/>
      <c r="BA332" s="138"/>
      <c r="BB332" s="138"/>
    </row>
    <row r="333" ht="22.5" customHeight="true" x14ac:dyDescent="0.2">
      <c r="A333" s="151" t="s">
        <v>128</v>
      </c>
      <c r="B333" s="152"/>
      <c r="BA333" s="138"/>
      <c r="BB333" s="138"/>
    </row>
    <row r="334" ht="22.5" customHeight="true" x14ac:dyDescent="0.2">
      <c r="A334" s="151" t="s">
        <v>97</v>
      </c>
      <c r="B334" s="152"/>
      <c r="BA334" s="138"/>
      <c r="BB334" s="138"/>
    </row>
    <row r="335" ht="15" customHeight="true" x14ac:dyDescent="0.2">
      <c r="A335" s="153" t="s">
        <v>98</v>
      </c>
      <c r="B335" s="154"/>
      <c r="BA335" s="138"/>
      <c r="BB335" s="138"/>
    </row>
    <row r="336" ht="15" customHeight="true" x14ac:dyDescent="0.2">
      <c r="A336" s="155" t="s">
        <v>40</v>
      </c>
      <c r="B336" s="154"/>
      <c r="BA336" s="138"/>
      <c r="BB336" s="138"/>
    </row>
    <row r="337" ht="18" customHeight="true" x14ac:dyDescent="0.2">
      <c r="A337" s="153" t="s">
        <v>39</v>
      </c>
      <c r="B337" s="156"/>
      <c r="BA337" s="138"/>
      <c r="BB337" s="138"/>
    </row>
    <row r="338" ht="18" customHeight="true" x14ac:dyDescent="0.2">
      <c r="A338" s="248" t="s">
        <v>136</v>
      </c>
      <c r="B338" s="249" t="str">
        <f>A1025</f>
        <v>DHS16</v>
      </c>
      <c r="BA338" s="138"/>
      <c r="BB338" s="138"/>
    </row>
    <row r="339" s="133" customFormat="true" ht="15" customHeight="true" x14ac:dyDescent="0.2">
      <c r="A339" s="120" t="s">
        <v>130</v>
      </c>
      <c r="B339" s="231"/>
      <c r="C339" s="2060" t="s">
        <v>115</v>
      </c>
      <c r="D339" s="2061"/>
      <c r="E339" s="2061"/>
      <c r="F339" s="2061"/>
      <c r="G339" s="2062"/>
      <c r="H339" s="2063" t="s">
        <v>38</v>
      </c>
      <c r="I339" s="2064"/>
      <c r="J339" s="2064"/>
      <c r="K339" s="2064"/>
      <c r="L339" s="2065"/>
      <c r="M339" s="2063" t="s">
        <v>37</v>
      </c>
      <c r="N339" s="2064"/>
      <c r="O339" s="2064"/>
      <c r="P339" s="2064"/>
      <c r="Q339" s="2065"/>
      <c r="R339" s="738" t="s">
        <v>142</v>
      </c>
      <c r="S339" s="462"/>
      <c r="T339" s="462"/>
      <c r="U339" s="462"/>
      <c r="V339" s="462"/>
      <c r="W339" s="462"/>
      <c r="X339" s="462"/>
      <c r="Y339" s="463"/>
      <c r="Z339" s="464"/>
      <c r="AA339" s="464"/>
      <c r="AB339" s="464"/>
      <c r="AC339" s="464"/>
      <c r="AD339" s="464"/>
      <c r="AE339" s="242"/>
      <c r="AF339" s="242"/>
      <c r="AG339" s="242"/>
      <c r="AH339" s="242"/>
      <c r="AI339" s="242"/>
      <c r="AJ339" s="242"/>
      <c r="AK339" s="242"/>
      <c r="AL339" s="242"/>
      <c r="AM339" s="242"/>
      <c r="AN339" s="242"/>
      <c r="AO339" s="242"/>
      <c r="AP339" s="242"/>
      <c r="AQ339" s="242"/>
      <c r="AR339" s="242"/>
      <c r="AS339" s="242"/>
      <c r="AT339" s="242"/>
      <c r="AU339" s="242"/>
      <c r="AV339" s="242"/>
      <c r="AW339" s="242"/>
      <c r="AX339" s="242"/>
      <c r="AY339" s="242"/>
      <c r="AZ339" s="242"/>
      <c r="BA339" s="244" t="s">
        <v>131</v>
      </c>
      <c r="BB339" s="120" t="s">
        <v>130</v>
      </c>
      <c r="BC339" s="1966" t="s">
        <v>115</v>
      </c>
      <c r="BD339" s="1967"/>
      <c r="BE339" s="1967"/>
      <c r="BF339" s="1967"/>
      <c r="BG339" s="1968"/>
      <c r="BH339" s="1969" t="s">
        <v>38</v>
      </c>
      <c r="BI339" s="1967"/>
      <c r="BJ339" s="1967"/>
      <c r="BK339" s="1967"/>
      <c r="BL339" s="1968"/>
      <c r="BM339" s="1969" t="s">
        <v>37</v>
      </c>
      <c r="BN339" s="1967"/>
      <c r="BO339" s="1967"/>
      <c r="BP339" s="1967"/>
      <c r="BQ339" s="1968"/>
      <c r="BR339" s="738" t="s">
        <v>142</v>
      </c>
      <c r="BS339" s="462"/>
      <c r="BT339" s="462"/>
      <c r="BU339" s="462"/>
      <c r="BV339" s="462"/>
      <c r="BW339" s="462"/>
      <c r="BX339" s="462"/>
      <c r="BY339" s="463"/>
      <c r="BZ339" s="464"/>
      <c r="CA339" s="464"/>
      <c r="CB339" s="464"/>
      <c r="CC339" s="464"/>
      <c r="CD339" s="464"/>
      <c r="CE339" s="242"/>
      <c r="CF339" s="242"/>
      <c r="CG339" s="242"/>
      <c r="CH339" s="242"/>
      <c r="CI339" s="242"/>
      <c r="CJ339" s="242"/>
      <c r="CK339" s="242"/>
      <c r="CL339" s="242"/>
      <c r="CM339" s="242"/>
      <c r="CN339" s="242"/>
      <c r="CO339" s="242"/>
      <c r="CP339" s="242"/>
      <c r="CQ339" s="242"/>
      <c r="CR339" s="242"/>
      <c r="CS339" s="242"/>
      <c r="CT339" s="242"/>
      <c r="CU339" s="242"/>
      <c r="CV339" s="242"/>
      <c r="CW339" s="242"/>
      <c r="CX339" s="242"/>
      <c r="CY339" s="242"/>
      <c r="CZ339" s="242"/>
    </row>
    <row r="340" s="133" customFormat="true" ht="12.75" x14ac:dyDescent="0.2">
      <c r="A340" s="215" t="s">
        <v>69</v>
      </c>
      <c r="B340" s="163"/>
      <c r="C340" s="458" t="s">
        <v>0</v>
      </c>
      <c r="D340" s="426" t="s">
        <v>1</v>
      </c>
      <c r="E340" s="426" t="s">
        <v>2</v>
      </c>
      <c r="F340" s="426" t="s">
        <v>3</v>
      </c>
      <c r="G340" s="459" t="s">
        <v>4</v>
      </c>
      <c r="H340" s="460" t="s">
        <v>0</v>
      </c>
      <c r="I340" s="200" t="s">
        <v>1</v>
      </c>
      <c r="J340" s="200" t="s">
        <v>2</v>
      </c>
      <c r="K340" s="200" t="s">
        <v>3</v>
      </c>
      <c r="L340" s="461" t="s">
        <v>4</v>
      </c>
      <c r="M340" s="460" t="s">
        <v>0</v>
      </c>
      <c r="N340" s="200" t="s">
        <v>1</v>
      </c>
      <c r="O340" s="200" t="s">
        <v>2</v>
      </c>
      <c r="P340" s="200" t="s">
        <v>3</v>
      </c>
      <c r="Q340" s="461" t="s">
        <v>4</v>
      </c>
      <c r="R340" s="460" t="s">
        <v>261</v>
      </c>
      <c r="S340" s="200" t="s">
        <v>262</v>
      </c>
      <c r="T340" s="200" t="s">
        <v>263</v>
      </c>
      <c r="U340" s="200" t="s">
        <v>264</v>
      </c>
      <c r="V340" s="200" t="s">
        <v>265</v>
      </c>
      <c r="W340" s="200" t="s">
        <v>266</v>
      </c>
      <c r="X340" s="200" t="s">
        <v>267</v>
      </c>
      <c r="Y340" s="201" t="s">
        <v>268</v>
      </c>
      <c r="Z340" s="201" t="s">
        <v>269</v>
      </c>
      <c r="AA340" s="201" t="s">
        <v>270</v>
      </c>
      <c r="AB340" s="201" t="s">
        <v>271</v>
      </c>
      <c r="AC340" s="201" t="s">
        <v>272</v>
      </c>
      <c r="AD340" s="201" t="s">
        <v>273</v>
      </c>
      <c r="AE340" s="1717"/>
      <c r="AF340" s="1717"/>
      <c r="AG340" s="1717"/>
      <c r="AH340" s="1717"/>
      <c r="AI340" s="1717"/>
      <c r="AJ340" s="1717"/>
      <c r="AK340" s="1717"/>
      <c r="AL340" s="1717"/>
      <c r="AM340" s="1717"/>
      <c r="AN340" s="1717"/>
      <c r="AO340" s="1717"/>
      <c r="AP340" s="1717"/>
      <c r="AQ340" s="1717"/>
      <c r="AR340" s="1717"/>
      <c r="AS340" s="1717"/>
      <c r="AT340" s="1717"/>
      <c r="AU340" s="1717"/>
      <c r="AV340" s="1717"/>
      <c r="AW340" s="1717"/>
      <c r="AX340" s="1717"/>
      <c r="AY340" s="1717"/>
      <c r="AZ340" s="242"/>
      <c r="BA340" s="230" t="s">
        <v>127</v>
      </c>
      <c r="BB340" s="182"/>
      <c r="BC340" s="546" t="s">
        <v>0</v>
      </c>
      <c r="BD340" s="202" t="s">
        <v>1</v>
      </c>
      <c r="BE340" s="202" t="s">
        <v>2</v>
      </c>
      <c r="BF340" s="202" t="s">
        <v>3</v>
      </c>
      <c r="BG340" s="547" t="s">
        <v>4</v>
      </c>
      <c r="BH340" s="548" t="s">
        <v>0</v>
      </c>
      <c r="BI340" s="202" t="s">
        <v>1</v>
      </c>
      <c r="BJ340" s="202" t="s">
        <v>2</v>
      </c>
      <c r="BK340" s="202" t="s">
        <v>3</v>
      </c>
      <c r="BL340" s="547" t="s">
        <v>4</v>
      </c>
      <c r="BM340" s="548" t="s">
        <v>0</v>
      </c>
      <c r="BN340" s="202" t="s">
        <v>1</v>
      </c>
      <c r="BO340" s="202" t="s">
        <v>2</v>
      </c>
      <c r="BP340" s="202" t="s">
        <v>3</v>
      </c>
      <c r="BQ340" s="547" t="s">
        <v>4</v>
      </c>
      <c r="BR340" s="548" t="s">
        <v>261</v>
      </c>
      <c r="BS340" s="202" t="s">
        <v>262</v>
      </c>
      <c r="BT340" s="202" t="s">
        <v>263</v>
      </c>
      <c r="BU340" s="202" t="s">
        <v>264</v>
      </c>
      <c r="BV340" s="202" t="s">
        <v>265</v>
      </c>
      <c r="BW340" s="202" t="s">
        <v>266</v>
      </c>
      <c r="BX340" s="202" t="s">
        <v>267</v>
      </c>
      <c r="BY340" s="203" t="s">
        <v>268</v>
      </c>
      <c r="BZ340" s="203" t="s">
        <v>269</v>
      </c>
      <c r="CA340" s="203" t="s">
        <v>270</v>
      </c>
      <c r="CB340" s="203" t="s">
        <v>271</v>
      </c>
      <c r="CC340" s="203" t="s">
        <v>272</v>
      </c>
      <c r="CD340" s="203" t="s">
        <v>273</v>
      </c>
      <c r="CE340" s="1559"/>
      <c r="CF340" s="1559"/>
      <c r="CG340" s="1559"/>
      <c r="CH340" s="1559"/>
      <c r="CI340" s="1559"/>
      <c r="CJ340" s="1559"/>
      <c r="CK340" s="1559"/>
      <c r="CL340" s="1559"/>
      <c r="CM340" s="1559"/>
      <c r="CN340" s="1559"/>
      <c r="CO340" s="1559"/>
      <c r="CP340" s="1559"/>
      <c r="CQ340" s="1559"/>
      <c r="CR340" s="1559"/>
      <c r="CS340" s="1559"/>
      <c r="CT340" s="1559"/>
      <c r="CU340" s="1559"/>
      <c r="CV340" s="1559"/>
      <c r="CW340" s="1559"/>
      <c r="CX340" s="1559"/>
      <c r="CY340" s="1559"/>
      <c r="CZ340" s="1559"/>
    </row>
    <row r="341" s="133" customFormat="true" ht="15" customHeight="true" x14ac:dyDescent="0.2">
      <c r="A341" s="2059" t="s">
        <v>149</v>
      </c>
      <c r="B341" s="160" t="s">
        <v>49</v>
      </c>
      <c r="C341" s="561">
        <v>3.3956505150705834</v>
      </c>
      <c r="D341" s="576">
        <v>6.1334438458350595</v>
      </c>
      <c r="E341" s="576">
        <v>12.45136186770428</v>
      </c>
      <c r="F341" s="576">
        <v>20.204717400979082</v>
      </c>
      <c r="G341" s="591">
        <v>43.815513626834381</v>
      </c>
      <c r="H341" s="606">
        <v>12.540192926045016</v>
      </c>
      <c r="I341" s="576">
        <v>24.441340782122907</v>
      </c>
      <c r="J341" s="576">
        <v>33.389544688026987</v>
      </c>
      <c r="K341" s="576">
        <v>44.545454545454547</v>
      </c>
      <c r="L341" s="591">
        <v>64.302600472813239</v>
      </c>
      <c r="M341" s="606">
        <v>2.7484143763213531</v>
      </c>
      <c r="N341" s="576">
        <v>5.4206662902315079</v>
      </c>
      <c r="O341" s="576">
        <v>7.9012345679012341</v>
      </c>
      <c r="P341" s="576">
        <v>12.282958199356914</v>
      </c>
      <c r="Q341" s="591">
        <v>23.533471359558316</v>
      </c>
      <c r="R341" s="606">
        <v>15.185185185185185</v>
      </c>
      <c r="S341" s="576">
        <v>6.0502283105022832</v>
      </c>
      <c r="T341" s="576">
        <v>15.714285714285714</v>
      </c>
      <c r="U341" s="576">
        <v>18.630751964085299</v>
      </c>
      <c r="V341" s="576">
        <v>16.038882138517618</v>
      </c>
      <c r="W341" s="576">
        <v>32.186948853615519</v>
      </c>
      <c r="X341" s="576">
        <v>21.134593993325918</v>
      </c>
      <c r="Y341" s="645">
        <v>17.011494252873565</v>
      </c>
      <c r="Z341" s="645">
        <v>14.269406392694064</v>
      </c>
      <c r="AA341" s="645">
        <v>7.8720787207872078</v>
      </c>
      <c r="AB341" s="645">
        <v>13.250283125707815</v>
      </c>
      <c r="AC341" s="645">
        <v>13.176470588235295</v>
      </c>
      <c r="AD341" s="645">
        <v>8.8811995386389864</v>
      </c>
      <c r="AE341" s="1718"/>
      <c r="AF341" s="1718"/>
      <c r="AG341" s="1718"/>
      <c r="AH341" s="1718"/>
      <c r="AI341" s="1718"/>
      <c r="AJ341" s="1718"/>
      <c r="AK341" s="1718"/>
      <c r="AL341" s="1718"/>
      <c r="AM341" s="1718"/>
      <c r="AN341" s="1718"/>
      <c r="AO341" s="1718"/>
      <c r="AP341" s="1718"/>
      <c r="AQ341" s="1718"/>
      <c r="AR341" s="1718"/>
      <c r="AS341" s="1718"/>
      <c r="AT341" s="1718"/>
      <c r="AU341" s="1718"/>
      <c r="AV341" s="1718"/>
      <c r="AW341" s="1718"/>
      <c r="AX341" s="1718"/>
      <c r="AY341" s="1718"/>
      <c r="AZ341" s="242"/>
      <c r="BA341" s="1971" t="s">
        <v>155</v>
      </c>
      <c r="BB341" s="179" t="s">
        <v>49</v>
      </c>
      <c r="BC341" s="660">
        <v>89</v>
      </c>
      <c r="BD341" s="675">
        <v>148</v>
      </c>
      <c r="BE341" s="675">
        <v>288</v>
      </c>
      <c r="BF341" s="675">
        <v>454</v>
      </c>
      <c r="BG341" s="690">
        <v>836</v>
      </c>
      <c r="BH341" s="705">
        <v>117</v>
      </c>
      <c r="BI341" s="675">
        <v>175</v>
      </c>
      <c r="BJ341" s="675">
        <v>198</v>
      </c>
      <c r="BK341" s="675">
        <v>245</v>
      </c>
      <c r="BL341" s="690">
        <v>272</v>
      </c>
      <c r="BM341" s="705">
        <v>52</v>
      </c>
      <c r="BN341" s="675">
        <v>96</v>
      </c>
      <c r="BO341" s="675">
        <v>128</v>
      </c>
      <c r="BP341" s="675">
        <v>191</v>
      </c>
      <c r="BQ341" s="690">
        <v>341</v>
      </c>
      <c r="BR341" s="705">
        <v>123</v>
      </c>
      <c r="BS341" s="675">
        <v>53</v>
      </c>
      <c r="BT341" s="675">
        <v>143</v>
      </c>
      <c r="BU341" s="675">
        <v>166</v>
      </c>
      <c r="BV341" s="675">
        <v>132</v>
      </c>
      <c r="BW341" s="675">
        <v>365</v>
      </c>
      <c r="BX341" s="675">
        <v>190</v>
      </c>
      <c r="BY341" s="720">
        <v>148</v>
      </c>
      <c r="BZ341" s="720">
        <v>125</v>
      </c>
      <c r="CA341" s="720">
        <v>64</v>
      </c>
      <c r="CB341" s="720">
        <v>117</v>
      </c>
      <c r="CC341" s="720">
        <v>112</v>
      </c>
      <c r="CD341" s="720">
        <v>77</v>
      </c>
      <c r="CE341" s="1729"/>
      <c r="CF341" s="1729"/>
      <c r="CG341" s="1729"/>
      <c r="CH341" s="1729"/>
      <c r="CI341" s="1729"/>
      <c r="CJ341" s="1729"/>
      <c r="CK341" s="1729"/>
      <c r="CL341" s="1729"/>
      <c r="CM341" s="1729"/>
      <c r="CN341" s="1729"/>
      <c r="CO341" s="1729"/>
      <c r="CP341" s="1729"/>
      <c r="CQ341" s="1729"/>
      <c r="CR341" s="1729"/>
      <c r="CS341" s="1729"/>
      <c r="CT341" s="1729"/>
      <c r="CU341" s="1729"/>
      <c r="CV341" s="1729"/>
      <c r="CW341" s="1729"/>
      <c r="CX341" s="1729"/>
      <c r="CY341" s="1729"/>
      <c r="CZ341" s="1560"/>
    </row>
    <row r="342" s="133" customFormat="true" ht="15" customHeight="true" x14ac:dyDescent="0.2">
      <c r="A342" s="2057"/>
      <c r="B342" s="161" t="s">
        <v>48</v>
      </c>
      <c r="C342" s="562">
        <v>96.604349484929415</v>
      </c>
      <c r="D342" s="577">
        <v>93.86655615416494</v>
      </c>
      <c r="E342" s="577">
        <v>87.548638132295721</v>
      </c>
      <c r="F342" s="577">
        <v>79.795282599020908</v>
      </c>
      <c r="G342" s="592">
        <v>56.184486373165619</v>
      </c>
      <c r="H342" s="607">
        <v>87.459807073954991</v>
      </c>
      <c r="I342" s="577">
        <v>75.558659217877107</v>
      </c>
      <c r="J342" s="577">
        <v>66.610455311973013</v>
      </c>
      <c r="K342" s="577">
        <v>55.454545454545453</v>
      </c>
      <c r="L342" s="592">
        <v>35.697399527186761</v>
      </c>
      <c r="M342" s="607">
        <v>97.25158562367865</v>
      </c>
      <c r="N342" s="577">
        <v>94.579333709768491</v>
      </c>
      <c r="O342" s="577">
        <v>92.098765432098759</v>
      </c>
      <c r="P342" s="577">
        <v>87.717041800643088</v>
      </c>
      <c r="Q342" s="592">
        <v>76.466528640441695</v>
      </c>
      <c r="R342" s="607">
        <v>84.81481481481481</v>
      </c>
      <c r="S342" s="577">
        <v>93.949771689497723</v>
      </c>
      <c r="T342" s="577">
        <v>84.285714285714292</v>
      </c>
      <c r="U342" s="577">
        <v>81.369248035914694</v>
      </c>
      <c r="V342" s="577">
        <v>83.961117861482379</v>
      </c>
      <c r="W342" s="577">
        <v>67.813051146384481</v>
      </c>
      <c r="X342" s="577">
        <v>78.865406006674078</v>
      </c>
      <c r="Y342" s="646">
        <v>82.988505747126439</v>
      </c>
      <c r="Z342" s="646">
        <v>85.730593607305934</v>
      </c>
      <c r="AA342" s="646">
        <v>92.127921279212785</v>
      </c>
      <c r="AB342" s="646">
        <v>86.749716874292176</v>
      </c>
      <c r="AC342" s="646">
        <v>86.82352941176471</v>
      </c>
      <c r="AD342" s="646">
        <v>91.118800461361019</v>
      </c>
      <c r="AE342" s="1719"/>
      <c r="AF342" s="1719"/>
      <c r="AG342" s="1719"/>
      <c r="AH342" s="1719"/>
      <c r="AI342" s="1719"/>
      <c r="AJ342" s="1719"/>
      <c r="AK342" s="1719"/>
      <c r="AL342" s="1719"/>
      <c r="AM342" s="1719"/>
      <c r="AN342" s="1719"/>
      <c r="AO342" s="1719"/>
      <c r="AP342" s="1719"/>
      <c r="AQ342" s="1719"/>
      <c r="AR342" s="1719"/>
      <c r="AS342" s="1719"/>
      <c r="AT342" s="1719"/>
      <c r="AU342" s="1719"/>
      <c r="AV342" s="1719"/>
      <c r="AW342" s="1719"/>
      <c r="AX342" s="1719"/>
      <c r="AY342" s="1719"/>
      <c r="AZ342" s="242"/>
      <c r="BA342" s="1972"/>
      <c r="BB342" s="180" t="s">
        <v>48</v>
      </c>
      <c r="BC342" s="661">
        <v>2532</v>
      </c>
      <c r="BD342" s="676">
        <v>2265</v>
      </c>
      <c r="BE342" s="676">
        <v>2025</v>
      </c>
      <c r="BF342" s="676">
        <v>1793</v>
      </c>
      <c r="BG342" s="691">
        <v>1072</v>
      </c>
      <c r="BH342" s="706">
        <v>816</v>
      </c>
      <c r="BI342" s="676">
        <v>541</v>
      </c>
      <c r="BJ342" s="676">
        <v>395</v>
      </c>
      <c r="BK342" s="676">
        <v>305</v>
      </c>
      <c r="BL342" s="691">
        <v>151</v>
      </c>
      <c r="BM342" s="706">
        <v>1840</v>
      </c>
      <c r="BN342" s="676">
        <v>1675</v>
      </c>
      <c r="BO342" s="676">
        <v>1492</v>
      </c>
      <c r="BP342" s="676">
        <v>1364</v>
      </c>
      <c r="BQ342" s="691">
        <v>1108</v>
      </c>
      <c r="BR342" s="706">
        <v>687</v>
      </c>
      <c r="BS342" s="676">
        <v>823</v>
      </c>
      <c r="BT342" s="676">
        <v>767</v>
      </c>
      <c r="BU342" s="676">
        <v>725</v>
      </c>
      <c r="BV342" s="676">
        <v>691</v>
      </c>
      <c r="BW342" s="676">
        <v>769</v>
      </c>
      <c r="BX342" s="676">
        <v>709</v>
      </c>
      <c r="BY342" s="721">
        <v>722</v>
      </c>
      <c r="BZ342" s="721">
        <v>751</v>
      </c>
      <c r="CA342" s="721">
        <v>749</v>
      </c>
      <c r="CB342" s="721">
        <v>766</v>
      </c>
      <c r="CC342" s="721">
        <v>738</v>
      </c>
      <c r="CD342" s="721">
        <v>790</v>
      </c>
      <c r="CE342" s="1730"/>
      <c r="CF342" s="1730"/>
      <c r="CG342" s="1730"/>
      <c r="CH342" s="1730"/>
      <c r="CI342" s="1730"/>
      <c r="CJ342" s="1730"/>
      <c r="CK342" s="1730"/>
      <c r="CL342" s="1730"/>
      <c r="CM342" s="1730"/>
      <c r="CN342" s="1730"/>
      <c r="CO342" s="1730"/>
      <c r="CP342" s="1730"/>
      <c r="CQ342" s="1730"/>
      <c r="CR342" s="1730"/>
      <c r="CS342" s="1730"/>
      <c r="CT342" s="1730"/>
      <c r="CU342" s="1730"/>
      <c r="CV342" s="1730"/>
      <c r="CW342" s="1730"/>
      <c r="CX342" s="1730"/>
      <c r="CY342" s="1730"/>
      <c r="CZ342" s="1561"/>
    </row>
    <row r="343" s="133" customFormat="true" ht="15" customHeight="true" x14ac:dyDescent="0.2">
      <c r="A343" s="2057" t="s">
        <v>144</v>
      </c>
      <c r="B343" s="161" t="s">
        <v>49</v>
      </c>
      <c r="C343" s="562">
        <v>17.054559328500574</v>
      </c>
      <c r="D343" s="577">
        <v>31.537505180273516</v>
      </c>
      <c r="E343" s="577">
        <v>45.0064850843061</v>
      </c>
      <c r="F343" s="577">
        <v>61.192701379617262</v>
      </c>
      <c r="G343" s="592">
        <v>80.712788259958074</v>
      </c>
      <c r="H343" s="607">
        <v>46.623794212218648</v>
      </c>
      <c r="I343" s="577">
        <v>67.458100558659211</v>
      </c>
      <c r="J343" s="577">
        <v>77.571669477234408</v>
      </c>
      <c r="K343" s="577">
        <v>85.090909090909093</v>
      </c>
      <c r="L343" s="592">
        <v>88.888888888888886</v>
      </c>
      <c r="M343" s="607">
        <v>14.217758985200845</v>
      </c>
      <c r="N343" s="577">
        <v>27.442123094297006</v>
      </c>
      <c r="O343" s="577">
        <v>35.74074074074074</v>
      </c>
      <c r="P343" s="577">
        <v>45.787781350482312</v>
      </c>
      <c r="Q343" s="592">
        <v>61.835748792270529</v>
      </c>
      <c r="R343" s="607">
        <v>57.037037037037038</v>
      </c>
      <c r="S343" s="577">
        <v>25.684931506849317</v>
      </c>
      <c r="T343" s="577">
        <v>40.989010989010985</v>
      </c>
      <c r="U343" s="577">
        <v>54.54545454545454</v>
      </c>
      <c r="V343" s="577">
        <v>41.069258809234512</v>
      </c>
      <c r="W343" s="577">
        <v>70.370370370370367</v>
      </c>
      <c r="X343" s="577">
        <v>39.154616240266968</v>
      </c>
      <c r="Y343" s="646">
        <v>44.482758620689658</v>
      </c>
      <c r="Z343" s="646">
        <v>50.570776255707763</v>
      </c>
      <c r="AA343" s="646">
        <v>42.312423124231238</v>
      </c>
      <c r="AB343" s="646">
        <v>45.639864099660251</v>
      </c>
      <c r="AC343" s="646">
        <v>26.705882352941174</v>
      </c>
      <c r="AD343" s="646">
        <v>37.600922722029992</v>
      </c>
      <c r="AE343" s="1719"/>
      <c r="AF343" s="1719"/>
      <c r="AG343" s="1719"/>
      <c r="AH343" s="1719"/>
      <c r="AI343" s="1719"/>
      <c r="AJ343" s="1719"/>
      <c r="AK343" s="1719"/>
      <c r="AL343" s="1719"/>
      <c r="AM343" s="1719"/>
      <c r="AN343" s="1719"/>
      <c r="AO343" s="1719"/>
      <c r="AP343" s="1719"/>
      <c r="AQ343" s="1719"/>
      <c r="AR343" s="1719"/>
      <c r="AS343" s="1719"/>
      <c r="AT343" s="1719"/>
      <c r="AU343" s="1719"/>
      <c r="AV343" s="1719"/>
      <c r="AW343" s="1719"/>
      <c r="AX343" s="1719"/>
      <c r="AY343" s="1719"/>
      <c r="AZ343" s="242"/>
      <c r="BA343" s="1973" t="s">
        <v>150</v>
      </c>
      <c r="BB343" s="180" t="s">
        <v>49</v>
      </c>
      <c r="BC343" s="661">
        <v>447</v>
      </c>
      <c r="BD343" s="676">
        <v>761</v>
      </c>
      <c r="BE343" s="676">
        <v>1041</v>
      </c>
      <c r="BF343" s="676">
        <v>1375</v>
      </c>
      <c r="BG343" s="691">
        <v>1540</v>
      </c>
      <c r="BH343" s="706">
        <v>435</v>
      </c>
      <c r="BI343" s="676">
        <v>483</v>
      </c>
      <c r="BJ343" s="676">
        <v>460</v>
      </c>
      <c r="BK343" s="676">
        <v>468</v>
      </c>
      <c r="BL343" s="691">
        <v>376</v>
      </c>
      <c r="BM343" s="706">
        <v>269</v>
      </c>
      <c r="BN343" s="676">
        <v>486</v>
      </c>
      <c r="BO343" s="676">
        <v>579</v>
      </c>
      <c r="BP343" s="676">
        <v>712</v>
      </c>
      <c r="BQ343" s="691">
        <v>896</v>
      </c>
      <c r="BR343" s="706">
        <v>462</v>
      </c>
      <c r="BS343" s="676">
        <v>225</v>
      </c>
      <c r="BT343" s="676">
        <v>373</v>
      </c>
      <c r="BU343" s="676">
        <v>486</v>
      </c>
      <c r="BV343" s="676">
        <v>338</v>
      </c>
      <c r="BW343" s="676">
        <v>798</v>
      </c>
      <c r="BX343" s="676">
        <v>352</v>
      </c>
      <c r="BY343" s="721">
        <v>387</v>
      </c>
      <c r="BZ343" s="721">
        <v>443</v>
      </c>
      <c r="CA343" s="721">
        <v>344</v>
      </c>
      <c r="CB343" s="721">
        <v>403</v>
      </c>
      <c r="CC343" s="721">
        <v>227</v>
      </c>
      <c r="CD343" s="721">
        <v>326</v>
      </c>
      <c r="CE343" s="1730"/>
      <c r="CF343" s="1730"/>
      <c r="CG343" s="1730"/>
      <c r="CH343" s="1730"/>
      <c r="CI343" s="1730"/>
      <c r="CJ343" s="1730"/>
      <c r="CK343" s="1730"/>
      <c r="CL343" s="1730"/>
      <c r="CM343" s="1730"/>
      <c r="CN343" s="1730"/>
      <c r="CO343" s="1730"/>
      <c r="CP343" s="1730"/>
      <c r="CQ343" s="1730"/>
      <c r="CR343" s="1730"/>
      <c r="CS343" s="1730"/>
      <c r="CT343" s="1730"/>
      <c r="CU343" s="1730"/>
      <c r="CV343" s="1730"/>
      <c r="CW343" s="1730"/>
      <c r="CX343" s="1730"/>
      <c r="CY343" s="1730"/>
      <c r="CZ343" s="1561"/>
    </row>
    <row r="344" s="133" customFormat="true" ht="15" customHeight="true" x14ac:dyDescent="0.2">
      <c r="A344" s="2057"/>
      <c r="B344" s="161" t="s">
        <v>48</v>
      </c>
      <c r="C344" s="562">
        <v>82.945440671499426</v>
      </c>
      <c r="D344" s="577">
        <v>68.462494819726487</v>
      </c>
      <c r="E344" s="577">
        <v>54.993514915693908</v>
      </c>
      <c r="F344" s="577">
        <v>38.807298620382738</v>
      </c>
      <c r="G344" s="592">
        <v>19.287211740041929</v>
      </c>
      <c r="H344" s="607">
        <v>53.376205787781352</v>
      </c>
      <c r="I344" s="577">
        <v>32.541899441340782</v>
      </c>
      <c r="J344" s="577">
        <v>22.428330522765599</v>
      </c>
      <c r="K344" s="577">
        <v>14.909090909090908</v>
      </c>
      <c r="L344" s="592">
        <v>11.111111111111111</v>
      </c>
      <c r="M344" s="607">
        <v>85.782241014799155</v>
      </c>
      <c r="N344" s="577">
        <v>72.557876905702983</v>
      </c>
      <c r="O344" s="577">
        <v>64.259259259259267</v>
      </c>
      <c r="P344" s="577">
        <v>54.212218649517688</v>
      </c>
      <c r="Q344" s="592">
        <v>38.164251207729464</v>
      </c>
      <c r="R344" s="607">
        <v>42.962962962962962</v>
      </c>
      <c r="S344" s="577">
        <v>74.315068493150676</v>
      </c>
      <c r="T344" s="577">
        <v>59.010989010989015</v>
      </c>
      <c r="U344" s="577">
        <v>45.454545454545453</v>
      </c>
      <c r="V344" s="577">
        <v>58.930741190765488</v>
      </c>
      <c r="W344" s="577">
        <v>29.629629629629626</v>
      </c>
      <c r="X344" s="577">
        <v>60.845383759733039</v>
      </c>
      <c r="Y344" s="646">
        <v>55.517241379310342</v>
      </c>
      <c r="Z344" s="646">
        <v>49.429223744292237</v>
      </c>
      <c r="AA344" s="646">
        <v>57.687576875768755</v>
      </c>
      <c r="AB344" s="646">
        <v>54.360135900339742</v>
      </c>
      <c r="AC344" s="646">
        <v>73.294117647058826</v>
      </c>
      <c r="AD344" s="646">
        <v>62.399077277970015</v>
      </c>
      <c r="AE344" s="1719"/>
      <c r="AF344" s="1719"/>
      <c r="AG344" s="1719"/>
      <c r="AH344" s="1719"/>
      <c r="AI344" s="1719"/>
      <c r="AJ344" s="1719"/>
      <c r="AK344" s="1719"/>
      <c r="AL344" s="1719"/>
      <c r="AM344" s="1719"/>
      <c r="AN344" s="1719"/>
      <c r="AO344" s="1719"/>
      <c r="AP344" s="1719"/>
      <c r="AQ344" s="1719"/>
      <c r="AR344" s="1719"/>
      <c r="AS344" s="1719"/>
      <c r="AT344" s="1719"/>
      <c r="AU344" s="1719"/>
      <c r="AV344" s="1719"/>
      <c r="AW344" s="1719"/>
      <c r="AX344" s="1719"/>
      <c r="AY344" s="1719"/>
      <c r="AZ344" s="242"/>
      <c r="BA344" s="1972"/>
      <c r="BB344" s="180" t="s">
        <v>48</v>
      </c>
      <c r="BC344" s="661">
        <v>2174</v>
      </c>
      <c r="BD344" s="676">
        <v>1652</v>
      </c>
      <c r="BE344" s="676">
        <v>1272</v>
      </c>
      <c r="BF344" s="676">
        <v>872</v>
      </c>
      <c r="BG344" s="691">
        <v>368</v>
      </c>
      <c r="BH344" s="706">
        <v>498</v>
      </c>
      <c r="BI344" s="676">
        <v>233</v>
      </c>
      <c r="BJ344" s="676">
        <v>133</v>
      </c>
      <c r="BK344" s="676">
        <v>82</v>
      </c>
      <c r="BL344" s="691">
        <v>47</v>
      </c>
      <c r="BM344" s="706">
        <v>1623</v>
      </c>
      <c r="BN344" s="676">
        <v>1285</v>
      </c>
      <c r="BO344" s="676">
        <v>1041</v>
      </c>
      <c r="BP344" s="676">
        <v>843</v>
      </c>
      <c r="BQ344" s="691">
        <v>553</v>
      </c>
      <c r="BR344" s="706">
        <v>348</v>
      </c>
      <c r="BS344" s="676">
        <v>651</v>
      </c>
      <c r="BT344" s="676">
        <v>537</v>
      </c>
      <c r="BU344" s="676">
        <v>405</v>
      </c>
      <c r="BV344" s="676">
        <v>485</v>
      </c>
      <c r="BW344" s="676">
        <v>336</v>
      </c>
      <c r="BX344" s="676">
        <v>547</v>
      </c>
      <c r="BY344" s="721">
        <v>483</v>
      </c>
      <c r="BZ344" s="721">
        <v>433</v>
      </c>
      <c r="CA344" s="721">
        <v>469</v>
      </c>
      <c r="CB344" s="721">
        <v>480</v>
      </c>
      <c r="CC344" s="721">
        <v>623</v>
      </c>
      <c r="CD344" s="721">
        <v>541</v>
      </c>
      <c r="CE344" s="1730"/>
      <c r="CF344" s="1730"/>
      <c r="CG344" s="1730"/>
      <c r="CH344" s="1730"/>
      <c r="CI344" s="1730"/>
      <c r="CJ344" s="1730"/>
      <c r="CK344" s="1730"/>
      <c r="CL344" s="1730"/>
      <c r="CM344" s="1730"/>
      <c r="CN344" s="1730"/>
      <c r="CO344" s="1730"/>
      <c r="CP344" s="1730"/>
      <c r="CQ344" s="1730"/>
      <c r="CR344" s="1730"/>
      <c r="CS344" s="1730"/>
      <c r="CT344" s="1730"/>
      <c r="CU344" s="1730"/>
      <c r="CV344" s="1730"/>
      <c r="CW344" s="1730"/>
      <c r="CX344" s="1730"/>
      <c r="CY344" s="1730"/>
      <c r="CZ344" s="1561"/>
    </row>
    <row r="345" s="133" customFormat="true" ht="15" customHeight="true" x14ac:dyDescent="0.2">
      <c r="A345" s="2057" t="s">
        <v>145</v>
      </c>
      <c r="B345" s="161" t="s">
        <v>49</v>
      </c>
      <c r="C345" s="562">
        <v>6.86760778328882</v>
      </c>
      <c r="D345" s="577">
        <v>10.940737670949026</v>
      </c>
      <c r="E345" s="577">
        <v>18.37440553393861</v>
      </c>
      <c r="F345" s="577">
        <v>25.723186470850024</v>
      </c>
      <c r="G345" s="592">
        <v>48.79454926624738</v>
      </c>
      <c r="H345" s="607">
        <v>20.042872454448016</v>
      </c>
      <c r="I345" s="577">
        <v>30.446927374301673</v>
      </c>
      <c r="J345" s="577">
        <v>39.797639123102869</v>
      </c>
      <c r="K345" s="577">
        <v>48.363636363636367</v>
      </c>
      <c r="L345" s="592">
        <v>68.321513002364071</v>
      </c>
      <c r="M345" s="607">
        <v>5.602536997885835</v>
      </c>
      <c r="N345" s="577">
        <v>9.9943534726143426</v>
      </c>
      <c r="O345" s="577">
        <v>12.407407407407407</v>
      </c>
      <c r="P345" s="577">
        <v>17.491961414790996</v>
      </c>
      <c r="Q345" s="592">
        <v>29.399585921325048</v>
      </c>
      <c r="R345" s="607">
        <v>19.1358024691358</v>
      </c>
      <c r="S345" s="577">
        <v>10.045662100456621</v>
      </c>
      <c r="T345" s="577">
        <v>19.450549450549453</v>
      </c>
      <c r="U345" s="577">
        <v>23.569023569023571</v>
      </c>
      <c r="V345" s="577">
        <v>22.600243013365734</v>
      </c>
      <c r="W345" s="577">
        <v>36.684303350970012</v>
      </c>
      <c r="X345" s="577">
        <v>28.142380422691883</v>
      </c>
      <c r="Y345" s="646">
        <v>21.609195402298852</v>
      </c>
      <c r="Z345" s="646">
        <v>20.091324200913242</v>
      </c>
      <c r="AA345" s="646">
        <v>12.177121771217712</v>
      </c>
      <c r="AB345" s="646">
        <v>15.741789354473386</v>
      </c>
      <c r="AC345" s="646">
        <v>22.705882352941174</v>
      </c>
      <c r="AD345" s="646">
        <v>11.303344867358708</v>
      </c>
      <c r="AE345" s="1719"/>
      <c r="AF345" s="1719"/>
      <c r="AG345" s="1719"/>
      <c r="AH345" s="1719"/>
      <c r="AI345" s="1719"/>
      <c r="AJ345" s="1719"/>
      <c r="AK345" s="1719"/>
      <c r="AL345" s="1719"/>
      <c r="AM345" s="1719"/>
      <c r="AN345" s="1719"/>
      <c r="AO345" s="1719"/>
      <c r="AP345" s="1719"/>
      <c r="AQ345" s="1719"/>
      <c r="AR345" s="1719"/>
      <c r="AS345" s="1719"/>
      <c r="AT345" s="1719"/>
      <c r="AU345" s="1719"/>
      <c r="AV345" s="1719"/>
      <c r="AW345" s="1719"/>
      <c r="AX345" s="1719"/>
      <c r="AY345" s="1719"/>
      <c r="AZ345" s="242"/>
      <c r="BA345" s="1973" t="s">
        <v>151</v>
      </c>
      <c r="BB345" s="180" t="s">
        <v>49</v>
      </c>
      <c r="BC345" s="661">
        <v>180</v>
      </c>
      <c r="BD345" s="676">
        <v>264</v>
      </c>
      <c r="BE345" s="676">
        <v>425</v>
      </c>
      <c r="BF345" s="676">
        <v>578</v>
      </c>
      <c r="BG345" s="691">
        <v>931</v>
      </c>
      <c r="BH345" s="706">
        <v>187</v>
      </c>
      <c r="BI345" s="676">
        <v>218</v>
      </c>
      <c r="BJ345" s="676">
        <v>236</v>
      </c>
      <c r="BK345" s="676">
        <v>266</v>
      </c>
      <c r="BL345" s="691">
        <v>289</v>
      </c>
      <c r="BM345" s="706">
        <v>106</v>
      </c>
      <c r="BN345" s="676">
        <v>177</v>
      </c>
      <c r="BO345" s="676">
        <v>201</v>
      </c>
      <c r="BP345" s="676">
        <v>272</v>
      </c>
      <c r="BQ345" s="691">
        <v>426</v>
      </c>
      <c r="BR345" s="706">
        <v>155</v>
      </c>
      <c r="BS345" s="676">
        <v>88</v>
      </c>
      <c r="BT345" s="676">
        <v>177</v>
      </c>
      <c r="BU345" s="676">
        <v>210</v>
      </c>
      <c r="BV345" s="676">
        <v>186</v>
      </c>
      <c r="BW345" s="676">
        <v>416</v>
      </c>
      <c r="BX345" s="676">
        <v>253</v>
      </c>
      <c r="BY345" s="721">
        <v>188</v>
      </c>
      <c r="BZ345" s="721">
        <v>176</v>
      </c>
      <c r="CA345" s="721">
        <v>99</v>
      </c>
      <c r="CB345" s="721">
        <v>139</v>
      </c>
      <c r="CC345" s="721">
        <v>193</v>
      </c>
      <c r="CD345" s="721">
        <v>98</v>
      </c>
      <c r="CE345" s="1730"/>
      <c r="CF345" s="1730"/>
      <c r="CG345" s="1730"/>
      <c r="CH345" s="1730"/>
      <c r="CI345" s="1730"/>
      <c r="CJ345" s="1730"/>
      <c r="CK345" s="1730"/>
      <c r="CL345" s="1730"/>
      <c r="CM345" s="1730"/>
      <c r="CN345" s="1730"/>
      <c r="CO345" s="1730"/>
      <c r="CP345" s="1730"/>
      <c r="CQ345" s="1730"/>
      <c r="CR345" s="1730"/>
      <c r="CS345" s="1730"/>
      <c r="CT345" s="1730"/>
      <c r="CU345" s="1730"/>
      <c r="CV345" s="1730"/>
      <c r="CW345" s="1730"/>
      <c r="CX345" s="1730"/>
      <c r="CY345" s="1730"/>
      <c r="CZ345" s="1561"/>
    </row>
    <row r="346" s="133" customFormat="true" ht="15" customHeight="true" x14ac:dyDescent="0.2">
      <c r="A346" s="2057"/>
      <c r="B346" s="161" t="s">
        <v>48</v>
      </c>
      <c r="C346" s="562">
        <v>93.132392216711182</v>
      </c>
      <c r="D346" s="577">
        <v>89.059262329050966</v>
      </c>
      <c r="E346" s="577">
        <v>81.625594466061386</v>
      </c>
      <c r="F346" s="577">
        <v>74.276813529149976</v>
      </c>
      <c r="G346" s="592">
        <v>51.20545073375262</v>
      </c>
      <c r="H346" s="607">
        <v>79.957127545551984</v>
      </c>
      <c r="I346" s="577">
        <v>69.55307262569832</v>
      </c>
      <c r="J346" s="577">
        <v>60.202360876897131</v>
      </c>
      <c r="K346" s="577">
        <v>51.636363636363633</v>
      </c>
      <c r="L346" s="592">
        <v>31.678486997635936</v>
      </c>
      <c r="M346" s="607">
        <v>94.397463002114165</v>
      </c>
      <c r="N346" s="577">
        <v>90.005646527385665</v>
      </c>
      <c r="O346" s="577">
        <v>87.592592592592595</v>
      </c>
      <c r="P346" s="577">
        <v>82.508038585208993</v>
      </c>
      <c r="Q346" s="592">
        <v>70.600414078674945</v>
      </c>
      <c r="R346" s="607">
        <v>80.864197530864203</v>
      </c>
      <c r="S346" s="577">
        <v>89.954337899543376</v>
      </c>
      <c r="T346" s="577">
        <v>80.549450549450555</v>
      </c>
      <c r="U346" s="577">
        <v>76.430976430976429</v>
      </c>
      <c r="V346" s="577">
        <v>77.399756986634259</v>
      </c>
      <c r="W346" s="577">
        <v>63.315696649029988</v>
      </c>
      <c r="X346" s="577">
        <v>71.857619577308114</v>
      </c>
      <c r="Y346" s="646">
        <v>78.390804597701148</v>
      </c>
      <c r="Z346" s="646">
        <v>79.908675799086765</v>
      </c>
      <c r="AA346" s="646">
        <v>87.822878228782287</v>
      </c>
      <c r="AB346" s="646">
        <v>84.258210645526617</v>
      </c>
      <c r="AC346" s="646">
        <v>77.294117647058826</v>
      </c>
      <c r="AD346" s="646">
        <v>88.696655132641283</v>
      </c>
      <c r="AE346" s="1719"/>
      <c r="AF346" s="1719"/>
      <c r="AG346" s="1719"/>
      <c r="AH346" s="1719"/>
      <c r="AI346" s="1719"/>
      <c r="AJ346" s="1719"/>
      <c r="AK346" s="1719"/>
      <c r="AL346" s="1719"/>
      <c r="AM346" s="1719"/>
      <c r="AN346" s="1719"/>
      <c r="AO346" s="1719"/>
      <c r="AP346" s="1719"/>
      <c r="AQ346" s="1719"/>
      <c r="AR346" s="1719"/>
      <c r="AS346" s="1719"/>
      <c r="AT346" s="1719"/>
      <c r="AU346" s="1719"/>
      <c r="AV346" s="1719"/>
      <c r="AW346" s="1719"/>
      <c r="AX346" s="1719"/>
      <c r="AY346" s="1719"/>
      <c r="AZ346" s="242"/>
      <c r="BA346" s="1972"/>
      <c r="BB346" s="180" t="s">
        <v>48</v>
      </c>
      <c r="BC346" s="661">
        <v>2441</v>
      </c>
      <c r="BD346" s="676">
        <v>2149</v>
      </c>
      <c r="BE346" s="676">
        <v>1888</v>
      </c>
      <c r="BF346" s="676">
        <v>1669</v>
      </c>
      <c r="BG346" s="691">
        <v>977</v>
      </c>
      <c r="BH346" s="706">
        <v>746</v>
      </c>
      <c r="BI346" s="676">
        <v>498</v>
      </c>
      <c r="BJ346" s="676">
        <v>357</v>
      </c>
      <c r="BK346" s="676">
        <v>284</v>
      </c>
      <c r="BL346" s="691">
        <v>134</v>
      </c>
      <c r="BM346" s="706">
        <v>1786</v>
      </c>
      <c r="BN346" s="676">
        <v>1594</v>
      </c>
      <c r="BO346" s="676">
        <v>1419</v>
      </c>
      <c r="BP346" s="676">
        <v>1283</v>
      </c>
      <c r="BQ346" s="691">
        <v>1023</v>
      </c>
      <c r="BR346" s="706">
        <v>655</v>
      </c>
      <c r="BS346" s="676">
        <v>788</v>
      </c>
      <c r="BT346" s="676">
        <v>733</v>
      </c>
      <c r="BU346" s="676">
        <v>681</v>
      </c>
      <c r="BV346" s="676">
        <v>637</v>
      </c>
      <c r="BW346" s="676">
        <v>718</v>
      </c>
      <c r="BX346" s="676">
        <v>646</v>
      </c>
      <c r="BY346" s="721">
        <v>682</v>
      </c>
      <c r="BZ346" s="721">
        <v>700</v>
      </c>
      <c r="CA346" s="721">
        <v>714</v>
      </c>
      <c r="CB346" s="721">
        <v>744</v>
      </c>
      <c r="CC346" s="721">
        <v>657</v>
      </c>
      <c r="CD346" s="721">
        <v>769</v>
      </c>
      <c r="CE346" s="1730"/>
      <c r="CF346" s="1730"/>
      <c r="CG346" s="1730"/>
      <c r="CH346" s="1730"/>
      <c r="CI346" s="1730"/>
      <c r="CJ346" s="1730"/>
      <c r="CK346" s="1730"/>
      <c r="CL346" s="1730"/>
      <c r="CM346" s="1730"/>
      <c r="CN346" s="1730"/>
      <c r="CO346" s="1730"/>
      <c r="CP346" s="1730"/>
      <c r="CQ346" s="1730"/>
      <c r="CR346" s="1730"/>
      <c r="CS346" s="1730"/>
      <c r="CT346" s="1730"/>
      <c r="CU346" s="1730"/>
      <c r="CV346" s="1730"/>
      <c r="CW346" s="1730"/>
      <c r="CX346" s="1730"/>
      <c r="CY346" s="1730"/>
      <c r="CZ346" s="1561"/>
    </row>
    <row r="347" s="133" customFormat="true" ht="15" customHeight="true" x14ac:dyDescent="0.2">
      <c r="A347" s="2057" t="s">
        <v>146</v>
      </c>
      <c r="B347" s="161" t="s">
        <v>49</v>
      </c>
      <c r="C347" s="562">
        <v>4.4639450591377337</v>
      </c>
      <c r="D347" s="577">
        <v>8.246995441359303</v>
      </c>
      <c r="E347" s="577">
        <v>14.785992217898833</v>
      </c>
      <c r="F347" s="577">
        <v>22.919448153093015</v>
      </c>
      <c r="G347" s="592">
        <v>46.80293501048218</v>
      </c>
      <c r="H347" s="607">
        <v>14.469453376205788</v>
      </c>
      <c r="I347" s="577">
        <v>26.396648044692739</v>
      </c>
      <c r="J347" s="577">
        <v>36.42495784148398</v>
      </c>
      <c r="K347" s="577">
        <v>46.545454545454547</v>
      </c>
      <c r="L347" s="592">
        <v>65.72104018912529</v>
      </c>
      <c r="M347" s="607">
        <v>3.2769556025369981</v>
      </c>
      <c r="N347" s="577">
        <v>7.8486730660643715</v>
      </c>
      <c r="O347" s="577">
        <v>10.061728395061728</v>
      </c>
      <c r="P347" s="577">
        <v>14.790996784565916</v>
      </c>
      <c r="Q347" s="592">
        <v>27.4672187715666</v>
      </c>
      <c r="R347" s="607">
        <v>18.02469135802469</v>
      </c>
      <c r="S347" s="577">
        <v>6.506849315068493</v>
      </c>
      <c r="T347" s="577">
        <v>20.76923076923077</v>
      </c>
      <c r="U347" s="577">
        <v>21.548821548821547</v>
      </c>
      <c r="V347" s="577">
        <v>17.861482381530987</v>
      </c>
      <c r="W347" s="577">
        <v>32.539682539682538</v>
      </c>
      <c r="X347" s="577">
        <v>26.585094549499445</v>
      </c>
      <c r="Y347" s="646">
        <v>19.195402298850574</v>
      </c>
      <c r="Z347" s="646">
        <v>15.52511415525114</v>
      </c>
      <c r="AA347" s="646">
        <v>8.7330873308733086</v>
      </c>
      <c r="AB347" s="646">
        <v>15.515288788221969</v>
      </c>
      <c r="AC347" s="646">
        <v>15.411764705882353</v>
      </c>
      <c r="AD347" s="646">
        <v>9.8039215686274517</v>
      </c>
      <c r="AE347" s="1719"/>
      <c r="AF347" s="1719"/>
      <c r="AG347" s="1719"/>
      <c r="AH347" s="1719"/>
      <c r="AI347" s="1719"/>
      <c r="AJ347" s="1719"/>
      <c r="AK347" s="1719"/>
      <c r="AL347" s="1719"/>
      <c r="AM347" s="1719"/>
      <c r="AN347" s="1719"/>
      <c r="AO347" s="1719"/>
      <c r="AP347" s="1719"/>
      <c r="AQ347" s="1719"/>
      <c r="AR347" s="1719"/>
      <c r="AS347" s="1719"/>
      <c r="AT347" s="1719"/>
      <c r="AU347" s="1719"/>
      <c r="AV347" s="1719"/>
      <c r="AW347" s="1719"/>
      <c r="AX347" s="1719"/>
      <c r="AY347" s="1719"/>
      <c r="AZ347" s="242"/>
      <c r="BA347" s="1973" t="s">
        <v>152</v>
      </c>
      <c r="BB347" s="180" t="s">
        <v>49</v>
      </c>
      <c r="BC347" s="661">
        <v>117</v>
      </c>
      <c r="BD347" s="676">
        <v>199</v>
      </c>
      <c r="BE347" s="676">
        <v>342</v>
      </c>
      <c r="BF347" s="676">
        <v>515</v>
      </c>
      <c r="BG347" s="691">
        <v>893</v>
      </c>
      <c r="BH347" s="706">
        <v>135</v>
      </c>
      <c r="BI347" s="676">
        <v>189</v>
      </c>
      <c r="BJ347" s="676">
        <v>216</v>
      </c>
      <c r="BK347" s="676">
        <v>256</v>
      </c>
      <c r="BL347" s="691">
        <v>278</v>
      </c>
      <c r="BM347" s="706">
        <v>62</v>
      </c>
      <c r="BN347" s="676">
        <v>139</v>
      </c>
      <c r="BO347" s="676">
        <v>163</v>
      </c>
      <c r="BP347" s="676">
        <v>230</v>
      </c>
      <c r="BQ347" s="691">
        <v>398</v>
      </c>
      <c r="BR347" s="706">
        <v>146</v>
      </c>
      <c r="BS347" s="676">
        <v>57</v>
      </c>
      <c r="BT347" s="676">
        <v>189</v>
      </c>
      <c r="BU347" s="676">
        <v>192</v>
      </c>
      <c r="BV347" s="676">
        <v>147</v>
      </c>
      <c r="BW347" s="676">
        <v>369</v>
      </c>
      <c r="BX347" s="676">
        <v>239</v>
      </c>
      <c r="BY347" s="721">
        <v>167</v>
      </c>
      <c r="BZ347" s="721">
        <v>136</v>
      </c>
      <c r="CA347" s="721">
        <v>71</v>
      </c>
      <c r="CB347" s="721">
        <v>137</v>
      </c>
      <c r="CC347" s="721">
        <v>131</v>
      </c>
      <c r="CD347" s="721">
        <v>85</v>
      </c>
      <c r="CE347" s="1730"/>
      <c r="CF347" s="1730"/>
      <c r="CG347" s="1730"/>
      <c r="CH347" s="1730"/>
      <c r="CI347" s="1730"/>
      <c r="CJ347" s="1730"/>
      <c r="CK347" s="1730"/>
      <c r="CL347" s="1730"/>
      <c r="CM347" s="1730"/>
      <c r="CN347" s="1730"/>
      <c r="CO347" s="1730"/>
      <c r="CP347" s="1730"/>
      <c r="CQ347" s="1730"/>
      <c r="CR347" s="1730"/>
      <c r="CS347" s="1730"/>
      <c r="CT347" s="1730"/>
      <c r="CU347" s="1730"/>
      <c r="CV347" s="1730"/>
      <c r="CW347" s="1730"/>
      <c r="CX347" s="1730"/>
      <c r="CY347" s="1730"/>
      <c r="CZ347" s="1561"/>
    </row>
    <row r="348" s="133" customFormat="true" ht="15" customHeight="true" x14ac:dyDescent="0.2">
      <c r="A348" s="2057"/>
      <c r="B348" s="161" t="s">
        <v>48</v>
      </c>
      <c r="C348" s="562">
        <v>95.536054940862272</v>
      </c>
      <c r="D348" s="577">
        <v>91.753004558640697</v>
      </c>
      <c r="E348" s="577">
        <v>85.214007782101163</v>
      </c>
      <c r="F348" s="577">
        <v>77.080551846906985</v>
      </c>
      <c r="G348" s="592">
        <v>53.19706498951782</v>
      </c>
      <c r="H348" s="607">
        <v>85.530546623794208</v>
      </c>
      <c r="I348" s="577">
        <v>73.603351955307261</v>
      </c>
      <c r="J348" s="577">
        <v>63.575042158516013</v>
      </c>
      <c r="K348" s="577">
        <v>53.454545454545453</v>
      </c>
      <c r="L348" s="592">
        <v>34.278959810874703</v>
      </c>
      <c r="M348" s="607">
        <v>96.723044397462999</v>
      </c>
      <c r="N348" s="577">
        <v>92.151326933935636</v>
      </c>
      <c r="O348" s="577">
        <v>89.938271604938265</v>
      </c>
      <c r="P348" s="577">
        <v>85.20900321543408</v>
      </c>
      <c r="Q348" s="592">
        <v>72.532781228433407</v>
      </c>
      <c r="R348" s="607">
        <v>81.975308641975303</v>
      </c>
      <c r="S348" s="577">
        <v>93.493150684931507</v>
      </c>
      <c r="T348" s="577">
        <v>79.230769230769226</v>
      </c>
      <c r="U348" s="577">
        <v>78.45117845117845</v>
      </c>
      <c r="V348" s="577">
        <v>82.138517618469024</v>
      </c>
      <c r="W348" s="577">
        <v>67.460317460317469</v>
      </c>
      <c r="X348" s="577">
        <v>73.414905450500555</v>
      </c>
      <c r="Y348" s="646">
        <v>80.804597701149433</v>
      </c>
      <c r="Z348" s="646">
        <v>84.474885844748854</v>
      </c>
      <c r="AA348" s="646">
        <v>91.266912669126683</v>
      </c>
      <c r="AB348" s="646">
        <v>84.484711211778034</v>
      </c>
      <c r="AC348" s="646">
        <v>84.588235294117638</v>
      </c>
      <c r="AD348" s="646">
        <v>90.196078431372555</v>
      </c>
      <c r="AE348" s="1719"/>
      <c r="AF348" s="1719"/>
      <c r="AG348" s="1719"/>
      <c r="AH348" s="1719"/>
      <c r="AI348" s="1719"/>
      <c r="AJ348" s="1719"/>
      <c r="AK348" s="1719"/>
      <c r="AL348" s="1719"/>
      <c r="AM348" s="1719"/>
      <c r="AN348" s="1719"/>
      <c r="AO348" s="1719"/>
      <c r="AP348" s="1719"/>
      <c r="AQ348" s="1719"/>
      <c r="AR348" s="1719"/>
      <c r="AS348" s="1719"/>
      <c r="AT348" s="1719"/>
      <c r="AU348" s="1719"/>
      <c r="AV348" s="1719"/>
      <c r="AW348" s="1719"/>
      <c r="AX348" s="1719"/>
      <c r="AY348" s="1719"/>
      <c r="AZ348" s="242"/>
      <c r="BA348" s="1972"/>
      <c r="BB348" s="180" t="s">
        <v>48</v>
      </c>
      <c r="BC348" s="661">
        <v>2504</v>
      </c>
      <c r="BD348" s="676">
        <v>2214</v>
      </c>
      <c r="BE348" s="676">
        <v>1971</v>
      </c>
      <c r="BF348" s="676">
        <v>1732</v>
      </c>
      <c r="BG348" s="691">
        <v>1015</v>
      </c>
      <c r="BH348" s="706">
        <v>798</v>
      </c>
      <c r="BI348" s="676">
        <v>527</v>
      </c>
      <c r="BJ348" s="676">
        <v>377</v>
      </c>
      <c r="BK348" s="676">
        <v>294</v>
      </c>
      <c r="BL348" s="691">
        <v>145</v>
      </c>
      <c r="BM348" s="706">
        <v>1830</v>
      </c>
      <c r="BN348" s="676">
        <v>1632</v>
      </c>
      <c r="BO348" s="676">
        <v>1457</v>
      </c>
      <c r="BP348" s="676">
        <v>1325</v>
      </c>
      <c r="BQ348" s="691">
        <v>1051</v>
      </c>
      <c r="BR348" s="706">
        <v>664</v>
      </c>
      <c r="BS348" s="676">
        <v>819</v>
      </c>
      <c r="BT348" s="676">
        <v>721</v>
      </c>
      <c r="BU348" s="676">
        <v>699</v>
      </c>
      <c r="BV348" s="676">
        <v>676</v>
      </c>
      <c r="BW348" s="676">
        <v>765</v>
      </c>
      <c r="BX348" s="676">
        <v>660</v>
      </c>
      <c r="BY348" s="721">
        <v>703</v>
      </c>
      <c r="BZ348" s="721">
        <v>740</v>
      </c>
      <c r="CA348" s="721">
        <v>742</v>
      </c>
      <c r="CB348" s="721">
        <v>746</v>
      </c>
      <c r="CC348" s="721">
        <v>719</v>
      </c>
      <c r="CD348" s="721">
        <v>782</v>
      </c>
      <c r="CE348" s="1730"/>
      <c r="CF348" s="1730"/>
      <c r="CG348" s="1730"/>
      <c r="CH348" s="1730"/>
      <c r="CI348" s="1730"/>
      <c r="CJ348" s="1730"/>
      <c r="CK348" s="1730"/>
      <c r="CL348" s="1730"/>
      <c r="CM348" s="1730"/>
      <c r="CN348" s="1730"/>
      <c r="CO348" s="1730"/>
      <c r="CP348" s="1730"/>
      <c r="CQ348" s="1730"/>
      <c r="CR348" s="1730"/>
      <c r="CS348" s="1730"/>
      <c r="CT348" s="1730"/>
      <c r="CU348" s="1730"/>
      <c r="CV348" s="1730"/>
      <c r="CW348" s="1730"/>
      <c r="CX348" s="1730"/>
      <c r="CY348" s="1730"/>
      <c r="CZ348" s="1561"/>
    </row>
    <row r="349" s="133" customFormat="true" ht="15" customHeight="true" x14ac:dyDescent="0.2">
      <c r="A349" s="2057" t="s">
        <v>147</v>
      </c>
      <c r="B349" s="161" t="s">
        <v>49</v>
      </c>
      <c r="C349" s="562">
        <v>61.198016024418159</v>
      </c>
      <c r="D349" s="577">
        <v>70.741815167840855</v>
      </c>
      <c r="E349" s="577">
        <v>77.821011673151759</v>
      </c>
      <c r="F349" s="577">
        <v>84.557187360925681</v>
      </c>
      <c r="G349" s="592">
        <v>93.658280922431871</v>
      </c>
      <c r="H349" s="607">
        <v>82.958199356913184</v>
      </c>
      <c r="I349" s="577">
        <v>91.620111731843579</v>
      </c>
      <c r="J349" s="577">
        <v>92.748735244519395</v>
      </c>
      <c r="K349" s="577">
        <v>96.181818181818173</v>
      </c>
      <c r="L349" s="592">
        <v>98.108747044917251</v>
      </c>
      <c r="M349" s="607">
        <v>59.672304439746306</v>
      </c>
      <c r="N349" s="577">
        <v>66.741953698475442</v>
      </c>
      <c r="O349" s="577">
        <v>72.592592592592595</v>
      </c>
      <c r="P349" s="577">
        <v>76.334405144694543</v>
      </c>
      <c r="Q349" s="592">
        <v>82.815734989648035</v>
      </c>
      <c r="R349" s="607">
        <v>78.395061728395063</v>
      </c>
      <c r="S349" s="577">
        <v>69.977168949771681</v>
      </c>
      <c r="T349" s="577">
        <v>64.615384615384613</v>
      </c>
      <c r="U349" s="577">
        <v>81.144781144781149</v>
      </c>
      <c r="V349" s="577">
        <v>76.670716889428917</v>
      </c>
      <c r="W349" s="577">
        <v>95.149911816578481</v>
      </c>
      <c r="X349" s="577">
        <v>64.738598442714121</v>
      </c>
      <c r="Y349" s="646">
        <v>76.091954022988503</v>
      </c>
      <c r="Z349" s="646">
        <v>87.899543378995432</v>
      </c>
      <c r="AA349" s="646">
        <v>79.335793357933582</v>
      </c>
      <c r="AB349" s="646">
        <v>70.668176670441667</v>
      </c>
      <c r="AC349" s="646">
        <v>70.235294117647058</v>
      </c>
      <c r="AD349" s="646">
        <v>74.855824682814301</v>
      </c>
      <c r="AE349" s="1719"/>
      <c r="AF349" s="1719"/>
      <c r="AG349" s="1719"/>
      <c r="AH349" s="1719"/>
      <c r="AI349" s="1719"/>
      <c r="AJ349" s="1719"/>
      <c r="AK349" s="1719"/>
      <c r="AL349" s="1719"/>
      <c r="AM349" s="1719"/>
      <c r="AN349" s="1719"/>
      <c r="AO349" s="1719"/>
      <c r="AP349" s="1719"/>
      <c r="AQ349" s="1719"/>
      <c r="AR349" s="1719"/>
      <c r="AS349" s="1719"/>
      <c r="AT349" s="1719"/>
      <c r="AU349" s="1719"/>
      <c r="AV349" s="1719"/>
      <c r="AW349" s="1719"/>
      <c r="AX349" s="1719"/>
      <c r="AY349" s="1719"/>
      <c r="AZ349" s="242"/>
      <c r="BA349" s="1973" t="s">
        <v>153</v>
      </c>
      <c r="BB349" s="180" t="s">
        <v>49</v>
      </c>
      <c r="BC349" s="661">
        <v>1604</v>
      </c>
      <c r="BD349" s="676">
        <v>1707</v>
      </c>
      <c r="BE349" s="676">
        <v>1800</v>
      </c>
      <c r="BF349" s="676">
        <v>1900</v>
      </c>
      <c r="BG349" s="691">
        <v>1787</v>
      </c>
      <c r="BH349" s="706">
        <v>774</v>
      </c>
      <c r="BI349" s="676">
        <v>656</v>
      </c>
      <c r="BJ349" s="676">
        <v>550</v>
      </c>
      <c r="BK349" s="676">
        <v>529</v>
      </c>
      <c r="BL349" s="691">
        <v>415</v>
      </c>
      <c r="BM349" s="706">
        <v>1129</v>
      </c>
      <c r="BN349" s="676">
        <v>1182</v>
      </c>
      <c r="BO349" s="676">
        <v>1176</v>
      </c>
      <c r="BP349" s="676">
        <v>1187</v>
      </c>
      <c r="BQ349" s="691">
        <v>1200</v>
      </c>
      <c r="BR349" s="706">
        <v>635</v>
      </c>
      <c r="BS349" s="676">
        <v>613</v>
      </c>
      <c r="BT349" s="676">
        <v>588</v>
      </c>
      <c r="BU349" s="676">
        <v>723</v>
      </c>
      <c r="BV349" s="676">
        <v>631</v>
      </c>
      <c r="BW349" s="676">
        <v>1079</v>
      </c>
      <c r="BX349" s="676">
        <v>582</v>
      </c>
      <c r="BY349" s="721">
        <v>662</v>
      </c>
      <c r="BZ349" s="721">
        <v>770</v>
      </c>
      <c r="CA349" s="721">
        <v>645</v>
      </c>
      <c r="CB349" s="721">
        <v>624</v>
      </c>
      <c r="CC349" s="721">
        <v>597</v>
      </c>
      <c r="CD349" s="721">
        <v>649</v>
      </c>
      <c r="CE349" s="1730"/>
      <c r="CF349" s="1730"/>
      <c r="CG349" s="1730"/>
      <c r="CH349" s="1730"/>
      <c r="CI349" s="1730"/>
      <c r="CJ349" s="1730"/>
      <c r="CK349" s="1730"/>
      <c r="CL349" s="1730"/>
      <c r="CM349" s="1730"/>
      <c r="CN349" s="1730"/>
      <c r="CO349" s="1730"/>
      <c r="CP349" s="1730"/>
      <c r="CQ349" s="1730"/>
      <c r="CR349" s="1730"/>
      <c r="CS349" s="1730"/>
      <c r="CT349" s="1730"/>
      <c r="CU349" s="1730"/>
      <c r="CV349" s="1730"/>
      <c r="CW349" s="1730"/>
      <c r="CX349" s="1730"/>
      <c r="CY349" s="1730"/>
      <c r="CZ349" s="1561"/>
    </row>
    <row r="350" s="133" customFormat="true" ht="15" customHeight="true" x14ac:dyDescent="0.2">
      <c r="A350" s="2057"/>
      <c r="B350" s="161" t="s">
        <v>48</v>
      </c>
      <c r="C350" s="562">
        <v>38.801983975581841</v>
      </c>
      <c r="D350" s="577">
        <v>29.258184832159138</v>
      </c>
      <c r="E350" s="577">
        <v>22.178988326848248</v>
      </c>
      <c r="F350" s="577">
        <v>15.442812639074322</v>
      </c>
      <c r="G350" s="592">
        <v>6.3417190775681336</v>
      </c>
      <c r="H350" s="607">
        <v>17.041800643086816</v>
      </c>
      <c r="I350" s="577">
        <v>8.3798882681564244</v>
      </c>
      <c r="J350" s="577">
        <v>7.2512647554806078</v>
      </c>
      <c r="K350" s="577">
        <v>3.8181818181818183</v>
      </c>
      <c r="L350" s="592">
        <v>1.8912529550827424</v>
      </c>
      <c r="M350" s="607">
        <v>40.327695560253702</v>
      </c>
      <c r="N350" s="577">
        <v>33.258046301524566</v>
      </c>
      <c r="O350" s="577">
        <v>27.407407407407408</v>
      </c>
      <c r="P350" s="577">
        <v>23.665594855305468</v>
      </c>
      <c r="Q350" s="592">
        <v>17.184265010351968</v>
      </c>
      <c r="R350" s="607">
        <v>21.604938271604937</v>
      </c>
      <c r="S350" s="577">
        <v>30.022831050228309</v>
      </c>
      <c r="T350" s="577">
        <v>35.384615384615387</v>
      </c>
      <c r="U350" s="577">
        <v>18.855218855218855</v>
      </c>
      <c r="V350" s="577">
        <v>23.32928311057108</v>
      </c>
      <c r="W350" s="577">
        <v>4.8500881834215166</v>
      </c>
      <c r="X350" s="577">
        <v>35.261401557285872</v>
      </c>
      <c r="Y350" s="646">
        <v>23.908045977011493</v>
      </c>
      <c r="Z350" s="646">
        <v>12.100456621004566</v>
      </c>
      <c r="AA350" s="646">
        <v>20.664206642066421</v>
      </c>
      <c r="AB350" s="646">
        <v>29.331823329558325</v>
      </c>
      <c r="AC350" s="646">
        <v>29.764705882352942</v>
      </c>
      <c r="AD350" s="646">
        <v>25.144175317185695</v>
      </c>
      <c r="AE350" s="1719"/>
      <c r="AF350" s="1719"/>
      <c r="AG350" s="1719"/>
      <c r="AH350" s="1719"/>
      <c r="AI350" s="1719"/>
      <c r="AJ350" s="1719"/>
      <c r="AK350" s="1719"/>
      <c r="AL350" s="1719"/>
      <c r="AM350" s="1719"/>
      <c r="AN350" s="1719"/>
      <c r="AO350" s="1719"/>
      <c r="AP350" s="1719"/>
      <c r="AQ350" s="1719"/>
      <c r="AR350" s="1719"/>
      <c r="AS350" s="1719"/>
      <c r="AT350" s="1719"/>
      <c r="AU350" s="1719"/>
      <c r="AV350" s="1719"/>
      <c r="AW350" s="1719"/>
      <c r="AX350" s="1719"/>
      <c r="AY350" s="1719"/>
      <c r="AZ350" s="242"/>
      <c r="BA350" s="1972"/>
      <c r="BB350" s="180" t="s">
        <v>48</v>
      </c>
      <c r="BC350" s="661">
        <v>1017</v>
      </c>
      <c r="BD350" s="676">
        <v>706</v>
      </c>
      <c r="BE350" s="676">
        <v>513</v>
      </c>
      <c r="BF350" s="676">
        <v>347</v>
      </c>
      <c r="BG350" s="691">
        <v>121</v>
      </c>
      <c r="BH350" s="706">
        <v>159</v>
      </c>
      <c r="BI350" s="676">
        <v>60</v>
      </c>
      <c r="BJ350" s="676">
        <v>43</v>
      </c>
      <c r="BK350" s="676">
        <v>21</v>
      </c>
      <c r="BL350" s="691">
        <v>8</v>
      </c>
      <c r="BM350" s="706">
        <v>763</v>
      </c>
      <c r="BN350" s="676">
        <v>589</v>
      </c>
      <c r="BO350" s="676">
        <v>444</v>
      </c>
      <c r="BP350" s="676">
        <v>368</v>
      </c>
      <c r="BQ350" s="691">
        <v>249</v>
      </c>
      <c r="BR350" s="706">
        <v>175</v>
      </c>
      <c r="BS350" s="676">
        <v>263</v>
      </c>
      <c r="BT350" s="676">
        <v>322</v>
      </c>
      <c r="BU350" s="676">
        <v>168</v>
      </c>
      <c r="BV350" s="676">
        <v>192</v>
      </c>
      <c r="BW350" s="676">
        <v>55</v>
      </c>
      <c r="BX350" s="676">
        <v>317</v>
      </c>
      <c r="BY350" s="721">
        <v>208</v>
      </c>
      <c r="BZ350" s="721">
        <v>106</v>
      </c>
      <c r="CA350" s="721">
        <v>168</v>
      </c>
      <c r="CB350" s="721">
        <v>259</v>
      </c>
      <c r="CC350" s="721">
        <v>253</v>
      </c>
      <c r="CD350" s="721">
        <v>218</v>
      </c>
      <c r="CE350" s="1730"/>
      <c r="CF350" s="1730"/>
      <c r="CG350" s="1730"/>
      <c r="CH350" s="1730"/>
      <c r="CI350" s="1730"/>
      <c r="CJ350" s="1730"/>
      <c r="CK350" s="1730"/>
      <c r="CL350" s="1730"/>
      <c r="CM350" s="1730"/>
      <c r="CN350" s="1730"/>
      <c r="CO350" s="1730"/>
      <c r="CP350" s="1730"/>
      <c r="CQ350" s="1730"/>
      <c r="CR350" s="1730"/>
      <c r="CS350" s="1730"/>
      <c r="CT350" s="1730"/>
      <c r="CU350" s="1730"/>
      <c r="CV350" s="1730"/>
      <c r="CW350" s="1730"/>
      <c r="CX350" s="1730"/>
      <c r="CY350" s="1730"/>
      <c r="CZ350" s="1561"/>
    </row>
    <row r="351" s="133" customFormat="true" ht="15" customHeight="true" x14ac:dyDescent="0.2">
      <c r="A351" s="2057" t="s">
        <v>148</v>
      </c>
      <c r="B351" s="161" t="s">
        <v>49</v>
      </c>
      <c r="C351" s="562">
        <v>23.693246852346434</v>
      </c>
      <c r="D351" s="577">
        <v>42.395358474927477</v>
      </c>
      <c r="E351" s="577">
        <v>56.247297881539126</v>
      </c>
      <c r="F351" s="577">
        <v>71.60658655985759</v>
      </c>
      <c r="G351" s="592">
        <v>86.373165618448638</v>
      </c>
      <c r="H351" s="607">
        <v>54.983922829581985</v>
      </c>
      <c r="I351" s="577">
        <v>73.463687150837984</v>
      </c>
      <c r="J351" s="577">
        <v>83.811129848229342</v>
      </c>
      <c r="K351" s="577">
        <v>88.545454545454547</v>
      </c>
      <c r="L351" s="592">
        <v>90.780141843971634</v>
      </c>
      <c r="M351" s="607">
        <v>19.978858350951374</v>
      </c>
      <c r="N351" s="577">
        <v>37.549407114624508</v>
      </c>
      <c r="O351" s="577">
        <v>47.46913580246914</v>
      </c>
      <c r="P351" s="577">
        <v>58.456591639871377</v>
      </c>
      <c r="Q351" s="592">
        <v>74.120082815734989</v>
      </c>
      <c r="R351" s="607">
        <v>70.246913580246911</v>
      </c>
      <c r="S351" s="577">
        <v>33.561643835616437</v>
      </c>
      <c r="T351" s="577">
        <v>51.428571428571423</v>
      </c>
      <c r="U351" s="577">
        <v>65.88103254769922</v>
      </c>
      <c r="V351" s="577">
        <v>46.901579586877276</v>
      </c>
      <c r="W351" s="577">
        <v>71.957671957671948</v>
      </c>
      <c r="X351" s="577">
        <v>58.509454949944384</v>
      </c>
      <c r="Y351" s="646">
        <v>54.367816091954026</v>
      </c>
      <c r="Z351" s="646">
        <v>56.62100456621004</v>
      </c>
      <c r="AA351" s="646">
        <v>48.954489544895445</v>
      </c>
      <c r="AB351" s="646">
        <v>56.625141562853912</v>
      </c>
      <c r="AC351" s="646">
        <v>33.411764705882355</v>
      </c>
      <c r="AD351" s="646">
        <v>46.712802768166092</v>
      </c>
      <c r="AE351" s="1719"/>
      <c r="AF351" s="1719"/>
      <c r="AG351" s="1719"/>
      <c r="AH351" s="1719"/>
      <c r="AI351" s="1719"/>
      <c r="AJ351" s="1719"/>
      <c r="AK351" s="1719"/>
      <c r="AL351" s="1719"/>
      <c r="AM351" s="1719"/>
      <c r="AN351" s="1719"/>
      <c r="AO351" s="1719"/>
      <c r="AP351" s="1719"/>
      <c r="AQ351" s="1719"/>
      <c r="AR351" s="1719"/>
      <c r="AS351" s="1719"/>
      <c r="AT351" s="1719"/>
      <c r="AU351" s="1719"/>
      <c r="AV351" s="1719"/>
      <c r="AW351" s="1719"/>
      <c r="AX351" s="1719"/>
      <c r="AY351" s="1719"/>
      <c r="AZ351" s="242"/>
      <c r="BA351" s="1973" t="s">
        <v>154</v>
      </c>
      <c r="BB351" s="180" t="s">
        <v>49</v>
      </c>
      <c r="BC351" s="661">
        <v>621</v>
      </c>
      <c r="BD351" s="676">
        <v>1023</v>
      </c>
      <c r="BE351" s="676">
        <v>1301</v>
      </c>
      <c r="BF351" s="676">
        <v>1609</v>
      </c>
      <c r="BG351" s="691">
        <v>1648</v>
      </c>
      <c r="BH351" s="706">
        <v>513</v>
      </c>
      <c r="BI351" s="676">
        <v>526</v>
      </c>
      <c r="BJ351" s="676">
        <v>497</v>
      </c>
      <c r="BK351" s="676">
        <v>487</v>
      </c>
      <c r="BL351" s="691">
        <v>384</v>
      </c>
      <c r="BM351" s="706">
        <v>378</v>
      </c>
      <c r="BN351" s="676">
        <v>665</v>
      </c>
      <c r="BO351" s="676">
        <v>769</v>
      </c>
      <c r="BP351" s="676">
        <v>909</v>
      </c>
      <c r="BQ351" s="691">
        <v>1074</v>
      </c>
      <c r="BR351" s="706">
        <v>569</v>
      </c>
      <c r="BS351" s="676">
        <v>294</v>
      </c>
      <c r="BT351" s="676">
        <v>468</v>
      </c>
      <c r="BU351" s="676">
        <v>587</v>
      </c>
      <c r="BV351" s="676">
        <v>386</v>
      </c>
      <c r="BW351" s="676">
        <v>816</v>
      </c>
      <c r="BX351" s="676">
        <v>526</v>
      </c>
      <c r="BY351" s="721">
        <v>473</v>
      </c>
      <c r="BZ351" s="721">
        <v>496</v>
      </c>
      <c r="CA351" s="721">
        <v>398</v>
      </c>
      <c r="CB351" s="721">
        <v>500</v>
      </c>
      <c r="CC351" s="721">
        <v>284</v>
      </c>
      <c r="CD351" s="721">
        <v>405</v>
      </c>
      <c r="CE351" s="1730"/>
      <c r="CF351" s="1730"/>
      <c r="CG351" s="1730"/>
      <c r="CH351" s="1730"/>
      <c r="CI351" s="1730"/>
      <c r="CJ351" s="1730"/>
      <c r="CK351" s="1730"/>
      <c r="CL351" s="1730"/>
      <c r="CM351" s="1730"/>
      <c r="CN351" s="1730"/>
      <c r="CO351" s="1730"/>
      <c r="CP351" s="1730"/>
      <c r="CQ351" s="1730"/>
      <c r="CR351" s="1730"/>
      <c r="CS351" s="1730"/>
      <c r="CT351" s="1730"/>
      <c r="CU351" s="1730"/>
      <c r="CV351" s="1730"/>
      <c r="CW351" s="1730"/>
      <c r="CX351" s="1730"/>
      <c r="CY351" s="1730"/>
      <c r="CZ351" s="1561"/>
    </row>
    <row r="352" s="133" customFormat="true" ht="15" customHeight="true" x14ac:dyDescent="0.2">
      <c r="A352" s="2057"/>
      <c r="B352" s="161" t="s">
        <v>48</v>
      </c>
      <c r="C352" s="562">
        <v>76.306753147653566</v>
      </c>
      <c r="D352" s="577">
        <v>57.604641525072523</v>
      </c>
      <c r="E352" s="577">
        <v>43.752702118460874</v>
      </c>
      <c r="F352" s="577">
        <v>28.39341344014241</v>
      </c>
      <c r="G352" s="592">
        <v>13.626834381551362</v>
      </c>
      <c r="H352" s="607">
        <v>45.016077170418008</v>
      </c>
      <c r="I352" s="577">
        <v>26.536312849162012</v>
      </c>
      <c r="J352" s="577">
        <v>16.188870151770658</v>
      </c>
      <c r="K352" s="577">
        <v>11.454545454545455</v>
      </c>
      <c r="L352" s="592">
        <v>9.2198581560283674</v>
      </c>
      <c r="M352" s="607">
        <v>80.021141649048616</v>
      </c>
      <c r="N352" s="577">
        <v>62.450592885375485</v>
      </c>
      <c r="O352" s="577">
        <v>52.530864197530867</v>
      </c>
      <c r="P352" s="577">
        <v>41.543408360128623</v>
      </c>
      <c r="Q352" s="592">
        <v>25.879917184265011</v>
      </c>
      <c r="R352" s="607">
        <v>29.753086419753089</v>
      </c>
      <c r="S352" s="577">
        <v>66.438356164383563</v>
      </c>
      <c r="T352" s="577">
        <v>48.571428571428569</v>
      </c>
      <c r="U352" s="577">
        <v>34.118967452300787</v>
      </c>
      <c r="V352" s="577">
        <v>53.098420413122724</v>
      </c>
      <c r="W352" s="577">
        <v>28.042328042328041</v>
      </c>
      <c r="X352" s="577">
        <v>41.490545050055616</v>
      </c>
      <c r="Y352" s="646">
        <v>45.632183908045974</v>
      </c>
      <c r="Z352" s="646">
        <v>43.378995433789953</v>
      </c>
      <c r="AA352" s="646">
        <v>51.045510455104548</v>
      </c>
      <c r="AB352" s="646">
        <v>43.374858437146088</v>
      </c>
      <c r="AC352" s="646">
        <v>66.588235294117652</v>
      </c>
      <c r="AD352" s="646">
        <v>53.287197231833908</v>
      </c>
      <c r="AE352" s="1719"/>
      <c r="AF352" s="1719"/>
      <c r="AG352" s="1719"/>
      <c r="AH352" s="1719"/>
      <c r="AI352" s="1719"/>
      <c r="AJ352" s="1719"/>
      <c r="AK352" s="1719"/>
      <c r="AL352" s="1719"/>
      <c r="AM352" s="1719"/>
      <c r="AN352" s="1719"/>
      <c r="AO352" s="1719"/>
      <c r="AP352" s="1719"/>
      <c r="AQ352" s="1719"/>
      <c r="AR352" s="1719"/>
      <c r="AS352" s="1719"/>
      <c r="AT352" s="1719"/>
      <c r="AU352" s="1719"/>
      <c r="AV352" s="1719"/>
      <c r="AW352" s="1719"/>
      <c r="AX352" s="1719"/>
      <c r="AY352" s="1719"/>
      <c r="AZ352" s="242"/>
      <c r="BA352" s="1972"/>
      <c r="BB352" s="180" t="s">
        <v>48</v>
      </c>
      <c r="BC352" s="661">
        <v>2000</v>
      </c>
      <c r="BD352" s="676">
        <v>1390</v>
      </c>
      <c r="BE352" s="676">
        <v>1012</v>
      </c>
      <c r="BF352" s="676">
        <v>638</v>
      </c>
      <c r="BG352" s="691">
        <v>260</v>
      </c>
      <c r="BH352" s="706">
        <v>420</v>
      </c>
      <c r="BI352" s="676">
        <v>190</v>
      </c>
      <c r="BJ352" s="676">
        <v>96</v>
      </c>
      <c r="BK352" s="676">
        <v>63</v>
      </c>
      <c r="BL352" s="691">
        <v>39</v>
      </c>
      <c r="BM352" s="706">
        <v>1514</v>
      </c>
      <c r="BN352" s="676">
        <v>1106</v>
      </c>
      <c r="BO352" s="676">
        <v>851</v>
      </c>
      <c r="BP352" s="676">
        <v>646</v>
      </c>
      <c r="BQ352" s="691">
        <v>375</v>
      </c>
      <c r="BR352" s="706">
        <v>241</v>
      </c>
      <c r="BS352" s="676">
        <v>582</v>
      </c>
      <c r="BT352" s="676">
        <v>442</v>
      </c>
      <c r="BU352" s="676">
        <v>304</v>
      </c>
      <c r="BV352" s="676">
        <v>437</v>
      </c>
      <c r="BW352" s="676">
        <v>318</v>
      </c>
      <c r="BX352" s="676">
        <v>373</v>
      </c>
      <c r="BY352" s="721">
        <v>397</v>
      </c>
      <c r="BZ352" s="721">
        <v>380</v>
      </c>
      <c r="CA352" s="721">
        <v>415</v>
      </c>
      <c r="CB352" s="721">
        <v>383</v>
      </c>
      <c r="CC352" s="721">
        <v>566</v>
      </c>
      <c r="CD352" s="721">
        <v>462</v>
      </c>
      <c r="CE352" s="1730"/>
      <c r="CF352" s="1730"/>
      <c r="CG352" s="1730"/>
      <c r="CH352" s="1730"/>
      <c r="CI352" s="1730"/>
      <c r="CJ352" s="1730"/>
      <c r="CK352" s="1730"/>
      <c r="CL352" s="1730"/>
      <c r="CM352" s="1730"/>
      <c r="CN352" s="1730"/>
      <c r="CO352" s="1730"/>
      <c r="CP352" s="1730"/>
      <c r="CQ352" s="1730"/>
      <c r="CR352" s="1730"/>
      <c r="CS352" s="1730"/>
      <c r="CT352" s="1730"/>
      <c r="CU352" s="1730"/>
      <c r="CV352" s="1730"/>
      <c r="CW352" s="1730"/>
      <c r="CX352" s="1730"/>
      <c r="CY352" s="1730"/>
      <c r="CZ352" s="1561"/>
    </row>
    <row r="353" s="133" customFormat="true" ht="15" customHeight="true" x14ac:dyDescent="0.2">
      <c r="A353" s="2057" t="s">
        <v>137</v>
      </c>
      <c r="B353" s="161" t="s">
        <v>49</v>
      </c>
      <c r="C353" s="562">
        <v>10.301411674933233</v>
      </c>
      <c r="D353" s="577">
        <v>15.292167426440114</v>
      </c>
      <c r="E353" s="577">
        <v>22.481625594466063</v>
      </c>
      <c r="F353" s="577">
        <v>29.417000445037829</v>
      </c>
      <c r="G353" s="592">
        <v>52.096436058700213</v>
      </c>
      <c r="H353" s="607">
        <v>22.829581993569132</v>
      </c>
      <c r="I353" s="577">
        <v>33.100558659217874</v>
      </c>
      <c r="J353" s="577">
        <v>43.001686340640809</v>
      </c>
      <c r="K353" s="577">
        <v>50.727272727272734</v>
      </c>
      <c r="L353" s="592">
        <v>69.739952718676122</v>
      </c>
      <c r="M353" s="607">
        <v>8.5095137420718814</v>
      </c>
      <c r="N353" s="577">
        <v>14.511575381140599</v>
      </c>
      <c r="O353" s="577">
        <v>17.160493827160494</v>
      </c>
      <c r="P353" s="577">
        <v>21.80064308681672</v>
      </c>
      <c r="Q353" s="592">
        <v>34.506556245686681</v>
      </c>
      <c r="R353" s="607">
        <v>23.580246913580247</v>
      </c>
      <c r="S353" s="577">
        <v>10.616438356164384</v>
      </c>
      <c r="T353" s="577">
        <v>29.670329670329672</v>
      </c>
      <c r="U353" s="577">
        <v>26.936026936026934</v>
      </c>
      <c r="V353" s="577">
        <v>26.852976913730252</v>
      </c>
      <c r="W353" s="577">
        <v>37.213403880070544</v>
      </c>
      <c r="X353" s="577">
        <v>38.70967741935484</v>
      </c>
      <c r="Y353" s="646">
        <v>25.402298850574713</v>
      </c>
      <c r="Z353" s="646">
        <v>21.917808219178081</v>
      </c>
      <c r="AA353" s="646">
        <v>13.284132841328415</v>
      </c>
      <c r="AB353" s="646">
        <v>19.13929784824462</v>
      </c>
      <c r="AC353" s="646">
        <v>27.058823529411764</v>
      </c>
      <c r="AD353" s="646">
        <v>12.572087658592848</v>
      </c>
      <c r="AE353" s="1719"/>
      <c r="AF353" s="1719"/>
      <c r="AG353" s="1719"/>
      <c r="AH353" s="1719"/>
      <c r="AI353" s="1719"/>
      <c r="AJ353" s="1719"/>
      <c r="AK353" s="1719"/>
      <c r="AL353" s="1719"/>
      <c r="AM353" s="1719"/>
      <c r="AN353" s="1719"/>
      <c r="AO353" s="1719"/>
      <c r="AP353" s="1719"/>
      <c r="AQ353" s="1719"/>
      <c r="AR353" s="1719"/>
      <c r="AS353" s="1719"/>
      <c r="AT353" s="1719"/>
      <c r="AU353" s="1719"/>
      <c r="AV353" s="1719"/>
      <c r="AW353" s="1719"/>
      <c r="AX353" s="1719"/>
      <c r="AY353" s="1719"/>
      <c r="AZ353" s="242"/>
      <c r="BA353" s="1973" t="s">
        <v>143</v>
      </c>
      <c r="BB353" s="180" t="s">
        <v>49</v>
      </c>
      <c r="BC353" s="661">
        <v>270</v>
      </c>
      <c r="BD353" s="676">
        <v>369</v>
      </c>
      <c r="BE353" s="676">
        <v>520</v>
      </c>
      <c r="BF353" s="676">
        <v>661</v>
      </c>
      <c r="BG353" s="691">
        <v>994</v>
      </c>
      <c r="BH353" s="706">
        <v>213</v>
      </c>
      <c r="BI353" s="676">
        <v>237</v>
      </c>
      <c r="BJ353" s="676">
        <v>255</v>
      </c>
      <c r="BK353" s="676">
        <v>279</v>
      </c>
      <c r="BL353" s="691">
        <v>295</v>
      </c>
      <c r="BM353" s="706">
        <v>161</v>
      </c>
      <c r="BN353" s="676">
        <v>257</v>
      </c>
      <c r="BO353" s="676">
        <v>278</v>
      </c>
      <c r="BP353" s="676">
        <v>339</v>
      </c>
      <c r="BQ353" s="691">
        <v>500</v>
      </c>
      <c r="BR353" s="706">
        <v>191</v>
      </c>
      <c r="BS353" s="676">
        <v>93</v>
      </c>
      <c r="BT353" s="676">
        <v>270</v>
      </c>
      <c r="BU353" s="676">
        <v>240</v>
      </c>
      <c r="BV353" s="676">
        <v>221</v>
      </c>
      <c r="BW353" s="676">
        <v>422</v>
      </c>
      <c r="BX353" s="676">
        <v>348</v>
      </c>
      <c r="BY353" s="721">
        <v>221</v>
      </c>
      <c r="BZ353" s="721">
        <v>192</v>
      </c>
      <c r="CA353" s="721">
        <v>108</v>
      </c>
      <c r="CB353" s="721">
        <v>169</v>
      </c>
      <c r="CC353" s="721">
        <v>230</v>
      </c>
      <c r="CD353" s="721">
        <v>109</v>
      </c>
      <c r="CE353" s="1730"/>
      <c r="CF353" s="1730"/>
      <c r="CG353" s="1730"/>
      <c r="CH353" s="1730"/>
      <c r="CI353" s="1730"/>
      <c r="CJ353" s="1730"/>
      <c r="CK353" s="1730"/>
      <c r="CL353" s="1730"/>
      <c r="CM353" s="1730"/>
      <c r="CN353" s="1730"/>
      <c r="CO353" s="1730"/>
      <c r="CP353" s="1730"/>
      <c r="CQ353" s="1730"/>
      <c r="CR353" s="1730"/>
      <c r="CS353" s="1730"/>
      <c r="CT353" s="1730"/>
      <c r="CU353" s="1730"/>
      <c r="CV353" s="1730"/>
      <c r="CW353" s="1730"/>
      <c r="CX353" s="1730"/>
      <c r="CY353" s="1730"/>
      <c r="CZ353" s="1561"/>
    </row>
    <row r="354" s="133" customFormat="true" ht="15" customHeight="true" x14ac:dyDescent="0.2">
      <c r="A354" s="2058"/>
      <c r="B354" s="162" t="s">
        <v>48</v>
      </c>
      <c r="C354" s="563">
        <v>89.698588325066765</v>
      </c>
      <c r="D354" s="578">
        <v>84.707832573559884</v>
      </c>
      <c r="E354" s="578">
        <v>77.518374405533947</v>
      </c>
      <c r="F354" s="578">
        <v>70.582999554962171</v>
      </c>
      <c r="G354" s="593">
        <v>47.903563941299794</v>
      </c>
      <c r="H354" s="608">
        <v>77.170418006430864</v>
      </c>
      <c r="I354" s="578">
        <v>66.899441340782118</v>
      </c>
      <c r="J354" s="578">
        <v>56.998313659359191</v>
      </c>
      <c r="K354" s="578">
        <v>49.272727272727273</v>
      </c>
      <c r="L354" s="593">
        <v>30.260047281323878</v>
      </c>
      <c r="M354" s="608">
        <v>91.490486257928112</v>
      </c>
      <c r="N354" s="578">
        <v>85.488424618859398</v>
      </c>
      <c r="O354" s="578">
        <v>82.839506172839506</v>
      </c>
      <c r="P354" s="578">
        <v>78.19935691318328</v>
      </c>
      <c r="Q354" s="593">
        <v>65.493443754313319</v>
      </c>
      <c r="R354" s="608">
        <v>76.419753086419746</v>
      </c>
      <c r="S354" s="578">
        <v>89.38356164383562</v>
      </c>
      <c r="T354" s="578">
        <v>70.329670329670336</v>
      </c>
      <c r="U354" s="578">
        <v>73.063973063973066</v>
      </c>
      <c r="V354" s="578">
        <v>73.147023086269741</v>
      </c>
      <c r="W354" s="578">
        <v>62.786596119929449</v>
      </c>
      <c r="X354" s="578">
        <v>61.29032258064516</v>
      </c>
      <c r="Y354" s="647">
        <v>74.597701149425291</v>
      </c>
      <c r="Z354" s="647">
        <v>78.082191780821915</v>
      </c>
      <c r="AA354" s="647">
        <v>86.715867158671585</v>
      </c>
      <c r="AB354" s="647">
        <v>80.860702151755376</v>
      </c>
      <c r="AC354" s="647">
        <v>72.941176470588232</v>
      </c>
      <c r="AD354" s="647">
        <v>87.427912341407151</v>
      </c>
      <c r="AE354" s="1720"/>
      <c r="AF354" s="1720"/>
      <c r="AG354" s="1720"/>
      <c r="AH354" s="1720"/>
      <c r="AI354" s="1720"/>
      <c r="AJ354" s="1720"/>
      <c r="AK354" s="1720"/>
      <c r="AL354" s="1720"/>
      <c r="AM354" s="1720"/>
      <c r="AN354" s="1720"/>
      <c r="AO354" s="1720"/>
      <c r="AP354" s="1720"/>
      <c r="AQ354" s="1720"/>
      <c r="AR354" s="1720"/>
      <c r="AS354" s="1720"/>
      <c r="AT354" s="1720"/>
      <c r="AU354" s="1720"/>
      <c r="AV354" s="1720"/>
      <c r="AW354" s="1720"/>
      <c r="AX354" s="1720"/>
      <c r="AY354" s="1720"/>
      <c r="AZ354" s="242"/>
      <c r="BA354" s="1983"/>
      <c r="BB354" s="181" t="s">
        <v>48</v>
      </c>
      <c r="BC354" s="662">
        <v>2351</v>
      </c>
      <c r="BD354" s="677">
        <v>2044</v>
      </c>
      <c r="BE354" s="677">
        <v>1793</v>
      </c>
      <c r="BF354" s="677">
        <v>1586</v>
      </c>
      <c r="BG354" s="692">
        <v>914</v>
      </c>
      <c r="BH354" s="707">
        <v>720</v>
      </c>
      <c r="BI354" s="677">
        <v>479</v>
      </c>
      <c r="BJ354" s="677">
        <v>338</v>
      </c>
      <c r="BK354" s="677">
        <v>271</v>
      </c>
      <c r="BL354" s="692">
        <v>128</v>
      </c>
      <c r="BM354" s="707">
        <v>1731</v>
      </c>
      <c r="BN354" s="677">
        <v>1514</v>
      </c>
      <c r="BO354" s="677">
        <v>1342</v>
      </c>
      <c r="BP354" s="677">
        <v>1216</v>
      </c>
      <c r="BQ354" s="692">
        <v>949</v>
      </c>
      <c r="BR354" s="707">
        <v>619</v>
      </c>
      <c r="BS354" s="677">
        <v>783</v>
      </c>
      <c r="BT354" s="677">
        <v>640</v>
      </c>
      <c r="BU354" s="677">
        <v>651</v>
      </c>
      <c r="BV354" s="677">
        <v>602</v>
      </c>
      <c r="BW354" s="677">
        <v>712</v>
      </c>
      <c r="BX354" s="677">
        <v>551</v>
      </c>
      <c r="BY354" s="722">
        <v>649</v>
      </c>
      <c r="BZ354" s="722">
        <v>684</v>
      </c>
      <c r="CA354" s="722">
        <v>705</v>
      </c>
      <c r="CB354" s="722">
        <v>714</v>
      </c>
      <c r="CC354" s="722">
        <v>620</v>
      </c>
      <c r="CD354" s="722">
        <v>758</v>
      </c>
      <c r="CE354" s="1731"/>
      <c r="CF354" s="1731"/>
      <c r="CG354" s="1731"/>
      <c r="CH354" s="1731"/>
      <c r="CI354" s="1731"/>
      <c r="CJ354" s="1731"/>
      <c r="CK354" s="1731"/>
      <c r="CL354" s="1731"/>
      <c r="CM354" s="1731"/>
      <c r="CN354" s="1731"/>
      <c r="CO354" s="1731"/>
      <c r="CP354" s="1731"/>
      <c r="CQ354" s="1731"/>
      <c r="CR354" s="1731"/>
      <c r="CS354" s="1731"/>
      <c r="CT354" s="1731"/>
      <c r="CU354" s="1731"/>
      <c r="CV354" s="1731"/>
      <c r="CW354" s="1731"/>
      <c r="CX354" s="1731"/>
      <c r="CY354" s="1731"/>
      <c r="CZ354" s="1562"/>
    </row>
    <row r="355" s="275" customFormat="true" ht="15" customHeight="true" x14ac:dyDescent="0.2">
      <c r="A355" s="138"/>
      <c r="B355" s="138"/>
      <c r="C355" s="138"/>
      <c r="D355" s="138"/>
      <c r="E355" s="138"/>
      <c r="F355" s="138"/>
      <c r="G355" s="138"/>
      <c r="Z355" s="243"/>
      <c r="AA355" s="243"/>
      <c r="AB355" s="243"/>
      <c r="AC355" s="243"/>
      <c r="AD355" s="243"/>
      <c r="AE355" s="243"/>
      <c r="AF355" s="243"/>
      <c r="AG355" s="243"/>
      <c r="AH355" s="243"/>
      <c r="AI355" s="243"/>
      <c r="AJ355" s="243"/>
      <c r="AK355" s="243"/>
      <c r="AL355" s="243"/>
      <c r="AM355" s="243"/>
      <c r="AN355" s="243"/>
      <c r="AO355" s="243"/>
      <c r="AP355" s="243"/>
      <c r="AQ355" s="243"/>
      <c r="AR355" s="243"/>
      <c r="AS355" s="243"/>
      <c r="AT355" s="243"/>
      <c r="AU355" s="243"/>
      <c r="AV355" s="243"/>
      <c r="AW355" s="243"/>
      <c r="AX355" s="243"/>
      <c r="AY355" s="243"/>
      <c r="AZ355" s="243"/>
      <c r="BB355" s="138"/>
      <c r="BC355" s="452"/>
      <c r="BD355" s="452"/>
      <c r="BE355" s="452"/>
      <c r="BF355" s="452"/>
      <c r="BG355" s="452"/>
      <c r="BH355" s="452"/>
      <c r="BI355" s="452"/>
      <c r="BJ355" s="452"/>
      <c r="BK355" s="452"/>
      <c r="BL355" s="452"/>
      <c r="BM355" s="452"/>
      <c r="BN355" s="452"/>
      <c r="BO355" s="452"/>
      <c r="BP355" s="452"/>
      <c r="BQ355" s="452"/>
      <c r="BR355" s="452"/>
      <c r="BS355" s="452"/>
      <c r="BT355" s="452"/>
      <c r="BU355" s="452"/>
      <c r="BV355" s="452"/>
      <c r="BW355" s="452"/>
      <c r="BX355" s="452"/>
      <c r="BY355" s="452"/>
      <c r="BZ355" s="453"/>
      <c r="CA355" s="453"/>
      <c r="CB355" s="453"/>
      <c r="CC355" s="453"/>
      <c r="CD355" s="453"/>
      <c r="CE355" s="453"/>
      <c r="CF355" s="453"/>
      <c r="CG355" s="453"/>
      <c r="CH355" s="453"/>
      <c r="CI355" s="453"/>
      <c r="CJ355" s="453"/>
      <c r="CK355" s="453"/>
      <c r="CL355" s="453"/>
      <c r="CM355" s="453"/>
      <c r="CN355" s="453"/>
      <c r="CO355" s="453"/>
      <c r="CP355" s="453"/>
      <c r="CQ355" s="453"/>
      <c r="CR355" s="453"/>
      <c r="CS355" s="453"/>
      <c r="CT355" s="453"/>
      <c r="CU355" s="453"/>
      <c r="CV355" s="453"/>
      <c r="CW355" s="453"/>
      <c r="CX355" s="453"/>
      <c r="CY355" s="453"/>
      <c r="CZ355" s="453"/>
    </row>
    <row r="356" s="275" customFormat="true" ht="15" customHeight="true" x14ac:dyDescent="0.2">
      <c r="A356" s="138"/>
      <c r="B356" s="138"/>
      <c r="C356" s="138"/>
      <c r="D356" s="138"/>
      <c r="E356" s="138"/>
      <c r="F356" s="138"/>
      <c r="G356" s="138"/>
      <c r="Z356" s="243"/>
      <c r="AA356" s="243"/>
      <c r="AB356" s="243"/>
      <c r="AC356" s="243"/>
      <c r="AD356" s="243"/>
      <c r="AE356" s="243"/>
      <c r="AF356" s="243"/>
      <c r="AG356" s="243"/>
      <c r="AH356" s="243"/>
      <c r="AI356" s="243"/>
      <c r="AJ356" s="243"/>
      <c r="AK356" s="243"/>
      <c r="AL356" s="243"/>
      <c r="AM356" s="243"/>
      <c r="AN356" s="243"/>
      <c r="AO356" s="243"/>
      <c r="AP356" s="243"/>
      <c r="AQ356" s="243"/>
      <c r="AR356" s="243"/>
      <c r="AS356" s="243"/>
      <c r="AT356" s="243"/>
      <c r="AU356" s="243"/>
      <c r="AV356" s="243"/>
      <c r="AW356" s="243"/>
      <c r="AX356" s="243"/>
      <c r="AY356" s="243"/>
      <c r="AZ356" s="243"/>
      <c r="BB356" s="138"/>
      <c r="BZ356" s="243"/>
      <c r="CA356" s="243"/>
      <c r="CB356" s="243"/>
      <c r="CC356" s="243"/>
      <c r="CD356" s="243"/>
      <c r="CE356" s="243"/>
      <c r="CF356" s="243"/>
      <c r="CG356" s="243"/>
      <c r="CH356" s="243"/>
      <c r="CI356" s="243"/>
      <c r="CJ356" s="243"/>
      <c r="CK356" s="243"/>
      <c r="CL356" s="243"/>
      <c r="CM356" s="243"/>
      <c r="CN356" s="243"/>
      <c r="CO356" s="243"/>
      <c r="CP356" s="243"/>
      <c r="CQ356" s="243"/>
      <c r="CR356" s="243"/>
      <c r="CS356" s="243"/>
      <c r="CT356" s="243"/>
      <c r="CU356" s="243"/>
      <c r="CV356" s="243"/>
      <c r="CW356" s="243"/>
      <c r="CX356" s="243"/>
      <c r="CY356" s="243"/>
      <c r="CZ356" s="243"/>
    </row>
    <row r="357" s="275" customFormat="true" ht="15" customHeight="true" x14ac:dyDescent="0.2">
      <c r="A357" s="138"/>
      <c r="B357" s="138"/>
      <c r="C357" s="138"/>
      <c r="D357" s="138"/>
      <c r="E357" s="138"/>
      <c r="F357" s="138"/>
      <c r="G357" s="138"/>
      <c r="Z357" s="243"/>
      <c r="AA357" s="243"/>
      <c r="AB357" s="243"/>
      <c r="AC357" s="243"/>
      <c r="AD357" s="243"/>
      <c r="AE357" s="243"/>
      <c r="AF357" s="243"/>
      <c r="AG357" s="243"/>
      <c r="AH357" s="243"/>
      <c r="AI357" s="243"/>
      <c r="AJ357" s="243"/>
      <c r="AK357" s="243"/>
      <c r="AL357" s="243"/>
      <c r="AM357" s="243"/>
      <c r="AN357" s="243"/>
      <c r="AO357" s="243"/>
      <c r="AP357" s="243"/>
      <c r="AQ357" s="243"/>
      <c r="AR357" s="243"/>
      <c r="AS357" s="243"/>
      <c r="AT357" s="243"/>
      <c r="AU357" s="243"/>
      <c r="AV357" s="243"/>
      <c r="AW357" s="243"/>
      <c r="AX357" s="243"/>
      <c r="AY357" s="243"/>
      <c r="AZ357" s="243"/>
      <c r="BB357" s="138"/>
      <c r="BZ357" s="243"/>
      <c r="CA357" s="243"/>
      <c r="CB357" s="243"/>
      <c r="CC357" s="243"/>
      <c r="CD357" s="243"/>
      <c r="CE357" s="243"/>
      <c r="CF357" s="243"/>
      <c r="CG357" s="243"/>
      <c r="CH357" s="243"/>
      <c r="CI357" s="243"/>
      <c r="CJ357" s="243"/>
      <c r="CK357" s="243"/>
      <c r="CL357" s="243"/>
      <c r="CM357" s="243"/>
      <c r="CN357" s="243"/>
      <c r="CO357" s="243"/>
      <c r="CP357" s="243"/>
      <c r="CQ357" s="243"/>
      <c r="CR357" s="243"/>
      <c r="CS357" s="243"/>
      <c r="CT357" s="243"/>
      <c r="CU357" s="243"/>
      <c r="CV357" s="243"/>
      <c r="CW357" s="243"/>
      <c r="CX357" s="243"/>
      <c r="CY357" s="243"/>
      <c r="CZ357" s="243"/>
    </row>
    <row r="358" s="275" customFormat="true" ht="15" customHeight="true" x14ac:dyDescent="0.2">
      <c r="A358" s="138"/>
      <c r="B358" s="138"/>
      <c r="C358" s="138"/>
      <c r="D358" s="138"/>
      <c r="E358" s="138"/>
      <c r="F358" s="138"/>
      <c r="G358" s="138"/>
      <c r="Z358" s="243"/>
      <c r="AA358" s="243"/>
      <c r="AB358" s="243"/>
      <c r="AC358" s="243"/>
      <c r="AD358" s="243"/>
      <c r="AE358" s="243"/>
      <c r="AF358" s="243"/>
      <c r="AG358" s="243"/>
      <c r="AH358" s="243"/>
      <c r="AI358" s="243"/>
      <c r="AJ358" s="243"/>
      <c r="AK358" s="243"/>
      <c r="AL358" s="243"/>
      <c r="AM358" s="243"/>
      <c r="AN358" s="243"/>
      <c r="AO358" s="243"/>
      <c r="AP358" s="243"/>
      <c r="AQ358" s="243"/>
      <c r="AR358" s="243"/>
      <c r="AS358" s="243"/>
      <c r="AT358" s="243"/>
      <c r="AU358" s="243"/>
      <c r="AV358" s="243"/>
      <c r="AW358" s="243"/>
      <c r="AX358" s="243"/>
      <c r="AY358" s="243"/>
      <c r="AZ358" s="243"/>
      <c r="BB358" s="138"/>
      <c r="BZ358" s="243"/>
      <c r="CA358" s="243"/>
      <c r="CB358" s="243"/>
      <c r="CC358" s="243"/>
      <c r="CD358" s="243"/>
      <c r="CE358" s="243"/>
      <c r="CF358" s="243"/>
      <c r="CG358" s="243"/>
      <c r="CH358" s="243"/>
      <c r="CI358" s="243"/>
      <c r="CJ358" s="243"/>
      <c r="CK358" s="243"/>
      <c r="CL358" s="243"/>
      <c r="CM358" s="243"/>
      <c r="CN358" s="243"/>
      <c r="CO358" s="243"/>
      <c r="CP358" s="243"/>
      <c r="CQ358" s="243"/>
      <c r="CR358" s="243"/>
      <c r="CS358" s="243"/>
      <c r="CT358" s="243"/>
      <c r="CU358" s="243"/>
      <c r="CV358" s="243"/>
      <c r="CW358" s="243"/>
      <c r="CX358" s="243"/>
      <c r="CY358" s="243"/>
      <c r="CZ358" s="243"/>
    </row>
    <row r="359" s="275" customFormat="true" ht="15" customHeight="true" x14ac:dyDescent="0.2">
      <c r="A359" s="138"/>
      <c r="B359" s="138"/>
      <c r="C359" s="138"/>
      <c r="D359" s="138"/>
      <c r="E359" s="138"/>
      <c r="F359" s="138"/>
      <c r="G359" s="138"/>
      <c r="Z359" s="243"/>
      <c r="AA359" s="243"/>
      <c r="AB359" s="243"/>
      <c r="AC359" s="243"/>
      <c r="AD359" s="243"/>
      <c r="AE359" s="243"/>
      <c r="AF359" s="243"/>
      <c r="AG359" s="243"/>
      <c r="AH359" s="243"/>
      <c r="AI359" s="243"/>
      <c r="AJ359" s="243"/>
      <c r="AK359" s="243"/>
      <c r="AL359" s="243"/>
      <c r="AM359" s="243"/>
      <c r="AN359" s="243"/>
      <c r="AO359" s="243"/>
      <c r="AP359" s="243"/>
      <c r="AQ359" s="243"/>
      <c r="AR359" s="243"/>
      <c r="AS359" s="243"/>
      <c r="AT359" s="243"/>
      <c r="AU359" s="243"/>
      <c r="AV359" s="243"/>
      <c r="AW359" s="243"/>
      <c r="AX359" s="243"/>
      <c r="AY359" s="243"/>
      <c r="AZ359" s="243"/>
      <c r="BB359" s="138"/>
      <c r="BZ359" s="243"/>
      <c r="CA359" s="243"/>
      <c r="CB359" s="243"/>
      <c r="CC359" s="243"/>
      <c r="CD359" s="243"/>
      <c r="CE359" s="243"/>
      <c r="CF359" s="243"/>
      <c r="CG359" s="243"/>
      <c r="CH359" s="243"/>
      <c r="CI359" s="243"/>
      <c r="CJ359" s="243"/>
      <c r="CK359" s="243"/>
      <c r="CL359" s="243"/>
      <c r="CM359" s="243"/>
      <c r="CN359" s="243"/>
      <c r="CO359" s="243"/>
      <c r="CP359" s="243"/>
      <c r="CQ359" s="243"/>
      <c r="CR359" s="243"/>
      <c r="CS359" s="243"/>
      <c r="CT359" s="243"/>
      <c r="CU359" s="243"/>
      <c r="CV359" s="243"/>
      <c r="CW359" s="243"/>
      <c r="CX359" s="243"/>
      <c r="CY359" s="243"/>
      <c r="CZ359" s="243"/>
    </row>
    <row r="360" s="275" customFormat="true" ht="15" customHeight="true" x14ac:dyDescent="0.2">
      <c r="A360" s="138"/>
      <c r="B360" s="138"/>
      <c r="C360" s="138"/>
      <c r="D360" s="138"/>
      <c r="E360" s="138"/>
      <c r="F360" s="138"/>
      <c r="G360" s="138"/>
      <c r="Z360" s="243"/>
      <c r="AA360" s="243"/>
      <c r="AB360" s="243"/>
      <c r="AC360" s="243"/>
      <c r="AD360" s="243"/>
      <c r="AE360" s="243"/>
      <c r="AF360" s="243"/>
      <c r="AG360" s="243"/>
      <c r="AH360" s="243"/>
      <c r="AI360" s="243"/>
      <c r="AJ360" s="243"/>
      <c r="AK360" s="243"/>
      <c r="AL360" s="243"/>
      <c r="AM360" s="243"/>
      <c r="AN360" s="243"/>
      <c r="AO360" s="243"/>
      <c r="AP360" s="243"/>
      <c r="AQ360" s="243"/>
      <c r="AR360" s="243"/>
      <c r="AS360" s="243"/>
      <c r="AT360" s="243"/>
      <c r="AU360" s="243"/>
      <c r="AV360" s="243"/>
      <c r="AW360" s="243"/>
      <c r="AX360" s="243"/>
      <c r="AY360" s="243"/>
      <c r="AZ360" s="243"/>
      <c r="BB360" s="138"/>
      <c r="BZ360" s="243"/>
      <c r="CA360" s="243"/>
      <c r="CB360" s="243"/>
      <c r="CC360" s="243"/>
      <c r="CD360" s="243"/>
      <c r="CE360" s="243"/>
      <c r="CF360" s="243"/>
      <c r="CG360" s="243"/>
      <c r="CH360" s="243"/>
      <c r="CI360" s="243"/>
      <c r="CJ360" s="243"/>
      <c r="CK360" s="243"/>
      <c r="CL360" s="243"/>
      <c r="CM360" s="243"/>
      <c r="CN360" s="243"/>
      <c r="CO360" s="243"/>
      <c r="CP360" s="243"/>
      <c r="CQ360" s="243"/>
      <c r="CR360" s="243"/>
      <c r="CS360" s="243"/>
      <c r="CT360" s="243"/>
      <c r="CU360" s="243"/>
      <c r="CV360" s="243"/>
      <c r="CW360" s="243"/>
      <c r="CX360" s="243"/>
      <c r="CY360" s="243"/>
      <c r="CZ360" s="243"/>
    </row>
    <row r="361" s="275" customFormat="true" ht="15" customHeight="true" x14ac:dyDescent="0.2">
      <c r="A361" s="138"/>
      <c r="B361" s="138"/>
      <c r="C361" s="138"/>
      <c r="D361" s="138"/>
      <c r="E361" s="138"/>
      <c r="F361" s="138"/>
      <c r="G361" s="138"/>
      <c r="Z361" s="243"/>
      <c r="AA361" s="243"/>
      <c r="AB361" s="243"/>
      <c r="AC361" s="243"/>
      <c r="AD361" s="243"/>
      <c r="AE361" s="243"/>
      <c r="AF361" s="243"/>
      <c r="AG361" s="243"/>
      <c r="AH361" s="243"/>
      <c r="AI361" s="243"/>
      <c r="AJ361" s="243"/>
      <c r="AK361" s="243"/>
      <c r="AL361" s="243"/>
      <c r="AM361" s="243"/>
      <c r="AN361" s="243"/>
      <c r="AO361" s="243"/>
      <c r="AP361" s="243"/>
      <c r="AQ361" s="243"/>
      <c r="AR361" s="243"/>
      <c r="AS361" s="243"/>
      <c r="AT361" s="243"/>
      <c r="AU361" s="243"/>
      <c r="AV361" s="243"/>
      <c r="AW361" s="243"/>
      <c r="AX361" s="243"/>
      <c r="AY361" s="243"/>
      <c r="AZ361" s="243"/>
      <c r="BB361" s="138"/>
      <c r="BZ361" s="243"/>
      <c r="CA361" s="243"/>
      <c r="CB361" s="243"/>
      <c r="CC361" s="243"/>
      <c r="CD361" s="243"/>
      <c r="CE361" s="243"/>
      <c r="CF361" s="243"/>
      <c r="CG361" s="243"/>
      <c r="CH361" s="243"/>
      <c r="CI361" s="243"/>
      <c r="CJ361" s="243"/>
      <c r="CK361" s="243"/>
      <c r="CL361" s="243"/>
      <c r="CM361" s="243"/>
      <c r="CN361" s="243"/>
      <c r="CO361" s="243"/>
      <c r="CP361" s="243"/>
      <c r="CQ361" s="243"/>
      <c r="CR361" s="243"/>
      <c r="CS361" s="243"/>
      <c r="CT361" s="243"/>
      <c r="CU361" s="243"/>
      <c r="CV361" s="243"/>
      <c r="CW361" s="243"/>
      <c r="CX361" s="243"/>
      <c r="CY361" s="243"/>
      <c r="CZ361" s="243"/>
    </row>
    <row r="362" s="275" customFormat="true" ht="15" customHeight="true" x14ac:dyDescent="0.2">
      <c r="A362" s="138"/>
      <c r="B362" s="138"/>
      <c r="C362" s="138"/>
      <c r="D362" s="138"/>
      <c r="E362" s="138"/>
      <c r="F362" s="138"/>
      <c r="G362" s="138"/>
      <c r="Z362" s="243"/>
      <c r="AA362" s="243"/>
      <c r="AB362" s="243"/>
      <c r="AC362" s="243"/>
      <c r="AD362" s="243"/>
      <c r="AE362" s="243"/>
      <c r="AF362" s="243"/>
      <c r="AG362" s="243"/>
      <c r="AH362" s="243"/>
      <c r="AI362" s="243"/>
      <c r="AJ362" s="243"/>
      <c r="AK362" s="243"/>
      <c r="AL362" s="243"/>
      <c r="AM362" s="243"/>
      <c r="AN362" s="243"/>
      <c r="AO362" s="243"/>
      <c r="AP362" s="243"/>
      <c r="AQ362" s="243"/>
      <c r="AR362" s="243"/>
      <c r="AS362" s="243"/>
      <c r="AT362" s="243"/>
      <c r="AU362" s="243"/>
      <c r="AV362" s="243"/>
      <c r="AW362" s="243"/>
      <c r="AX362" s="243"/>
      <c r="AY362" s="243"/>
      <c r="AZ362" s="243"/>
      <c r="BB362" s="138"/>
      <c r="BZ362" s="243"/>
      <c r="CA362" s="243"/>
      <c r="CB362" s="243"/>
      <c r="CC362" s="243"/>
      <c r="CD362" s="243"/>
      <c r="CE362" s="243"/>
      <c r="CF362" s="243"/>
      <c r="CG362" s="243"/>
      <c r="CH362" s="243"/>
      <c r="CI362" s="243"/>
      <c r="CJ362" s="243"/>
      <c r="CK362" s="243"/>
      <c r="CL362" s="243"/>
      <c r="CM362" s="243"/>
      <c r="CN362" s="243"/>
      <c r="CO362" s="243"/>
      <c r="CP362" s="243"/>
      <c r="CQ362" s="243"/>
      <c r="CR362" s="243"/>
      <c r="CS362" s="243"/>
      <c r="CT362" s="243"/>
      <c r="CU362" s="243"/>
      <c r="CV362" s="243"/>
      <c r="CW362" s="243"/>
      <c r="CX362" s="243"/>
      <c r="CY362" s="243"/>
      <c r="CZ362" s="243"/>
    </row>
    <row r="363" s="275" customFormat="true" ht="15" customHeight="true" x14ac:dyDescent="0.2">
      <c r="A363" s="138"/>
      <c r="B363" s="138"/>
      <c r="C363" s="138"/>
      <c r="D363" s="138"/>
      <c r="E363" s="138"/>
      <c r="F363" s="138"/>
      <c r="G363" s="138"/>
      <c r="Z363" s="243"/>
      <c r="AA363" s="243"/>
      <c r="AB363" s="243"/>
      <c r="AC363" s="243"/>
      <c r="AD363" s="243"/>
      <c r="AE363" s="243"/>
      <c r="AF363" s="243"/>
      <c r="AG363" s="243"/>
      <c r="AH363" s="243"/>
      <c r="AI363" s="243"/>
      <c r="AJ363" s="243"/>
      <c r="AK363" s="243"/>
      <c r="AL363" s="243"/>
      <c r="AM363" s="243"/>
      <c r="AN363" s="243"/>
      <c r="AO363" s="243"/>
      <c r="AP363" s="243"/>
      <c r="AQ363" s="243"/>
      <c r="AR363" s="243"/>
      <c r="AS363" s="243"/>
      <c r="AT363" s="243"/>
      <c r="AU363" s="243"/>
      <c r="AV363" s="243"/>
      <c r="AW363" s="243"/>
      <c r="AX363" s="243"/>
      <c r="AY363" s="243"/>
      <c r="AZ363" s="243"/>
      <c r="BB363" s="138"/>
      <c r="BZ363" s="243"/>
      <c r="CA363" s="243"/>
      <c r="CB363" s="243"/>
      <c r="CC363" s="243"/>
      <c r="CD363" s="243"/>
      <c r="CE363" s="243"/>
      <c r="CF363" s="243"/>
      <c r="CG363" s="243"/>
      <c r="CH363" s="243"/>
      <c r="CI363" s="243"/>
      <c r="CJ363" s="243"/>
      <c r="CK363" s="243"/>
      <c r="CL363" s="243"/>
      <c r="CM363" s="243"/>
      <c r="CN363" s="243"/>
      <c r="CO363" s="243"/>
      <c r="CP363" s="243"/>
      <c r="CQ363" s="243"/>
      <c r="CR363" s="243"/>
      <c r="CS363" s="243"/>
      <c r="CT363" s="243"/>
      <c r="CU363" s="243"/>
      <c r="CV363" s="243"/>
      <c r="CW363" s="243"/>
      <c r="CX363" s="243"/>
      <c r="CY363" s="243"/>
      <c r="CZ363" s="243"/>
    </row>
    <row r="364" s="275" customFormat="true" ht="15" customHeight="true" x14ac:dyDescent="0.2">
      <c r="A364" s="138"/>
      <c r="B364" s="138"/>
      <c r="C364" s="138"/>
      <c r="D364" s="138"/>
      <c r="E364" s="138"/>
      <c r="F364" s="138"/>
      <c r="G364" s="138"/>
      <c r="Z364" s="243"/>
      <c r="AA364" s="243"/>
      <c r="AB364" s="243"/>
      <c r="AC364" s="243"/>
      <c r="AD364" s="243"/>
      <c r="AE364" s="243"/>
      <c r="AF364" s="243"/>
      <c r="AG364" s="243"/>
      <c r="AH364" s="243"/>
      <c r="AI364" s="243"/>
      <c r="AJ364" s="243"/>
      <c r="AK364" s="243"/>
      <c r="AL364" s="243"/>
      <c r="AM364" s="243"/>
      <c r="AN364" s="243"/>
      <c r="AO364" s="243"/>
      <c r="AP364" s="243"/>
      <c r="AQ364" s="243"/>
      <c r="AR364" s="243"/>
      <c r="AS364" s="243"/>
      <c r="AT364" s="243"/>
      <c r="AU364" s="243"/>
      <c r="AV364" s="243"/>
      <c r="AW364" s="243"/>
      <c r="AX364" s="243"/>
      <c r="AY364" s="243"/>
      <c r="AZ364" s="243"/>
      <c r="BB364" s="138"/>
      <c r="BZ364" s="243"/>
      <c r="CA364" s="243"/>
      <c r="CB364" s="243"/>
      <c r="CC364" s="243"/>
      <c r="CD364" s="243"/>
      <c r="CE364" s="243"/>
      <c r="CF364" s="243"/>
      <c r="CG364" s="243"/>
      <c r="CH364" s="243"/>
      <c r="CI364" s="243"/>
      <c r="CJ364" s="243"/>
      <c r="CK364" s="243"/>
      <c r="CL364" s="243"/>
      <c r="CM364" s="243"/>
      <c r="CN364" s="243"/>
      <c r="CO364" s="243"/>
      <c r="CP364" s="243"/>
      <c r="CQ364" s="243"/>
      <c r="CR364" s="243"/>
      <c r="CS364" s="243"/>
      <c r="CT364" s="243"/>
      <c r="CU364" s="243"/>
      <c r="CV364" s="243"/>
      <c r="CW364" s="243"/>
      <c r="CX364" s="243"/>
      <c r="CY364" s="243"/>
      <c r="CZ364" s="243"/>
    </row>
    <row r="365" s="275" customFormat="true" ht="15" customHeight="true" x14ac:dyDescent="0.2">
      <c r="A365" s="138"/>
      <c r="B365" s="138"/>
      <c r="C365" s="138"/>
      <c r="D365" s="138"/>
      <c r="E365" s="138"/>
      <c r="F365" s="138"/>
      <c r="G365" s="138"/>
      <c r="Z365" s="243"/>
      <c r="AA365" s="243"/>
      <c r="AB365" s="243"/>
      <c r="AC365" s="243"/>
      <c r="AD365" s="243"/>
      <c r="AE365" s="243"/>
      <c r="AF365" s="243"/>
      <c r="AG365" s="243"/>
      <c r="AH365" s="243"/>
      <c r="AI365" s="243"/>
      <c r="AJ365" s="243"/>
      <c r="AK365" s="243"/>
      <c r="AL365" s="243"/>
      <c r="AM365" s="243"/>
      <c r="AN365" s="243"/>
      <c r="AO365" s="243"/>
      <c r="AP365" s="243"/>
      <c r="AQ365" s="243"/>
      <c r="AR365" s="243"/>
      <c r="AS365" s="243"/>
      <c r="AT365" s="243"/>
      <c r="AU365" s="243"/>
      <c r="AV365" s="243"/>
      <c r="AW365" s="243"/>
      <c r="AX365" s="243"/>
      <c r="AY365" s="243"/>
      <c r="AZ365" s="243"/>
      <c r="BB365" s="138"/>
      <c r="BZ365" s="243"/>
      <c r="CA365" s="243"/>
      <c r="CB365" s="243"/>
      <c r="CC365" s="243"/>
      <c r="CD365" s="243"/>
      <c r="CE365" s="243"/>
      <c r="CF365" s="243"/>
      <c r="CG365" s="243"/>
      <c r="CH365" s="243"/>
      <c r="CI365" s="243"/>
      <c r="CJ365" s="243"/>
      <c r="CK365" s="243"/>
      <c r="CL365" s="243"/>
      <c r="CM365" s="243"/>
      <c r="CN365" s="243"/>
      <c r="CO365" s="243"/>
      <c r="CP365" s="243"/>
      <c r="CQ365" s="243"/>
      <c r="CR365" s="243"/>
      <c r="CS365" s="243"/>
      <c r="CT365" s="243"/>
      <c r="CU365" s="243"/>
      <c r="CV365" s="243"/>
      <c r="CW365" s="243"/>
      <c r="CX365" s="243"/>
      <c r="CY365" s="243"/>
      <c r="CZ365" s="243"/>
    </row>
    <row r="366" s="275" customFormat="true" ht="15" customHeight="true" x14ac:dyDescent="0.2">
      <c r="A366" s="138"/>
      <c r="B366" s="138"/>
      <c r="C366" s="138"/>
      <c r="D366" s="138"/>
      <c r="E366" s="138"/>
      <c r="F366" s="138"/>
      <c r="G366" s="138"/>
      <c r="Z366" s="243"/>
      <c r="AA366" s="243"/>
      <c r="AB366" s="243"/>
      <c r="AC366" s="243"/>
      <c r="AD366" s="243"/>
      <c r="AE366" s="243"/>
      <c r="AF366" s="243"/>
      <c r="AG366" s="243"/>
      <c r="AH366" s="243"/>
      <c r="AI366" s="243"/>
      <c r="AJ366" s="243"/>
      <c r="AK366" s="243"/>
      <c r="AL366" s="243"/>
      <c r="AM366" s="243"/>
      <c r="AN366" s="243"/>
      <c r="AO366" s="243"/>
      <c r="AP366" s="243"/>
      <c r="AQ366" s="243"/>
      <c r="AR366" s="243"/>
      <c r="AS366" s="243"/>
      <c r="AT366" s="243"/>
      <c r="AU366" s="243"/>
      <c r="AV366" s="243"/>
      <c r="AW366" s="243"/>
      <c r="AX366" s="243"/>
      <c r="AY366" s="243"/>
      <c r="AZ366" s="243"/>
      <c r="BB366" s="138"/>
      <c r="BZ366" s="243"/>
      <c r="CA366" s="243"/>
      <c r="CB366" s="243"/>
      <c r="CC366" s="243"/>
      <c r="CD366" s="243"/>
      <c r="CE366" s="243"/>
      <c r="CF366" s="243"/>
      <c r="CG366" s="243"/>
      <c r="CH366" s="243"/>
      <c r="CI366" s="243"/>
      <c r="CJ366" s="243"/>
      <c r="CK366" s="243"/>
      <c r="CL366" s="243"/>
      <c r="CM366" s="243"/>
      <c r="CN366" s="243"/>
      <c r="CO366" s="243"/>
      <c r="CP366" s="243"/>
      <c r="CQ366" s="243"/>
      <c r="CR366" s="243"/>
      <c r="CS366" s="243"/>
      <c r="CT366" s="243"/>
      <c r="CU366" s="243"/>
      <c r="CV366" s="243"/>
      <c r="CW366" s="243"/>
      <c r="CX366" s="243"/>
      <c r="CY366" s="243"/>
      <c r="CZ366" s="243"/>
    </row>
    <row r="367" s="275" customFormat="true" ht="15" customHeight="true" x14ac:dyDescent="0.2">
      <c r="A367" s="138"/>
      <c r="B367" s="138"/>
      <c r="C367" s="138"/>
      <c r="D367" s="138"/>
      <c r="E367" s="138"/>
      <c r="F367" s="138"/>
      <c r="G367" s="138"/>
      <c r="Z367" s="243"/>
      <c r="AA367" s="243"/>
      <c r="AB367" s="243"/>
      <c r="AC367" s="243"/>
      <c r="AD367" s="243"/>
      <c r="AE367" s="243"/>
      <c r="AF367" s="243"/>
      <c r="AG367" s="243"/>
      <c r="AH367" s="243"/>
      <c r="AI367" s="243"/>
      <c r="AJ367" s="243"/>
      <c r="AK367" s="243"/>
      <c r="AL367" s="243"/>
      <c r="AM367" s="243"/>
      <c r="AN367" s="243"/>
      <c r="AO367" s="243"/>
      <c r="AP367" s="243"/>
      <c r="AQ367" s="243"/>
      <c r="AR367" s="243"/>
      <c r="AS367" s="243"/>
      <c r="AT367" s="243"/>
      <c r="AU367" s="243"/>
      <c r="AV367" s="243"/>
      <c r="AW367" s="243"/>
      <c r="AX367" s="243"/>
      <c r="AY367" s="243"/>
      <c r="AZ367" s="243"/>
      <c r="BB367" s="138"/>
      <c r="BZ367" s="243"/>
      <c r="CA367" s="243"/>
      <c r="CB367" s="243"/>
      <c r="CC367" s="243"/>
      <c r="CD367" s="243"/>
      <c r="CE367" s="243"/>
      <c r="CF367" s="243"/>
      <c r="CG367" s="243"/>
      <c r="CH367" s="243"/>
      <c r="CI367" s="243"/>
      <c r="CJ367" s="243"/>
      <c r="CK367" s="243"/>
      <c r="CL367" s="243"/>
      <c r="CM367" s="243"/>
      <c r="CN367" s="243"/>
      <c r="CO367" s="243"/>
      <c r="CP367" s="243"/>
      <c r="CQ367" s="243"/>
      <c r="CR367" s="243"/>
      <c r="CS367" s="243"/>
      <c r="CT367" s="243"/>
      <c r="CU367" s="243"/>
      <c r="CV367" s="243"/>
      <c r="CW367" s="243"/>
      <c r="CX367" s="243"/>
      <c r="CY367" s="243"/>
      <c r="CZ367" s="243"/>
    </row>
    <row r="368" s="275" customFormat="true" ht="15" customHeight="true" x14ac:dyDescent="0.2">
      <c r="A368" s="138"/>
      <c r="B368" s="138"/>
      <c r="C368" s="138"/>
      <c r="D368" s="138"/>
      <c r="E368" s="138"/>
      <c r="F368" s="138"/>
      <c r="G368" s="138"/>
      <c r="Z368" s="243"/>
      <c r="AA368" s="243"/>
      <c r="AB368" s="243"/>
      <c r="AC368" s="243"/>
      <c r="AD368" s="243"/>
      <c r="AE368" s="243"/>
      <c r="AF368" s="243"/>
      <c r="AG368" s="243"/>
      <c r="AH368" s="243"/>
      <c r="AI368" s="243"/>
      <c r="AJ368" s="243"/>
      <c r="AK368" s="243"/>
      <c r="AL368" s="243"/>
      <c r="AM368" s="243"/>
      <c r="AN368" s="243"/>
      <c r="AO368" s="243"/>
      <c r="AP368" s="243"/>
      <c r="AQ368" s="243"/>
      <c r="AR368" s="243"/>
      <c r="AS368" s="243"/>
      <c r="AT368" s="243"/>
      <c r="AU368" s="243"/>
      <c r="AV368" s="243"/>
      <c r="AW368" s="243"/>
      <c r="AX368" s="243"/>
      <c r="AY368" s="243"/>
      <c r="AZ368" s="243"/>
      <c r="BB368" s="138"/>
      <c r="BZ368" s="243"/>
      <c r="CA368" s="243"/>
      <c r="CB368" s="243"/>
      <c r="CC368" s="243"/>
      <c r="CD368" s="243"/>
      <c r="CE368" s="243"/>
      <c r="CF368" s="243"/>
      <c r="CG368" s="243"/>
      <c r="CH368" s="243"/>
      <c r="CI368" s="243"/>
      <c r="CJ368" s="243"/>
      <c r="CK368" s="243"/>
      <c r="CL368" s="243"/>
      <c r="CM368" s="243"/>
      <c r="CN368" s="243"/>
      <c r="CO368" s="243"/>
      <c r="CP368" s="243"/>
      <c r="CQ368" s="243"/>
      <c r="CR368" s="243"/>
      <c r="CS368" s="243"/>
      <c r="CT368" s="243"/>
      <c r="CU368" s="243"/>
      <c r="CV368" s="243"/>
      <c r="CW368" s="243"/>
      <c r="CX368" s="243"/>
      <c r="CY368" s="243"/>
      <c r="CZ368" s="243"/>
    </row>
    <row r="369" s="275" customFormat="true" ht="15" customHeight="true" x14ac:dyDescent="0.2">
      <c r="A369" s="138"/>
      <c r="B369" s="138"/>
      <c r="C369" s="138"/>
      <c r="D369" s="138"/>
      <c r="E369" s="138"/>
      <c r="F369" s="138"/>
      <c r="G369" s="138"/>
      <c r="Z369" s="243"/>
      <c r="AA369" s="243"/>
      <c r="AB369" s="243"/>
      <c r="AC369" s="243"/>
      <c r="AD369" s="243"/>
      <c r="AE369" s="243"/>
      <c r="AF369" s="243"/>
      <c r="AG369" s="243"/>
      <c r="AH369" s="243"/>
      <c r="AI369" s="243"/>
      <c r="AJ369" s="243"/>
      <c r="AK369" s="243"/>
      <c r="AL369" s="243"/>
      <c r="AM369" s="243"/>
      <c r="AN369" s="243"/>
      <c r="AO369" s="243"/>
      <c r="AP369" s="243"/>
      <c r="AQ369" s="243"/>
      <c r="AR369" s="243"/>
      <c r="AS369" s="243"/>
      <c r="AT369" s="243"/>
      <c r="AU369" s="243"/>
      <c r="AV369" s="243"/>
      <c r="AW369" s="243"/>
      <c r="AX369" s="243"/>
      <c r="AY369" s="243"/>
      <c r="AZ369" s="243"/>
      <c r="BB369" s="138"/>
      <c r="BZ369" s="243"/>
      <c r="CA369" s="243"/>
      <c r="CB369" s="243"/>
      <c r="CC369" s="243"/>
      <c r="CD369" s="243"/>
      <c r="CE369" s="243"/>
      <c r="CF369" s="243"/>
      <c r="CG369" s="243"/>
      <c r="CH369" s="243"/>
      <c r="CI369" s="243"/>
      <c r="CJ369" s="243"/>
      <c r="CK369" s="243"/>
      <c r="CL369" s="243"/>
      <c r="CM369" s="243"/>
      <c r="CN369" s="243"/>
      <c r="CO369" s="243"/>
      <c r="CP369" s="243"/>
      <c r="CQ369" s="243"/>
      <c r="CR369" s="243"/>
      <c r="CS369" s="243"/>
      <c r="CT369" s="243"/>
      <c r="CU369" s="243"/>
      <c r="CV369" s="243"/>
      <c r="CW369" s="243"/>
      <c r="CX369" s="243"/>
      <c r="CY369" s="243"/>
      <c r="CZ369" s="243"/>
    </row>
    <row r="370" s="275" customFormat="true" ht="15" customHeight="true" x14ac:dyDescent="0.2">
      <c r="A370" s="138"/>
      <c r="B370" s="138"/>
      <c r="C370" s="138"/>
      <c r="D370" s="138"/>
      <c r="E370" s="138"/>
      <c r="F370" s="138"/>
      <c r="G370" s="138"/>
      <c r="Z370" s="243"/>
      <c r="AA370" s="243"/>
      <c r="AB370" s="243"/>
      <c r="AC370" s="243"/>
      <c r="AD370" s="243"/>
      <c r="AE370" s="243"/>
      <c r="AF370" s="243"/>
      <c r="AG370" s="243"/>
      <c r="AH370" s="243"/>
      <c r="AI370" s="243"/>
      <c r="AJ370" s="243"/>
      <c r="AK370" s="243"/>
      <c r="AL370" s="243"/>
      <c r="AM370" s="243"/>
      <c r="AN370" s="243"/>
      <c r="AO370" s="243"/>
      <c r="AP370" s="243"/>
      <c r="AQ370" s="243"/>
      <c r="AR370" s="243"/>
      <c r="AS370" s="243"/>
      <c r="AT370" s="243"/>
      <c r="AU370" s="243"/>
      <c r="AV370" s="243"/>
      <c r="AW370" s="243"/>
      <c r="AX370" s="243"/>
      <c r="AY370" s="243"/>
      <c r="AZ370" s="243"/>
      <c r="BB370" s="138"/>
      <c r="BZ370" s="243"/>
      <c r="CA370" s="243"/>
      <c r="CB370" s="243"/>
      <c r="CC370" s="243"/>
      <c r="CD370" s="243"/>
      <c r="CE370" s="243"/>
      <c r="CF370" s="243"/>
      <c r="CG370" s="243"/>
      <c r="CH370" s="243"/>
      <c r="CI370" s="243"/>
      <c r="CJ370" s="243"/>
      <c r="CK370" s="243"/>
      <c r="CL370" s="243"/>
      <c r="CM370" s="243"/>
      <c r="CN370" s="243"/>
      <c r="CO370" s="243"/>
      <c r="CP370" s="243"/>
      <c r="CQ370" s="243"/>
      <c r="CR370" s="243"/>
      <c r="CS370" s="243"/>
      <c r="CT370" s="243"/>
      <c r="CU370" s="243"/>
      <c r="CV370" s="243"/>
      <c r="CW370" s="243"/>
      <c r="CX370" s="243"/>
      <c r="CY370" s="243"/>
      <c r="CZ370" s="243"/>
    </row>
    <row r="371" s="275" customFormat="true" ht="15" customHeight="true" x14ac:dyDescent="0.2">
      <c r="A371" s="138"/>
      <c r="B371" s="138"/>
      <c r="C371" s="138"/>
      <c r="D371" s="138"/>
      <c r="E371" s="138"/>
      <c r="F371" s="138"/>
      <c r="G371" s="138"/>
      <c r="Z371" s="243"/>
      <c r="AA371" s="243"/>
      <c r="AB371" s="243"/>
      <c r="AC371" s="243"/>
      <c r="AD371" s="243"/>
      <c r="AE371" s="243"/>
      <c r="AF371" s="243"/>
      <c r="AG371" s="243"/>
      <c r="AH371" s="243"/>
      <c r="AI371" s="243"/>
      <c r="AJ371" s="243"/>
      <c r="AK371" s="243"/>
      <c r="AL371" s="243"/>
      <c r="AM371" s="243"/>
      <c r="AN371" s="243"/>
      <c r="AO371" s="243"/>
      <c r="AP371" s="243"/>
      <c r="AQ371" s="243"/>
      <c r="AR371" s="243"/>
      <c r="AS371" s="243"/>
      <c r="AT371" s="243"/>
      <c r="AU371" s="243"/>
      <c r="AV371" s="243"/>
      <c r="AW371" s="243"/>
      <c r="AX371" s="243"/>
      <c r="AY371" s="243"/>
      <c r="AZ371" s="243"/>
      <c r="BB371" s="138"/>
      <c r="BZ371" s="243"/>
      <c r="CA371" s="243"/>
      <c r="CB371" s="243"/>
      <c r="CC371" s="243"/>
      <c r="CD371" s="243"/>
      <c r="CE371" s="243"/>
      <c r="CF371" s="243"/>
      <c r="CG371" s="243"/>
      <c r="CH371" s="243"/>
      <c r="CI371" s="243"/>
      <c r="CJ371" s="243"/>
      <c r="CK371" s="243"/>
      <c r="CL371" s="243"/>
      <c r="CM371" s="243"/>
      <c r="CN371" s="243"/>
      <c r="CO371" s="243"/>
      <c r="CP371" s="243"/>
      <c r="CQ371" s="243"/>
      <c r="CR371" s="243"/>
      <c r="CS371" s="243"/>
      <c r="CT371" s="243"/>
      <c r="CU371" s="243"/>
      <c r="CV371" s="243"/>
      <c r="CW371" s="243"/>
      <c r="CX371" s="243"/>
      <c r="CY371" s="243"/>
      <c r="CZ371" s="243"/>
    </row>
    <row r="372" s="275" customFormat="true" ht="15" customHeight="true" x14ac:dyDescent="0.2">
      <c r="A372" s="138"/>
      <c r="B372" s="138"/>
      <c r="C372" s="138"/>
      <c r="D372" s="138"/>
      <c r="E372" s="138"/>
      <c r="F372" s="138"/>
      <c r="G372" s="138"/>
      <c r="Z372" s="243"/>
      <c r="AA372" s="243"/>
      <c r="AB372" s="243"/>
      <c r="AC372" s="243"/>
      <c r="AD372" s="243"/>
      <c r="AE372" s="243"/>
      <c r="AF372" s="243"/>
      <c r="AG372" s="243"/>
      <c r="AH372" s="243"/>
      <c r="AI372" s="243"/>
      <c r="AJ372" s="243"/>
      <c r="AK372" s="243"/>
      <c r="AL372" s="243"/>
      <c r="AM372" s="243"/>
      <c r="AN372" s="243"/>
      <c r="AO372" s="243"/>
      <c r="AP372" s="243"/>
      <c r="AQ372" s="243"/>
      <c r="AR372" s="243"/>
      <c r="AS372" s="243"/>
      <c r="AT372" s="243"/>
      <c r="AU372" s="243"/>
      <c r="AV372" s="243"/>
      <c r="AW372" s="243"/>
      <c r="AX372" s="243"/>
      <c r="AY372" s="243"/>
      <c r="AZ372" s="243"/>
      <c r="BB372" s="138"/>
      <c r="BZ372" s="243"/>
      <c r="CA372" s="243"/>
      <c r="CB372" s="243"/>
      <c r="CC372" s="243"/>
      <c r="CD372" s="243"/>
      <c r="CE372" s="243"/>
      <c r="CF372" s="243"/>
      <c r="CG372" s="243"/>
      <c r="CH372" s="243"/>
      <c r="CI372" s="243"/>
      <c r="CJ372" s="243"/>
      <c r="CK372" s="243"/>
      <c r="CL372" s="243"/>
      <c r="CM372" s="243"/>
      <c r="CN372" s="243"/>
      <c r="CO372" s="243"/>
      <c r="CP372" s="243"/>
      <c r="CQ372" s="243"/>
      <c r="CR372" s="243"/>
      <c r="CS372" s="243"/>
      <c r="CT372" s="243"/>
      <c r="CU372" s="243"/>
      <c r="CV372" s="243"/>
      <c r="CW372" s="243"/>
      <c r="CX372" s="243"/>
      <c r="CY372" s="243"/>
      <c r="CZ372" s="243"/>
    </row>
    <row r="373" s="275" customFormat="true" ht="15" customHeight="true" x14ac:dyDescent="0.2">
      <c r="A373" s="138"/>
      <c r="B373" s="138"/>
      <c r="C373" s="138"/>
      <c r="D373" s="138"/>
      <c r="E373" s="138"/>
      <c r="F373" s="138"/>
      <c r="G373" s="138"/>
      <c r="Z373" s="243"/>
      <c r="AA373" s="243"/>
      <c r="AB373" s="243"/>
      <c r="AC373" s="243"/>
      <c r="AD373" s="243"/>
      <c r="AE373" s="243"/>
      <c r="AF373" s="243"/>
      <c r="AG373" s="243"/>
      <c r="AH373" s="243"/>
      <c r="AI373" s="243"/>
      <c r="AJ373" s="243"/>
      <c r="AK373" s="243"/>
      <c r="AL373" s="243"/>
      <c r="AM373" s="243"/>
      <c r="AN373" s="243"/>
      <c r="AO373" s="243"/>
      <c r="AP373" s="243"/>
      <c r="AQ373" s="243"/>
      <c r="AR373" s="243"/>
      <c r="AS373" s="243"/>
      <c r="AT373" s="243"/>
      <c r="AU373" s="243"/>
      <c r="AV373" s="243"/>
      <c r="AW373" s="243"/>
      <c r="AX373" s="243"/>
      <c r="AY373" s="243"/>
      <c r="AZ373" s="243"/>
      <c r="BB373" s="138"/>
      <c r="BZ373" s="243"/>
      <c r="CA373" s="243"/>
      <c r="CB373" s="243"/>
      <c r="CC373" s="243"/>
      <c r="CD373" s="243"/>
      <c r="CE373" s="243"/>
      <c r="CF373" s="243"/>
      <c r="CG373" s="243"/>
      <c r="CH373" s="243"/>
      <c r="CI373" s="243"/>
      <c r="CJ373" s="243"/>
      <c r="CK373" s="243"/>
      <c r="CL373" s="243"/>
      <c r="CM373" s="243"/>
      <c r="CN373" s="243"/>
      <c r="CO373" s="243"/>
      <c r="CP373" s="243"/>
      <c r="CQ373" s="243"/>
      <c r="CR373" s="243"/>
      <c r="CS373" s="243"/>
      <c r="CT373" s="243"/>
      <c r="CU373" s="243"/>
      <c r="CV373" s="243"/>
      <c r="CW373" s="243"/>
      <c r="CX373" s="243"/>
      <c r="CY373" s="243"/>
      <c r="CZ373" s="243"/>
    </row>
    <row r="374" s="275" customFormat="true" ht="15" customHeight="true" x14ac:dyDescent="0.2">
      <c r="A374" s="138"/>
      <c r="B374" s="138"/>
      <c r="C374" s="138"/>
      <c r="D374" s="138"/>
      <c r="E374" s="138"/>
      <c r="F374" s="138"/>
      <c r="G374" s="138"/>
      <c r="Z374" s="243"/>
      <c r="AA374" s="243"/>
      <c r="AB374" s="243"/>
      <c r="AC374" s="243"/>
      <c r="AD374" s="243"/>
      <c r="AE374" s="243"/>
      <c r="AF374" s="243"/>
      <c r="AG374" s="243"/>
      <c r="AH374" s="243"/>
      <c r="AI374" s="243"/>
      <c r="AJ374" s="243"/>
      <c r="AK374" s="243"/>
      <c r="AL374" s="243"/>
      <c r="AM374" s="243"/>
      <c r="AN374" s="243"/>
      <c r="AO374" s="243"/>
      <c r="AP374" s="243"/>
      <c r="AQ374" s="243"/>
      <c r="AR374" s="243"/>
      <c r="AS374" s="243"/>
      <c r="AT374" s="243"/>
      <c r="AU374" s="243"/>
      <c r="AV374" s="243"/>
      <c r="AW374" s="243"/>
      <c r="AX374" s="243"/>
      <c r="AY374" s="243"/>
      <c r="AZ374" s="243"/>
      <c r="BB374" s="138"/>
      <c r="BZ374" s="243"/>
      <c r="CA374" s="243"/>
      <c r="CB374" s="243"/>
      <c r="CC374" s="243"/>
      <c r="CD374" s="243"/>
      <c r="CE374" s="243"/>
      <c r="CF374" s="243"/>
      <c r="CG374" s="243"/>
      <c r="CH374" s="243"/>
      <c r="CI374" s="243"/>
      <c r="CJ374" s="243"/>
      <c r="CK374" s="243"/>
      <c r="CL374" s="243"/>
      <c r="CM374" s="243"/>
      <c r="CN374" s="243"/>
      <c r="CO374" s="243"/>
      <c r="CP374" s="243"/>
      <c r="CQ374" s="243"/>
      <c r="CR374" s="243"/>
      <c r="CS374" s="243"/>
      <c r="CT374" s="243"/>
      <c r="CU374" s="243"/>
      <c r="CV374" s="243"/>
      <c r="CW374" s="243"/>
      <c r="CX374" s="243"/>
      <c r="CY374" s="243"/>
      <c r="CZ374" s="243"/>
    </row>
    <row r="375" s="133" customFormat="true" ht="15" customHeight="true" x14ac:dyDescent="0.2">
      <c r="Y375" s="135"/>
      <c r="Z375" s="242"/>
      <c r="AA375" s="242"/>
      <c r="AB375" s="242"/>
      <c r="AC375" s="242"/>
      <c r="AD375" s="242"/>
      <c r="AE375" s="242"/>
      <c r="AF375" s="242"/>
      <c r="AG375" s="242"/>
      <c r="AH375" s="242"/>
      <c r="AI375" s="242"/>
      <c r="AJ375" s="242"/>
      <c r="AK375" s="242"/>
      <c r="AL375" s="242"/>
      <c r="AM375" s="242"/>
      <c r="AN375" s="242"/>
      <c r="AO375" s="242"/>
      <c r="AP375" s="242"/>
      <c r="AQ375" s="242"/>
      <c r="AR375" s="242"/>
      <c r="AS375" s="242"/>
      <c r="AT375" s="242"/>
      <c r="AU375" s="242"/>
      <c r="AV375" s="242"/>
      <c r="AW375" s="242"/>
      <c r="AX375" s="242"/>
      <c r="AY375" s="242"/>
      <c r="AZ375" s="242"/>
      <c r="BA375" s="135"/>
      <c r="BY375" s="135"/>
      <c r="BZ375" s="242"/>
      <c r="CA375" s="242"/>
      <c r="CB375" s="242"/>
      <c r="CC375" s="242"/>
      <c r="CD375" s="242"/>
      <c r="CE375" s="242"/>
      <c r="CF375" s="242"/>
      <c r="CG375" s="242"/>
      <c r="CH375" s="242"/>
      <c r="CI375" s="242"/>
      <c r="CJ375" s="242"/>
      <c r="CK375" s="242"/>
      <c r="CL375" s="242"/>
      <c r="CM375" s="242"/>
      <c r="CN375" s="242"/>
      <c r="CO375" s="242"/>
      <c r="CP375" s="242"/>
      <c r="CQ375" s="242"/>
      <c r="CR375" s="242"/>
      <c r="CS375" s="242"/>
      <c r="CT375" s="242"/>
      <c r="CU375" s="242"/>
      <c r="CV375" s="242"/>
      <c r="CW375" s="242"/>
      <c r="CX375" s="242"/>
      <c r="CY375" s="242"/>
      <c r="CZ375" s="242"/>
    </row>
    <row r="376" s="133" customFormat="true" ht="15" customHeight="true" x14ac:dyDescent="0.2">
      <c r="Y376" s="135"/>
      <c r="Z376" s="242"/>
      <c r="AA376" s="242"/>
      <c r="AB376" s="242"/>
      <c r="AC376" s="242"/>
      <c r="AD376" s="242"/>
      <c r="AE376" s="242"/>
      <c r="AF376" s="242"/>
      <c r="AG376" s="242"/>
      <c r="AH376" s="242"/>
      <c r="AI376" s="242"/>
      <c r="AJ376" s="242"/>
      <c r="AK376" s="242"/>
      <c r="AL376" s="242"/>
      <c r="AM376" s="242"/>
      <c r="AN376" s="242"/>
      <c r="AO376" s="242"/>
      <c r="AP376" s="242"/>
      <c r="AQ376" s="242"/>
      <c r="AR376" s="242"/>
      <c r="AS376" s="242"/>
      <c r="AT376" s="242"/>
      <c r="AU376" s="242"/>
      <c r="AV376" s="242"/>
      <c r="AW376" s="242"/>
      <c r="AX376" s="242"/>
      <c r="AY376" s="242"/>
      <c r="AZ376" s="242"/>
      <c r="BA376" s="135"/>
      <c r="BY376" s="135"/>
      <c r="BZ376" s="242"/>
      <c r="CA376" s="242"/>
      <c r="CB376" s="242"/>
      <c r="CC376" s="242"/>
      <c r="CD376" s="242"/>
      <c r="CE376" s="242"/>
      <c r="CF376" s="242"/>
      <c r="CG376" s="242"/>
      <c r="CH376" s="242"/>
      <c r="CI376" s="242"/>
      <c r="CJ376" s="242"/>
      <c r="CK376" s="242"/>
      <c r="CL376" s="242"/>
      <c r="CM376" s="242"/>
      <c r="CN376" s="242"/>
      <c r="CO376" s="242"/>
      <c r="CP376" s="242"/>
      <c r="CQ376" s="242"/>
      <c r="CR376" s="242"/>
      <c r="CS376" s="242"/>
      <c r="CT376" s="242"/>
      <c r="CU376" s="242"/>
      <c r="CV376" s="242"/>
      <c r="CW376" s="242"/>
      <c r="CX376" s="242"/>
      <c r="CY376" s="242"/>
      <c r="CZ376" s="242"/>
    </row>
    <row r="377" s="133" customFormat="true" ht="15" customHeight="true" x14ac:dyDescent="0.2">
      <c r="Y377" s="135"/>
      <c r="Z377" s="242"/>
      <c r="AA377" s="242"/>
      <c r="AB377" s="242"/>
      <c r="AC377" s="242"/>
      <c r="AD377" s="242"/>
      <c r="AE377" s="242"/>
      <c r="AF377" s="242"/>
      <c r="AG377" s="242"/>
      <c r="AH377" s="242"/>
      <c r="AI377" s="242"/>
      <c r="AJ377" s="242"/>
      <c r="AK377" s="242"/>
      <c r="AL377" s="242"/>
      <c r="AM377" s="242"/>
      <c r="AN377" s="242"/>
      <c r="AO377" s="242"/>
      <c r="AP377" s="242"/>
      <c r="AQ377" s="242"/>
      <c r="AR377" s="242"/>
      <c r="AS377" s="242"/>
      <c r="AT377" s="242"/>
      <c r="AU377" s="242"/>
      <c r="AV377" s="242"/>
      <c r="AW377" s="242"/>
      <c r="AX377" s="242"/>
      <c r="AY377" s="242"/>
      <c r="AZ377" s="242"/>
      <c r="BA377" s="135"/>
      <c r="BY377" s="135"/>
      <c r="BZ377" s="242"/>
      <c r="CA377" s="242"/>
      <c r="CB377" s="242"/>
      <c r="CC377" s="242"/>
      <c r="CD377" s="242"/>
      <c r="CE377" s="242"/>
      <c r="CF377" s="242"/>
      <c r="CG377" s="242"/>
      <c r="CH377" s="242"/>
      <c r="CI377" s="242"/>
      <c r="CJ377" s="242"/>
      <c r="CK377" s="242"/>
      <c r="CL377" s="242"/>
      <c r="CM377" s="242"/>
      <c r="CN377" s="242"/>
      <c r="CO377" s="242"/>
      <c r="CP377" s="242"/>
      <c r="CQ377" s="242"/>
      <c r="CR377" s="242"/>
      <c r="CS377" s="242"/>
      <c r="CT377" s="242"/>
      <c r="CU377" s="242"/>
      <c r="CV377" s="242"/>
      <c r="CW377" s="242"/>
      <c r="CX377" s="242"/>
      <c r="CY377" s="242"/>
      <c r="CZ377" s="242"/>
    </row>
    <row r="378" s="133" customFormat="true" ht="15" customHeight="true" x14ac:dyDescent="0.2">
      <c r="Y378" s="135"/>
      <c r="Z378" s="242"/>
      <c r="AA378" s="242"/>
      <c r="AB378" s="242"/>
      <c r="AC378" s="242"/>
      <c r="AD378" s="242"/>
      <c r="AE378" s="242"/>
      <c r="AF378" s="242"/>
      <c r="AG378" s="242"/>
      <c r="AH378" s="242"/>
      <c r="AI378" s="242"/>
      <c r="AJ378" s="242"/>
      <c r="AK378" s="242"/>
      <c r="AL378" s="242"/>
      <c r="AM378" s="242"/>
      <c r="AN378" s="242"/>
      <c r="AO378" s="242"/>
      <c r="AP378" s="242"/>
      <c r="AQ378" s="242"/>
      <c r="AR378" s="242"/>
      <c r="AS378" s="242"/>
      <c r="AT378" s="242"/>
      <c r="AU378" s="242"/>
      <c r="AV378" s="242"/>
      <c r="AW378" s="242"/>
      <c r="AX378" s="242"/>
      <c r="AY378" s="242"/>
      <c r="AZ378" s="242"/>
      <c r="BA378" s="135"/>
      <c r="BY378" s="135"/>
      <c r="BZ378" s="242"/>
      <c r="CA378" s="242"/>
      <c r="CB378" s="242"/>
      <c r="CC378" s="242"/>
      <c r="CD378" s="242"/>
      <c r="CE378" s="242"/>
      <c r="CF378" s="242"/>
      <c r="CG378" s="242"/>
      <c r="CH378" s="242"/>
      <c r="CI378" s="242"/>
      <c r="CJ378" s="242"/>
      <c r="CK378" s="242"/>
      <c r="CL378" s="242"/>
      <c r="CM378" s="242"/>
      <c r="CN378" s="242"/>
      <c r="CO378" s="242"/>
      <c r="CP378" s="242"/>
      <c r="CQ378" s="242"/>
      <c r="CR378" s="242"/>
      <c r="CS378" s="242"/>
      <c r="CT378" s="242"/>
      <c r="CU378" s="242"/>
      <c r="CV378" s="242"/>
      <c r="CW378" s="242"/>
      <c r="CX378" s="242"/>
      <c r="CY378" s="242"/>
      <c r="CZ378" s="242"/>
    </row>
    <row r="379" s="133" customFormat="true" ht="15" customHeight="true" x14ac:dyDescent="0.2">
      <c r="Y379" s="135"/>
      <c r="Z379" s="242"/>
      <c r="AA379" s="242"/>
      <c r="AB379" s="242"/>
      <c r="AC379" s="242"/>
      <c r="AD379" s="242"/>
      <c r="AE379" s="242"/>
      <c r="AF379" s="242"/>
      <c r="AG379" s="242"/>
      <c r="AH379" s="242"/>
      <c r="AI379" s="242"/>
      <c r="AJ379" s="242"/>
      <c r="AK379" s="242"/>
      <c r="AL379" s="242"/>
      <c r="AM379" s="242"/>
      <c r="AN379" s="242"/>
      <c r="AO379" s="242"/>
      <c r="AP379" s="242"/>
      <c r="AQ379" s="242"/>
      <c r="AR379" s="242"/>
      <c r="AS379" s="242"/>
      <c r="AT379" s="242"/>
      <c r="AU379" s="242"/>
      <c r="AV379" s="242"/>
      <c r="AW379" s="242"/>
      <c r="AX379" s="242"/>
      <c r="AY379" s="242"/>
      <c r="AZ379" s="242"/>
      <c r="BA379" s="135"/>
      <c r="BY379" s="135"/>
      <c r="BZ379" s="242"/>
      <c r="CA379" s="242"/>
      <c r="CB379" s="242"/>
      <c r="CC379" s="242"/>
      <c r="CD379" s="242"/>
      <c r="CE379" s="242"/>
      <c r="CF379" s="242"/>
      <c r="CG379" s="242"/>
      <c r="CH379" s="242"/>
      <c r="CI379" s="242"/>
      <c r="CJ379" s="242"/>
      <c r="CK379" s="242"/>
      <c r="CL379" s="242"/>
      <c r="CM379" s="242"/>
      <c r="CN379" s="242"/>
      <c r="CO379" s="242"/>
      <c r="CP379" s="242"/>
      <c r="CQ379" s="242"/>
      <c r="CR379" s="242"/>
      <c r="CS379" s="242"/>
      <c r="CT379" s="242"/>
      <c r="CU379" s="242"/>
      <c r="CV379" s="242"/>
      <c r="CW379" s="242"/>
      <c r="CX379" s="242"/>
      <c r="CY379" s="242"/>
      <c r="CZ379" s="242"/>
    </row>
    <row r="380" s="133" customFormat="true" ht="15" customHeight="true" x14ac:dyDescent="0.2">
      <c r="Y380" s="135"/>
      <c r="Z380" s="242"/>
      <c r="AA380" s="242"/>
      <c r="AB380" s="242"/>
      <c r="AC380" s="242"/>
      <c r="AD380" s="242"/>
      <c r="AE380" s="242"/>
      <c r="AF380" s="242"/>
      <c r="AG380" s="242"/>
      <c r="AH380" s="242"/>
      <c r="AI380" s="242"/>
      <c r="AJ380" s="242"/>
      <c r="AK380" s="242"/>
      <c r="AL380" s="242"/>
      <c r="AM380" s="242"/>
      <c r="AN380" s="242"/>
      <c r="AO380" s="242"/>
      <c r="AP380" s="242"/>
      <c r="AQ380" s="242"/>
      <c r="AR380" s="242"/>
      <c r="AS380" s="242"/>
      <c r="AT380" s="242"/>
      <c r="AU380" s="242"/>
      <c r="AV380" s="242"/>
      <c r="AW380" s="242"/>
      <c r="AX380" s="242"/>
      <c r="AY380" s="242"/>
      <c r="AZ380" s="242"/>
      <c r="BA380" s="135"/>
      <c r="BY380" s="135"/>
      <c r="BZ380" s="242"/>
      <c r="CA380" s="242"/>
      <c r="CB380" s="242"/>
      <c r="CC380" s="242"/>
      <c r="CD380" s="242"/>
      <c r="CE380" s="242"/>
      <c r="CF380" s="242"/>
      <c r="CG380" s="242"/>
      <c r="CH380" s="242"/>
      <c r="CI380" s="242"/>
      <c r="CJ380" s="242"/>
      <c r="CK380" s="242"/>
      <c r="CL380" s="242"/>
      <c r="CM380" s="242"/>
      <c r="CN380" s="242"/>
      <c r="CO380" s="242"/>
      <c r="CP380" s="242"/>
      <c r="CQ380" s="242"/>
      <c r="CR380" s="242"/>
      <c r="CS380" s="242"/>
      <c r="CT380" s="242"/>
      <c r="CU380" s="242"/>
      <c r="CV380" s="242"/>
      <c r="CW380" s="242"/>
      <c r="CX380" s="242"/>
      <c r="CY380" s="242"/>
      <c r="CZ380" s="242"/>
    </row>
    <row r="381" s="133" customFormat="true" ht="15" customHeight="true" x14ac:dyDescent="0.2">
      <c r="Y381" s="135"/>
      <c r="Z381" s="242"/>
      <c r="AA381" s="242"/>
      <c r="AB381" s="242"/>
      <c r="AC381" s="242"/>
      <c r="AD381" s="242"/>
      <c r="AE381" s="242"/>
      <c r="AF381" s="242"/>
      <c r="AG381" s="242"/>
      <c r="AH381" s="242"/>
      <c r="AI381" s="242"/>
      <c r="AJ381" s="242"/>
      <c r="AK381" s="242"/>
      <c r="AL381" s="242"/>
      <c r="AM381" s="242"/>
      <c r="AN381" s="242"/>
      <c r="AO381" s="242"/>
      <c r="AP381" s="242"/>
      <c r="AQ381" s="242"/>
      <c r="AR381" s="242"/>
      <c r="AS381" s="242"/>
      <c r="AT381" s="242"/>
      <c r="AU381" s="242"/>
      <c r="AV381" s="242"/>
      <c r="AW381" s="242"/>
      <c r="AX381" s="242"/>
      <c r="AY381" s="242"/>
      <c r="AZ381" s="242"/>
      <c r="BA381" s="135"/>
      <c r="BY381" s="135"/>
      <c r="BZ381" s="242"/>
      <c r="CA381" s="242"/>
      <c r="CB381" s="242"/>
      <c r="CC381" s="242"/>
      <c r="CD381" s="242"/>
      <c r="CE381" s="242"/>
      <c r="CF381" s="242"/>
      <c r="CG381" s="242"/>
      <c r="CH381" s="242"/>
      <c r="CI381" s="242"/>
      <c r="CJ381" s="242"/>
      <c r="CK381" s="242"/>
      <c r="CL381" s="242"/>
      <c r="CM381" s="242"/>
      <c r="CN381" s="242"/>
      <c r="CO381" s="242"/>
      <c r="CP381" s="242"/>
      <c r="CQ381" s="242"/>
      <c r="CR381" s="242"/>
      <c r="CS381" s="242"/>
      <c r="CT381" s="242"/>
      <c r="CU381" s="242"/>
      <c r="CV381" s="242"/>
      <c r="CW381" s="242"/>
      <c r="CX381" s="242"/>
      <c r="CY381" s="242"/>
      <c r="CZ381" s="242"/>
    </row>
    <row r="382" s="133" customFormat="true" ht="15" customHeight="true" x14ac:dyDescent="0.2">
      <c r="Y382" s="135"/>
      <c r="Z382" s="242"/>
      <c r="AA382" s="242"/>
      <c r="AB382" s="242"/>
      <c r="AC382" s="242"/>
      <c r="AD382" s="242"/>
      <c r="AE382" s="242"/>
      <c r="AF382" s="242"/>
      <c r="AG382" s="242"/>
      <c r="AH382" s="242"/>
      <c r="AI382" s="242"/>
      <c r="AJ382" s="242"/>
      <c r="AK382" s="242"/>
      <c r="AL382" s="242"/>
      <c r="AM382" s="242"/>
      <c r="AN382" s="242"/>
      <c r="AO382" s="242"/>
      <c r="AP382" s="242"/>
      <c r="AQ382" s="242"/>
      <c r="AR382" s="242"/>
      <c r="AS382" s="242"/>
      <c r="AT382" s="242"/>
      <c r="AU382" s="242"/>
      <c r="AV382" s="242"/>
      <c r="AW382" s="242"/>
      <c r="AX382" s="242"/>
      <c r="AY382" s="242"/>
      <c r="AZ382" s="242"/>
      <c r="BA382" s="135"/>
      <c r="BY382" s="135"/>
      <c r="BZ382" s="242"/>
      <c r="CA382" s="242"/>
      <c r="CB382" s="242"/>
      <c r="CC382" s="242"/>
      <c r="CD382" s="242"/>
      <c r="CE382" s="242"/>
      <c r="CF382" s="242"/>
      <c r="CG382" s="242"/>
      <c r="CH382" s="242"/>
      <c r="CI382" s="242"/>
      <c r="CJ382" s="242"/>
      <c r="CK382" s="242"/>
      <c r="CL382" s="242"/>
      <c r="CM382" s="242"/>
      <c r="CN382" s="242"/>
      <c r="CO382" s="242"/>
      <c r="CP382" s="242"/>
      <c r="CQ382" s="242"/>
      <c r="CR382" s="242"/>
      <c r="CS382" s="242"/>
      <c r="CT382" s="242"/>
      <c r="CU382" s="242"/>
      <c r="CV382" s="242"/>
      <c r="CW382" s="242"/>
      <c r="CX382" s="242"/>
      <c r="CY382" s="242"/>
      <c r="CZ382" s="242"/>
    </row>
    <row r="383" s="133" customFormat="true" ht="15" customHeight="true" x14ac:dyDescent="0.2">
      <c r="Y383" s="135"/>
      <c r="Z383" s="242"/>
      <c r="AA383" s="242"/>
      <c r="AB383" s="242"/>
      <c r="AC383" s="242"/>
      <c r="AD383" s="242"/>
      <c r="AE383" s="242"/>
      <c r="AF383" s="242"/>
      <c r="AG383" s="242"/>
      <c r="AH383" s="242"/>
      <c r="AI383" s="242"/>
      <c r="AJ383" s="242"/>
      <c r="AK383" s="242"/>
      <c r="AL383" s="242"/>
      <c r="AM383" s="242"/>
      <c r="AN383" s="242"/>
      <c r="AO383" s="242"/>
      <c r="AP383" s="242"/>
      <c r="AQ383" s="242"/>
      <c r="AR383" s="242"/>
      <c r="AS383" s="242"/>
      <c r="AT383" s="242"/>
      <c r="AU383" s="242"/>
      <c r="AV383" s="242"/>
      <c r="AW383" s="242"/>
      <c r="AX383" s="242"/>
      <c r="AY383" s="242"/>
      <c r="AZ383" s="242"/>
      <c r="BA383" s="135"/>
      <c r="BY383" s="135"/>
      <c r="BZ383" s="242"/>
      <c r="CA383" s="242"/>
      <c r="CB383" s="242"/>
      <c r="CC383" s="242"/>
      <c r="CD383" s="242"/>
      <c r="CE383" s="242"/>
      <c r="CF383" s="242"/>
      <c r="CG383" s="242"/>
      <c r="CH383" s="242"/>
      <c r="CI383" s="242"/>
      <c r="CJ383" s="242"/>
      <c r="CK383" s="242"/>
      <c r="CL383" s="242"/>
      <c r="CM383" s="242"/>
      <c r="CN383" s="242"/>
      <c r="CO383" s="242"/>
      <c r="CP383" s="242"/>
      <c r="CQ383" s="242"/>
      <c r="CR383" s="242"/>
      <c r="CS383" s="242"/>
      <c r="CT383" s="242"/>
      <c r="CU383" s="242"/>
      <c r="CV383" s="242"/>
      <c r="CW383" s="242"/>
      <c r="CX383" s="242"/>
      <c r="CY383" s="242"/>
      <c r="CZ383" s="242"/>
    </row>
    <row r="384" s="133" customFormat="true" ht="15" customHeight="true" x14ac:dyDescent="0.2">
      <c r="Y384" s="135"/>
      <c r="Z384" s="242"/>
      <c r="AA384" s="242"/>
      <c r="AB384" s="242"/>
      <c r="AC384" s="242"/>
      <c r="AD384" s="242"/>
      <c r="AE384" s="242"/>
      <c r="AF384" s="242"/>
      <c r="AG384" s="242"/>
      <c r="AH384" s="242"/>
      <c r="AI384" s="242"/>
      <c r="AJ384" s="242"/>
      <c r="AK384" s="242"/>
      <c r="AL384" s="242"/>
      <c r="AM384" s="242"/>
      <c r="AN384" s="242"/>
      <c r="AO384" s="242"/>
      <c r="AP384" s="242"/>
      <c r="AQ384" s="242"/>
      <c r="AR384" s="242"/>
      <c r="AS384" s="242"/>
      <c r="AT384" s="242"/>
      <c r="AU384" s="242"/>
      <c r="AV384" s="242"/>
      <c r="AW384" s="242"/>
      <c r="AX384" s="242"/>
      <c r="AY384" s="242"/>
      <c r="AZ384" s="242"/>
      <c r="BA384" s="135"/>
      <c r="BY384" s="135"/>
      <c r="BZ384" s="242"/>
      <c r="CA384" s="242"/>
      <c r="CB384" s="242"/>
      <c r="CC384" s="242"/>
      <c r="CD384" s="242"/>
      <c r="CE384" s="242"/>
      <c r="CF384" s="242"/>
      <c r="CG384" s="242"/>
      <c r="CH384" s="242"/>
      <c r="CI384" s="242"/>
      <c r="CJ384" s="242"/>
      <c r="CK384" s="242"/>
      <c r="CL384" s="242"/>
      <c r="CM384" s="242"/>
      <c r="CN384" s="242"/>
      <c r="CO384" s="242"/>
      <c r="CP384" s="242"/>
      <c r="CQ384" s="242"/>
      <c r="CR384" s="242"/>
      <c r="CS384" s="242"/>
      <c r="CT384" s="242"/>
      <c r="CU384" s="242"/>
      <c r="CV384" s="242"/>
      <c r="CW384" s="242"/>
      <c r="CX384" s="242"/>
      <c r="CY384" s="242"/>
      <c r="CZ384" s="242"/>
    </row>
    <row r="385" s="133" customFormat="true" ht="15" customHeight="true" x14ac:dyDescent="0.2">
      <c r="Y385" s="135"/>
      <c r="Z385" s="242"/>
      <c r="AA385" s="242"/>
      <c r="AB385" s="242"/>
      <c r="AC385" s="242"/>
      <c r="AD385" s="242"/>
      <c r="AE385" s="242"/>
      <c r="AF385" s="242"/>
      <c r="AG385" s="242"/>
      <c r="AH385" s="242"/>
      <c r="AI385" s="242"/>
      <c r="AJ385" s="242"/>
      <c r="AK385" s="242"/>
      <c r="AL385" s="242"/>
      <c r="AM385" s="242"/>
      <c r="AN385" s="242"/>
      <c r="AO385" s="242"/>
      <c r="AP385" s="242"/>
      <c r="AQ385" s="242"/>
      <c r="AR385" s="242"/>
      <c r="AS385" s="242"/>
      <c r="AT385" s="242"/>
      <c r="AU385" s="242"/>
      <c r="AV385" s="242"/>
      <c r="AW385" s="242"/>
      <c r="AX385" s="242"/>
      <c r="AY385" s="242"/>
      <c r="AZ385" s="242"/>
      <c r="BA385" s="135"/>
      <c r="BY385" s="135"/>
      <c r="BZ385" s="242"/>
      <c r="CA385" s="242"/>
      <c r="CB385" s="242"/>
      <c r="CC385" s="242"/>
      <c r="CD385" s="242"/>
      <c r="CE385" s="242"/>
      <c r="CF385" s="242"/>
      <c r="CG385" s="242"/>
      <c r="CH385" s="242"/>
      <c r="CI385" s="242"/>
      <c r="CJ385" s="242"/>
      <c r="CK385" s="242"/>
      <c r="CL385" s="242"/>
      <c r="CM385" s="242"/>
      <c r="CN385" s="242"/>
      <c r="CO385" s="242"/>
      <c r="CP385" s="242"/>
      <c r="CQ385" s="242"/>
      <c r="CR385" s="242"/>
      <c r="CS385" s="242"/>
      <c r="CT385" s="242"/>
      <c r="CU385" s="242"/>
      <c r="CV385" s="242"/>
      <c r="CW385" s="242"/>
      <c r="CX385" s="242"/>
      <c r="CY385" s="242"/>
      <c r="CZ385" s="242"/>
    </row>
    <row r="386" s="133" customFormat="true" ht="15" customHeight="true" x14ac:dyDescent="0.2">
      <c r="Y386" s="135"/>
      <c r="Z386" s="242"/>
      <c r="AA386" s="242"/>
      <c r="AB386" s="242"/>
      <c r="AC386" s="242"/>
      <c r="AD386" s="242"/>
      <c r="AE386" s="242"/>
      <c r="AF386" s="242"/>
      <c r="AG386" s="242"/>
      <c r="AH386" s="242"/>
      <c r="AI386" s="242"/>
      <c r="AJ386" s="242"/>
      <c r="AK386" s="242"/>
      <c r="AL386" s="242"/>
      <c r="AM386" s="242"/>
      <c r="AN386" s="242"/>
      <c r="AO386" s="242"/>
      <c r="AP386" s="242"/>
      <c r="AQ386" s="242"/>
      <c r="AR386" s="242"/>
      <c r="AS386" s="242"/>
      <c r="AT386" s="242"/>
      <c r="AU386" s="242"/>
      <c r="AV386" s="242"/>
      <c r="AW386" s="242"/>
      <c r="AX386" s="242"/>
      <c r="AY386" s="242"/>
      <c r="AZ386" s="242"/>
      <c r="BA386" s="135"/>
      <c r="BY386" s="135"/>
      <c r="BZ386" s="242"/>
      <c r="CA386" s="242"/>
      <c r="CB386" s="242"/>
      <c r="CC386" s="242"/>
      <c r="CD386" s="242"/>
      <c r="CE386" s="242"/>
      <c r="CF386" s="242"/>
      <c r="CG386" s="242"/>
      <c r="CH386" s="242"/>
      <c r="CI386" s="242"/>
      <c r="CJ386" s="242"/>
      <c r="CK386" s="242"/>
      <c r="CL386" s="242"/>
      <c r="CM386" s="242"/>
      <c r="CN386" s="242"/>
      <c r="CO386" s="242"/>
      <c r="CP386" s="242"/>
      <c r="CQ386" s="242"/>
      <c r="CR386" s="242"/>
      <c r="CS386" s="242"/>
      <c r="CT386" s="242"/>
      <c r="CU386" s="242"/>
      <c r="CV386" s="242"/>
      <c r="CW386" s="242"/>
      <c r="CX386" s="242"/>
      <c r="CY386" s="242"/>
      <c r="CZ386" s="242"/>
    </row>
    <row r="387" s="133" customFormat="true" ht="15" customHeight="true" x14ac:dyDescent="0.2">
      <c r="Y387" s="135"/>
      <c r="Z387" s="242"/>
      <c r="AA387" s="242"/>
      <c r="AB387" s="242"/>
      <c r="AC387" s="242"/>
      <c r="AD387" s="242"/>
      <c r="AE387" s="242"/>
      <c r="AF387" s="242"/>
      <c r="AG387" s="242"/>
      <c r="AH387" s="242"/>
      <c r="AI387" s="242"/>
      <c r="AJ387" s="242"/>
      <c r="AK387" s="242"/>
      <c r="AL387" s="242"/>
      <c r="AM387" s="242"/>
      <c r="AN387" s="242"/>
      <c r="AO387" s="242"/>
      <c r="AP387" s="242"/>
      <c r="AQ387" s="242"/>
      <c r="AR387" s="242"/>
      <c r="AS387" s="242"/>
      <c r="AT387" s="242"/>
      <c r="AU387" s="242"/>
      <c r="AV387" s="242"/>
      <c r="AW387" s="242"/>
      <c r="AX387" s="242"/>
      <c r="AY387" s="242"/>
      <c r="AZ387" s="242"/>
      <c r="BA387" s="135"/>
      <c r="BY387" s="135"/>
      <c r="BZ387" s="242"/>
      <c r="CA387" s="242"/>
      <c r="CB387" s="242"/>
      <c r="CC387" s="242"/>
      <c r="CD387" s="242"/>
      <c r="CE387" s="242"/>
      <c r="CF387" s="242"/>
      <c r="CG387" s="242"/>
      <c r="CH387" s="242"/>
      <c r="CI387" s="242"/>
      <c r="CJ387" s="242"/>
      <c r="CK387" s="242"/>
      <c r="CL387" s="242"/>
      <c r="CM387" s="242"/>
      <c r="CN387" s="242"/>
      <c r="CO387" s="242"/>
      <c r="CP387" s="242"/>
      <c r="CQ387" s="242"/>
      <c r="CR387" s="242"/>
      <c r="CS387" s="242"/>
      <c r="CT387" s="242"/>
      <c r="CU387" s="242"/>
      <c r="CV387" s="242"/>
      <c r="CW387" s="242"/>
      <c r="CX387" s="242"/>
      <c r="CY387" s="242"/>
      <c r="CZ387" s="242"/>
    </row>
    <row r="388" s="133" customFormat="true" ht="15" customHeight="true" x14ac:dyDescent="0.2">
      <c r="Y388" s="135"/>
      <c r="Z388" s="242"/>
      <c r="AA388" s="242"/>
      <c r="AB388" s="242"/>
      <c r="AC388" s="242"/>
      <c r="AD388" s="242"/>
      <c r="AE388" s="242"/>
      <c r="AF388" s="242"/>
      <c r="AG388" s="242"/>
      <c r="AH388" s="242"/>
      <c r="AI388" s="242"/>
      <c r="AJ388" s="242"/>
      <c r="AK388" s="242"/>
      <c r="AL388" s="242"/>
      <c r="AM388" s="242"/>
      <c r="AN388" s="242"/>
      <c r="AO388" s="242"/>
      <c r="AP388" s="242"/>
      <c r="AQ388" s="242"/>
      <c r="AR388" s="242"/>
      <c r="AS388" s="242"/>
      <c r="AT388" s="242"/>
      <c r="AU388" s="242"/>
      <c r="AV388" s="242"/>
      <c r="AW388" s="242"/>
      <c r="AX388" s="242"/>
      <c r="AY388" s="242"/>
      <c r="AZ388" s="242"/>
      <c r="BA388" s="135"/>
      <c r="BY388" s="135"/>
      <c r="BZ388" s="242"/>
      <c r="CA388" s="242"/>
      <c r="CB388" s="242"/>
      <c r="CC388" s="242"/>
      <c r="CD388" s="242"/>
      <c r="CE388" s="242"/>
      <c r="CF388" s="242"/>
      <c r="CG388" s="242"/>
      <c r="CH388" s="242"/>
      <c r="CI388" s="242"/>
      <c r="CJ388" s="242"/>
      <c r="CK388" s="242"/>
      <c r="CL388" s="242"/>
      <c r="CM388" s="242"/>
      <c r="CN388" s="242"/>
      <c r="CO388" s="242"/>
      <c r="CP388" s="242"/>
      <c r="CQ388" s="242"/>
      <c r="CR388" s="242"/>
      <c r="CS388" s="242"/>
      <c r="CT388" s="242"/>
      <c r="CU388" s="242"/>
      <c r="CV388" s="242"/>
      <c r="CW388" s="242"/>
      <c r="CX388" s="242"/>
      <c r="CY388" s="242"/>
      <c r="CZ388" s="242"/>
    </row>
    <row r="389" s="133" customFormat="true" ht="15" customHeight="true" x14ac:dyDescent="0.2">
      <c r="Y389" s="135"/>
      <c r="Z389" s="242"/>
      <c r="AA389" s="242"/>
      <c r="AB389" s="242"/>
      <c r="AC389" s="242"/>
      <c r="AD389" s="242"/>
      <c r="AE389" s="242"/>
      <c r="AF389" s="242"/>
      <c r="AG389" s="242"/>
      <c r="AH389" s="242"/>
      <c r="AI389" s="242"/>
      <c r="AJ389" s="242"/>
      <c r="AK389" s="242"/>
      <c r="AL389" s="242"/>
      <c r="AM389" s="242"/>
      <c r="AN389" s="242"/>
      <c r="AO389" s="242"/>
      <c r="AP389" s="242"/>
      <c r="AQ389" s="242"/>
      <c r="AR389" s="242"/>
      <c r="AS389" s="242"/>
      <c r="AT389" s="242"/>
      <c r="AU389" s="242"/>
      <c r="AV389" s="242"/>
      <c r="AW389" s="242"/>
      <c r="AX389" s="242"/>
      <c r="AY389" s="242"/>
      <c r="AZ389" s="242"/>
      <c r="BA389" s="135"/>
      <c r="BY389" s="135"/>
      <c r="BZ389" s="242"/>
      <c r="CA389" s="242"/>
      <c r="CB389" s="242"/>
      <c r="CC389" s="242"/>
      <c r="CD389" s="242"/>
      <c r="CE389" s="242"/>
      <c r="CF389" s="242"/>
      <c r="CG389" s="242"/>
      <c r="CH389" s="242"/>
      <c r="CI389" s="242"/>
      <c r="CJ389" s="242"/>
      <c r="CK389" s="242"/>
      <c r="CL389" s="242"/>
      <c r="CM389" s="242"/>
      <c r="CN389" s="242"/>
      <c r="CO389" s="242"/>
      <c r="CP389" s="242"/>
      <c r="CQ389" s="242"/>
      <c r="CR389" s="242"/>
      <c r="CS389" s="242"/>
      <c r="CT389" s="242"/>
      <c r="CU389" s="242"/>
      <c r="CV389" s="242"/>
      <c r="CW389" s="242"/>
      <c r="CX389" s="242"/>
      <c r="CY389" s="242"/>
      <c r="CZ389" s="242"/>
    </row>
    <row r="390" s="133" customFormat="true" ht="15" customHeight="true" x14ac:dyDescent="0.2">
      <c r="Y390" s="135"/>
      <c r="Z390" s="242"/>
      <c r="AA390" s="242"/>
      <c r="AB390" s="242"/>
      <c r="AC390" s="242"/>
      <c r="AD390" s="242"/>
      <c r="AE390" s="242"/>
      <c r="AF390" s="242"/>
      <c r="AG390" s="242"/>
      <c r="AH390" s="242"/>
      <c r="AI390" s="242"/>
      <c r="AJ390" s="242"/>
      <c r="AK390" s="242"/>
      <c r="AL390" s="242"/>
      <c r="AM390" s="242"/>
      <c r="AN390" s="242"/>
      <c r="AO390" s="242"/>
      <c r="AP390" s="242"/>
      <c r="AQ390" s="242"/>
      <c r="AR390" s="242"/>
      <c r="AS390" s="242"/>
      <c r="AT390" s="242"/>
      <c r="AU390" s="242"/>
      <c r="AV390" s="242"/>
      <c r="AW390" s="242"/>
      <c r="AX390" s="242"/>
      <c r="AY390" s="242"/>
      <c r="AZ390" s="242"/>
      <c r="BA390" s="135"/>
      <c r="BY390" s="135"/>
      <c r="BZ390" s="242"/>
      <c r="CA390" s="242"/>
      <c r="CB390" s="242"/>
      <c r="CC390" s="242"/>
      <c r="CD390" s="242"/>
      <c r="CE390" s="242"/>
      <c r="CF390" s="242"/>
      <c r="CG390" s="242"/>
      <c r="CH390" s="242"/>
      <c r="CI390" s="242"/>
      <c r="CJ390" s="242"/>
      <c r="CK390" s="242"/>
      <c r="CL390" s="242"/>
      <c r="CM390" s="242"/>
      <c r="CN390" s="242"/>
      <c r="CO390" s="242"/>
      <c r="CP390" s="242"/>
      <c r="CQ390" s="242"/>
      <c r="CR390" s="242"/>
      <c r="CS390" s="242"/>
      <c r="CT390" s="242"/>
      <c r="CU390" s="242"/>
      <c r="CV390" s="242"/>
      <c r="CW390" s="242"/>
      <c r="CX390" s="242"/>
      <c r="CY390" s="242"/>
      <c r="CZ390" s="242"/>
    </row>
    <row r="391" s="133" customFormat="true" ht="15" customHeight="true" x14ac:dyDescent="0.2">
      <c r="Y391" s="135"/>
      <c r="Z391" s="242"/>
      <c r="AA391" s="242"/>
      <c r="AB391" s="242"/>
      <c r="AC391" s="242"/>
      <c r="AD391" s="242"/>
      <c r="AE391" s="242"/>
      <c r="AF391" s="242"/>
      <c r="AG391" s="242"/>
      <c r="AH391" s="242"/>
      <c r="AI391" s="242"/>
      <c r="AJ391" s="242"/>
      <c r="AK391" s="242"/>
      <c r="AL391" s="242"/>
      <c r="AM391" s="242"/>
      <c r="AN391" s="242"/>
      <c r="AO391" s="242"/>
      <c r="AP391" s="242"/>
      <c r="AQ391" s="242"/>
      <c r="AR391" s="242"/>
      <c r="AS391" s="242"/>
      <c r="AT391" s="242"/>
      <c r="AU391" s="242"/>
      <c r="AV391" s="242"/>
      <c r="AW391" s="242"/>
      <c r="AX391" s="242"/>
      <c r="AY391" s="242"/>
      <c r="AZ391" s="242"/>
      <c r="BA391" s="135"/>
      <c r="BY391" s="135"/>
      <c r="BZ391" s="242"/>
      <c r="CA391" s="242"/>
      <c r="CB391" s="242"/>
      <c r="CC391" s="242"/>
      <c r="CD391" s="242"/>
      <c r="CE391" s="242"/>
      <c r="CF391" s="242"/>
      <c r="CG391" s="242"/>
      <c r="CH391" s="242"/>
      <c r="CI391" s="242"/>
      <c r="CJ391" s="242"/>
      <c r="CK391" s="242"/>
      <c r="CL391" s="242"/>
      <c r="CM391" s="242"/>
      <c r="CN391" s="242"/>
      <c r="CO391" s="242"/>
      <c r="CP391" s="242"/>
      <c r="CQ391" s="242"/>
      <c r="CR391" s="242"/>
      <c r="CS391" s="242"/>
      <c r="CT391" s="242"/>
      <c r="CU391" s="242"/>
      <c r="CV391" s="242"/>
      <c r="CW391" s="242"/>
      <c r="CX391" s="242"/>
      <c r="CY391" s="242"/>
      <c r="CZ391" s="242"/>
    </row>
    <row r="392" s="133" customFormat="true" ht="15" customHeight="true" x14ac:dyDescent="0.2">
      <c r="Y392" s="135"/>
      <c r="Z392" s="242"/>
      <c r="AA392" s="242"/>
      <c r="AB392" s="242"/>
      <c r="AC392" s="242"/>
      <c r="AD392" s="242"/>
      <c r="AE392" s="242"/>
      <c r="AF392" s="242"/>
      <c r="AG392" s="242"/>
      <c r="AH392" s="242"/>
      <c r="AI392" s="242"/>
      <c r="AJ392" s="242"/>
      <c r="AK392" s="242"/>
      <c r="AL392" s="242"/>
      <c r="AM392" s="242"/>
      <c r="AN392" s="242"/>
      <c r="AO392" s="242"/>
      <c r="AP392" s="242"/>
      <c r="AQ392" s="242"/>
      <c r="AR392" s="242"/>
      <c r="AS392" s="242"/>
      <c r="AT392" s="242"/>
      <c r="AU392" s="242"/>
      <c r="AV392" s="242"/>
      <c r="AW392" s="242"/>
      <c r="AX392" s="242"/>
      <c r="AY392" s="242"/>
      <c r="AZ392" s="242"/>
      <c r="BA392" s="135"/>
      <c r="BY392" s="135"/>
      <c r="BZ392" s="242"/>
      <c r="CA392" s="242"/>
      <c r="CB392" s="242"/>
      <c r="CC392" s="242"/>
      <c r="CD392" s="242"/>
      <c r="CE392" s="242"/>
      <c r="CF392" s="242"/>
      <c r="CG392" s="242"/>
      <c r="CH392" s="242"/>
      <c r="CI392" s="242"/>
      <c r="CJ392" s="242"/>
      <c r="CK392" s="242"/>
      <c r="CL392" s="242"/>
      <c r="CM392" s="242"/>
      <c r="CN392" s="242"/>
      <c r="CO392" s="242"/>
      <c r="CP392" s="242"/>
      <c r="CQ392" s="242"/>
      <c r="CR392" s="242"/>
      <c r="CS392" s="242"/>
      <c r="CT392" s="242"/>
      <c r="CU392" s="242"/>
      <c r="CV392" s="242"/>
      <c r="CW392" s="242"/>
      <c r="CX392" s="242"/>
      <c r="CY392" s="242"/>
      <c r="CZ392" s="242"/>
    </row>
    <row r="393" s="133" customFormat="true" ht="15" customHeight="true" x14ac:dyDescent="0.2">
      <c r="Y393" s="135"/>
      <c r="Z393" s="242"/>
      <c r="AA393" s="242"/>
      <c r="AB393" s="242"/>
      <c r="AC393" s="242"/>
      <c r="AD393" s="242"/>
      <c r="AE393" s="242"/>
      <c r="AF393" s="242"/>
      <c r="AG393" s="242"/>
      <c r="AH393" s="242"/>
      <c r="AI393" s="242"/>
      <c r="AJ393" s="242"/>
      <c r="AK393" s="242"/>
      <c r="AL393" s="242"/>
      <c r="AM393" s="242"/>
      <c r="AN393" s="242"/>
      <c r="AO393" s="242"/>
      <c r="AP393" s="242"/>
      <c r="AQ393" s="242"/>
      <c r="AR393" s="242"/>
      <c r="AS393" s="242"/>
      <c r="AT393" s="242"/>
      <c r="AU393" s="242"/>
      <c r="AV393" s="242"/>
      <c r="AW393" s="242"/>
      <c r="AX393" s="242"/>
      <c r="AY393" s="242"/>
      <c r="AZ393" s="242"/>
      <c r="BA393" s="135"/>
      <c r="BY393" s="135"/>
      <c r="BZ393" s="242"/>
      <c r="CA393" s="242"/>
      <c r="CB393" s="242"/>
      <c r="CC393" s="242"/>
      <c r="CD393" s="242"/>
      <c r="CE393" s="242"/>
      <c r="CF393" s="242"/>
      <c r="CG393" s="242"/>
      <c r="CH393" s="242"/>
      <c r="CI393" s="242"/>
      <c r="CJ393" s="242"/>
      <c r="CK393" s="242"/>
      <c r="CL393" s="242"/>
      <c r="CM393" s="242"/>
      <c r="CN393" s="242"/>
      <c r="CO393" s="242"/>
      <c r="CP393" s="242"/>
      <c r="CQ393" s="242"/>
      <c r="CR393" s="242"/>
      <c r="CS393" s="242"/>
      <c r="CT393" s="242"/>
      <c r="CU393" s="242"/>
      <c r="CV393" s="242"/>
      <c r="CW393" s="242"/>
      <c r="CX393" s="242"/>
      <c r="CY393" s="242"/>
      <c r="CZ393" s="242"/>
    </row>
    <row r="394" s="133" customFormat="true" ht="15" customHeight="true" x14ac:dyDescent="0.2">
      <c r="Y394" s="135"/>
      <c r="Z394" s="242"/>
      <c r="AA394" s="242"/>
      <c r="AB394" s="242"/>
      <c r="AC394" s="242"/>
      <c r="AD394" s="242"/>
      <c r="AE394" s="242"/>
      <c r="AF394" s="242"/>
      <c r="AG394" s="242"/>
      <c r="AH394" s="242"/>
      <c r="AI394" s="242"/>
      <c r="AJ394" s="242"/>
      <c r="AK394" s="242"/>
      <c r="AL394" s="242"/>
      <c r="AM394" s="242"/>
      <c r="AN394" s="242"/>
      <c r="AO394" s="242"/>
      <c r="AP394" s="242"/>
      <c r="AQ394" s="242"/>
      <c r="AR394" s="242"/>
      <c r="AS394" s="242"/>
      <c r="AT394" s="242"/>
      <c r="AU394" s="242"/>
      <c r="AV394" s="242"/>
      <c r="AW394" s="242"/>
      <c r="AX394" s="242"/>
      <c r="AY394" s="242"/>
      <c r="AZ394" s="242"/>
      <c r="BA394" s="135"/>
      <c r="BY394" s="135"/>
      <c r="BZ394" s="242"/>
      <c r="CA394" s="242"/>
      <c r="CB394" s="242"/>
      <c r="CC394" s="242"/>
      <c r="CD394" s="242"/>
      <c r="CE394" s="242"/>
      <c r="CF394" s="242"/>
      <c r="CG394" s="242"/>
      <c r="CH394" s="242"/>
      <c r="CI394" s="242"/>
      <c r="CJ394" s="242"/>
      <c r="CK394" s="242"/>
      <c r="CL394" s="242"/>
      <c r="CM394" s="242"/>
      <c r="CN394" s="242"/>
      <c r="CO394" s="242"/>
      <c r="CP394" s="242"/>
      <c r="CQ394" s="242"/>
      <c r="CR394" s="242"/>
      <c r="CS394" s="242"/>
      <c r="CT394" s="242"/>
      <c r="CU394" s="242"/>
      <c r="CV394" s="242"/>
      <c r="CW394" s="242"/>
      <c r="CX394" s="242"/>
      <c r="CY394" s="242"/>
      <c r="CZ394" s="242"/>
    </row>
    <row r="395" s="133" customFormat="true" ht="15" customHeight="true" x14ac:dyDescent="0.2">
      <c r="Y395" s="135"/>
      <c r="Z395" s="242"/>
      <c r="AA395" s="242"/>
      <c r="AB395" s="242"/>
      <c r="AC395" s="242"/>
      <c r="AD395" s="242"/>
      <c r="AE395" s="242"/>
      <c r="AF395" s="242"/>
      <c r="AG395" s="242"/>
      <c r="AH395" s="242"/>
      <c r="AI395" s="242"/>
      <c r="AJ395" s="242"/>
      <c r="AK395" s="242"/>
      <c r="AL395" s="242"/>
      <c r="AM395" s="242"/>
      <c r="AN395" s="242"/>
      <c r="AO395" s="242"/>
      <c r="AP395" s="242"/>
      <c r="AQ395" s="242"/>
      <c r="AR395" s="242"/>
      <c r="AS395" s="242"/>
      <c r="AT395" s="242"/>
      <c r="AU395" s="242"/>
      <c r="AV395" s="242"/>
      <c r="AW395" s="242"/>
      <c r="AX395" s="242"/>
      <c r="AY395" s="242"/>
      <c r="AZ395" s="242"/>
      <c r="BA395" s="135"/>
      <c r="BY395" s="135"/>
      <c r="BZ395" s="242"/>
      <c r="CA395" s="242"/>
      <c r="CB395" s="242"/>
      <c r="CC395" s="242"/>
      <c r="CD395" s="242"/>
      <c r="CE395" s="242"/>
      <c r="CF395" s="242"/>
      <c r="CG395" s="242"/>
      <c r="CH395" s="242"/>
      <c r="CI395" s="242"/>
      <c r="CJ395" s="242"/>
      <c r="CK395" s="242"/>
      <c r="CL395" s="242"/>
      <c r="CM395" s="242"/>
      <c r="CN395" s="242"/>
      <c r="CO395" s="242"/>
      <c r="CP395" s="242"/>
      <c r="CQ395" s="242"/>
      <c r="CR395" s="242"/>
      <c r="CS395" s="242"/>
      <c r="CT395" s="242"/>
      <c r="CU395" s="242"/>
      <c r="CV395" s="242"/>
      <c r="CW395" s="242"/>
      <c r="CX395" s="242"/>
      <c r="CY395" s="242"/>
      <c r="CZ395" s="242"/>
    </row>
    <row r="396" s="133" customFormat="true" ht="15" customHeight="true" x14ac:dyDescent="0.2">
      <c r="Y396" s="135"/>
      <c r="Z396" s="242"/>
      <c r="AA396" s="242"/>
      <c r="AB396" s="242"/>
      <c r="AC396" s="242"/>
      <c r="AD396" s="242"/>
      <c r="AE396" s="242"/>
      <c r="AF396" s="242"/>
      <c r="AG396" s="242"/>
      <c r="AH396" s="242"/>
      <c r="AI396" s="242"/>
      <c r="AJ396" s="242"/>
      <c r="AK396" s="242"/>
      <c r="AL396" s="242"/>
      <c r="AM396" s="242"/>
      <c r="AN396" s="242"/>
      <c r="AO396" s="242"/>
      <c r="AP396" s="242"/>
      <c r="AQ396" s="242"/>
      <c r="AR396" s="242"/>
      <c r="AS396" s="242"/>
      <c r="AT396" s="242"/>
      <c r="AU396" s="242"/>
      <c r="AV396" s="242"/>
      <c r="AW396" s="242"/>
      <c r="AX396" s="242"/>
      <c r="AY396" s="242"/>
      <c r="AZ396" s="242"/>
      <c r="BA396" s="135"/>
      <c r="BY396" s="135"/>
      <c r="BZ396" s="242"/>
      <c r="CA396" s="242"/>
      <c r="CB396" s="242"/>
      <c r="CC396" s="242"/>
      <c r="CD396" s="242"/>
      <c r="CE396" s="242"/>
      <c r="CF396" s="242"/>
      <c r="CG396" s="242"/>
      <c r="CH396" s="242"/>
      <c r="CI396" s="242"/>
      <c r="CJ396" s="242"/>
      <c r="CK396" s="242"/>
      <c r="CL396" s="242"/>
      <c r="CM396" s="242"/>
      <c r="CN396" s="242"/>
      <c r="CO396" s="242"/>
      <c r="CP396" s="242"/>
      <c r="CQ396" s="242"/>
      <c r="CR396" s="242"/>
      <c r="CS396" s="242"/>
      <c r="CT396" s="242"/>
      <c r="CU396" s="242"/>
      <c r="CV396" s="242"/>
      <c r="CW396" s="242"/>
      <c r="CX396" s="242"/>
      <c r="CY396" s="242"/>
      <c r="CZ396" s="242"/>
    </row>
    <row r="397" s="133" customFormat="true" ht="15" customHeight="true" x14ac:dyDescent="0.2">
      <c r="Y397" s="135"/>
      <c r="Z397" s="242"/>
      <c r="AA397" s="242"/>
      <c r="AB397" s="242"/>
      <c r="AC397" s="242"/>
      <c r="AD397" s="242"/>
      <c r="AE397" s="242"/>
      <c r="AF397" s="242"/>
      <c r="AG397" s="242"/>
      <c r="AH397" s="242"/>
      <c r="AI397" s="242"/>
      <c r="AJ397" s="242"/>
      <c r="AK397" s="242"/>
      <c r="AL397" s="242"/>
      <c r="AM397" s="242"/>
      <c r="AN397" s="242"/>
      <c r="AO397" s="242"/>
      <c r="AP397" s="242"/>
      <c r="AQ397" s="242"/>
      <c r="AR397" s="242"/>
      <c r="AS397" s="242"/>
      <c r="AT397" s="242"/>
      <c r="AU397" s="242"/>
      <c r="AV397" s="242"/>
      <c r="AW397" s="242"/>
      <c r="AX397" s="242"/>
      <c r="AY397" s="242"/>
      <c r="AZ397" s="242"/>
      <c r="BA397" s="135"/>
      <c r="BY397" s="135"/>
      <c r="BZ397" s="242"/>
      <c r="CA397" s="242"/>
      <c r="CB397" s="242"/>
      <c r="CC397" s="242"/>
      <c r="CD397" s="242"/>
      <c r="CE397" s="242"/>
      <c r="CF397" s="242"/>
      <c r="CG397" s="242"/>
      <c r="CH397" s="242"/>
      <c r="CI397" s="242"/>
      <c r="CJ397" s="242"/>
      <c r="CK397" s="242"/>
      <c r="CL397" s="242"/>
      <c r="CM397" s="242"/>
      <c r="CN397" s="242"/>
      <c r="CO397" s="242"/>
      <c r="CP397" s="242"/>
      <c r="CQ397" s="242"/>
      <c r="CR397" s="242"/>
      <c r="CS397" s="242"/>
      <c r="CT397" s="242"/>
      <c r="CU397" s="242"/>
      <c r="CV397" s="242"/>
      <c r="CW397" s="242"/>
      <c r="CX397" s="242"/>
      <c r="CY397" s="242"/>
      <c r="CZ397" s="242"/>
    </row>
    <row r="398" s="133" customFormat="true" ht="15" customHeight="true" x14ac:dyDescent="0.2">
      <c r="Y398" s="135"/>
      <c r="Z398" s="242"/>
      <c r="AA398" s="242"/>
      <c r="AB398" s="242"/>
      <c r="AC398" s="242"/>
      <c r="AD398" s="242"/>
      <c r="AE398" s="242"/>
      <c r="AF398" s="242"/>
      <c r="AG398" s="242"/>
      <c r="AH398" s="242"/>
      <c r="AI398" s="242"/>
      <c r="AJ398" s="242"/>
      <c r="AK398" s="242"/>
      <c r="AL398" s="242"/>
      <c r="AM398" s="242"/>
      <c r="AN398" s="242"/>
      <c r="AO398" s="242"/>
      <c r="AP398" s="242"/>
      <c r="AQ398" s="242"/>
      <c r="AR398" s="242"/>
      <c r="AS398" s="242"/>
      <c r="AT398" s="242"/>
      <c r="AU398" s="242"/>
      <c r="AV398" s="242"/>
      <c r="AW398" s="242"/>
      <c r="AX398" s="242"/>
      <c r="AY398" s="242"/>
      <c r="AZ398" s="242"/>
      <c r="BA398" s="135"/>
      <c r="BY398" s="135"/>
      <c r="BZ398" s="242"/>
      <c r="CA398" s="242"/>
      <c r="CB398" s="242"/>
      <c r="CC398" s="242"/>
      <c r="CD398" s="242"/>
      <c r="CE398" s="242"/>
      <c r="CF398" s="242"/>
      <c r="CG398" s="242"/>
      <c r="CH398" s="242"/>
      <c r="CI398" s="242"/>
      <c r="CJ398" s="242"/>
      <c r="CK398" s="242"/>
      <c r="CL398" s="242"/>
      <c r="CM398" s="242"/>
      <c r="CN398" s="242"/>
      <c r="CO398" s="242"/>
      <c r="CP398" s="242"/>
      <c r="CQ398" s="242"/>
      <c r="CR398" s="242"/>
      <c r="CS398" s="242"/>
      <c r="CT398" s="242"/>
      <c r="CU398" s="242"/>
      <c r="CV398" s="242"/>
      <c r="CW398" s="242"/>
      <c r="CX398" s="242"/>
      <c r="CY398" s="242"/>
      <c r="CZ398" s="242"/>
    </row>
    <row r="399" s="779" customFormat="true" ht="15" customHeight="true" x14ac:dyDescent="0.25">
      <c r="A399" s="139"/>
      <c r="B399" s="139"/>
      <c r="C399" s="1862" t="s">
        <v>132</v>
      </c>
      <c r="D399" s="1863"/>
      <c r="E399" s="1863"/>
      <c r="F399" s="1863"/>
      <c r="G399" s="139"/>
      <c r="H399" s="2006" t="s">
        <v>133</v>
      </c>
      <c r="I399" s="2007"/>
      <c r="J399" s="2007"/>
      <c r="K399" s="2007"/>
      <c r="M399" s="2006" t="s">
        <v>134</v>
      </c>
      <c r="N399" s="2007"/>
      <c r="O399" s="2007"/>
      <c r="P399" s="2007"/>
      <c r="Z399" s="238"/>
      <c r="AA399" s="238"/>
      <c r="AB399" s="238"/>
      <c r="AC399" s="238"/>
      <c r="AD399" s="238"/>
      <c r="AE399" s="238"/>
      <c r="AF399" s="238"/>
      <c r="AG399" s="238"/>
      <c r="AH399" s="238"/>
      <c r="AI399" s="238"/>
      <c r="AJ399" s="238"/>
      <c r="AK399" s="238"/>
      <c r="AL399" s="238"/>
      <c r="AM399" s="238"/>
      <c r="AN399" s="238"/>
      <c r="AO399" s="238"/>
      <c r="AP399" s="238"/>
      <c r="AQ399" s="238"/>
      <c r="AR399" s="238"/>
      <c r="AS399" s="238"/>
      <c r="AT399" s="238"/>
      <c r="AU399" s="238"/>
      <c r="AV399" s="238"/>
      <c r="AW399" s="238"/>
      <c r="AX399" s="238"/>
      <c r="AY399" s="238"/>
      <c r="AZ399" s="238"/>
      <c r="BB399" s="139"/>
      <c r="BZ399" s="238"/>
      <c r="CA399" s="238"/>
      <c r="CB399" s="238"/>
      <c r="CC399" s="238"/>
      <c r="CD399" s="238"/>
      <c r="CE399" s="238"/>
      <c r="CF399" s="238"/>
      <c r="CG399" s="238"/>
      <c r="CH399" s="238"/>
      <c r="CI399" s="238"/>
      <c r="CJ399" s="238"/>
      <c r="CK399" s="238"/>
      <c r="CL399" s="238"/>
      <c r="CM399" s="238"/>
      <c r="CN399" s="238"/>
      <c r="CO399" s="238"/>
      <c r="CP399" s="238"/>
      <c r="CQ399" s="238"/>
      <c r="CR399" s="238"/>
      <c r="CS399" s="238"/>
      <c r="CT399" s="238"/>
      <c r="CU399" s="238"/>
      <c r="CV399" s="238"/>
      <c r="CW399" s="238"/>
      <c r="CX399" s="238"/>
      <c r="CY399" s="238"/>
      <c r="CZ399" s="238"/>
    </row>
    <row r="400" s="779" customFormat="true" ht="15" customHeight="true" x14ac:dyDescent="0.2">
      <c r="A400" s="139"/>
      <c r="B400" s="139"/>
      <c r="C400" s="2026" t="s">
        <v>212</v>
      </c>
      <c r="D400" s="2027"/>
      <c r="E400" s="2027"/>
      <c r="F400"/>
      <c r="G400"/>
      <c r="H400" s="2027" t="s">
        <v>212</v>
      </c>
      <c r="I400" s="2027"/>
      <c r="J400" s="2027"/>
      <c r="K400"/>
      <c r="L400"/>
      <c r="M400" s="2027" t="s">
        <v>212</v>
      </c>
      <c r="N400" s="2027"/>
      <c r="O400" s="2027"/>
      <c r="P400"/>
      <c r="Q400"/>
      <c r="R400" s="238"/>
      <c r="Z400" s="238"/>
      <c r="AA400" s="238"/>
      <c r="AB400" s="238"/>
      <c r="AC400" s="238"/>
      <c r="AD400" s="238"/>
      <c r="AE400" s="238"/>
      <c r="AF400" s="238"/>
      <c r="AG400" s="238"/>
      <c r="AH400" s="238"/>
      <c r="AI400" s="238"/>
      <c r="AJ400" s="238"/>
      <c r="AK400" s="238"/>
      <c r="AL400" s="238"/>
      <c r="AM400" s="238"/>
      <c r="AN400" s="238"/>
      <c r="AO400" s="238"/>
      <c r="AP400" s="238"/>
      <c r="AQ400" s="238"/>
      <c r="AR400" s="238"/>
      <c r="AS400" s="238"/>
      <c r="AT400" s="238"/>
      <c r="AU400" s="238"/>
      <c r="AV400" s="238"/>
      <c r="AW400" s="238"/>
      <c r="AX400" s="238"/>
      <c r="AY400" s="238"/>
      <c r="AZ400" s="238"/>
      <c r="BB400" s="139"/>
      <c r="BZ400" s="238"/>
      <c r="CA400" s="238"/>
      <c r="CB400" s="238"/>
      <c r="CC400" s="238"/>
      <c r="CD400" s="238"/>
      <c r="CE400" s="238"/>
      <c r="CF400" s="238"/>
      <c r="CG400" s="238"/>
      <c r="CH400" s="238"/>
      <c r="CI400" s="238"/>
      <c r="CJ400" s="238"/>
      <c r="CK400" s="238"/>
      <c r="CL400" s="238"/>
      <c r="CM400" s="238"/>
      <c r="CN400" s="238"/>
      <c r="CO400" s="238"/>
      <c r="CP400" s="238"/>
      <c r="CQ400" s="238"/>
      <c r="CR400" s="238"/>
      <c r="CS400" s="238"/>
      <c r="CT400" s="238"/>
      <c r="CU400" s="238"/>
      <c r="CV400" s="238"/>
      <c r="CW400" s="238"/>
      <c r="CX400" s="238"/>
      <c r="CY400" s="238"/>
      <c r="CZ400" s="238"/>
    </row>
    <row r="401" s="779" customFormat="true" ht="25.15" customHeight="true" x14ac:dyDescent="0.2">
      <c r="A401" s="139"/>
      <c r="B401" s="139"/>
      <c r="C401" s="2017" t="s">
        <v>203</v>
      </c>
      <c r="D401" s="2015"/>
      <c r="E401" s="1585" t="s">
        <v>213</v>
      </c>
      <c r="F401" s="1586"/>
      <c r="G401" s="1586"/>
      <c r="H401" s="2015" t="s">
        <v>203</v>
      </c>
      <c r="I401" s="2015"/>
      <c r="J401" s="1587" t="s">
        <v>213</v>
      </c>
      <c r="K401" s="1586"/>
      <c r="L401" s="1586"/>
      <c r="M401" s="2015" t="s">
        <v>203</v>
      </c>
      <c r="N401" s="2015"/>
      <c r="O401" s="1588" t="s">
        <v>213</v>
      </c>
      <c r="P401" s="1586"/>
      <c r="Q401" s="1586"/>
      <c r="R401" s="238"/>
      <c r="Z401" s="238"/>
      <c r="AA401" s="238"/>
      <c r="AB401" s="238"/>
      <c r="AC401" s="238"/>
      <c r="AD401" s="238"/>
      <c r="AE401" s="238"/>
      <c r="AF401" s="238"/>
      <c r="AG401" s="238"/>
      <c r="AH401" s="238"/>
      <c r="AI401" s="238"/>
      <c r="AJ401" s="238"/>
      <c r="AK401" s="238"/>
      <c r="AL401" s="238"/>
      <c r="AM401" s="238"/>
      <c r="AN401" s="238"/>
      <c r="AO401" s="238"/>
      <c r="AP401" s="238"/>
      <c r="AQ401" s="238"/>
      <c r="AR401" s="238"/>
      <c r="AS401" s="238"/>
      <c r="AT401" s="238"/>
      <c r="AU401" s="238"/>
      <c r="AV401" s="238"/>
      <c r="AW401" s="238"/>
      <c r="AX401" s="238"/>
      <c r="AY401" s="238"/>
      <c r="AZ401" s="238"/>
      <c r="BB401" s="139"/>
      <c r="BZ401" s="238"/>
      <c r="CA401" s="238"/>
      <c r="CB401" s="238"/>
      <c r="CC401" s="238"/>
      <c r="CD401" s="238"/>
      <c r="CE401" s="238"/>
      <c r="CF401" s="238"/>
      <c r="CG401" s="238"/>
      <c r="CH401" s="238"/>
      <c r="CI401" s="238"/>
      <c r="CJ401" s="238"/>
      <c r="CK401" s="238"/>
      <c r="CL401" s="238"/>
      <c r="CM401" s="238"/>
      <c r="CN401" s="238"/>
      <c r="CO401" s="238"/>
      <c r="CP401" s="238"/>
      <c r="CQ401" s="238"/>
      <c r="CR401" s="238"/>
      <c r="CS401" s="238"/>
      <c r="CT401" s="238"/>
      <c r="CU401" s="238"/>
      <c r="CV401" s="238"/>
      <c r="CW401" s="238"/>
      <c r="CX401" s="238"/>
      <c r="CY401" s="238"/>
      <c r="CZ401" s="238"/>
    </row>
    <row r="402" s="779" customFormat="true" ht="25.15" customHeight="true" x14ac:dyDescent="0.2">
      <c r="A402" s="139"/>
      <c r="B402" s="1849" t="s">
        <v>139</v>
      </c>
      <c r="C402" s="2015"/>
      <c r="D402" s="2015"/>
      <c r="E402" s="1589" t="s">
        <v>214</v>
      </c>
      <c r="F402" s="1586"/>
      <c r="G402" s="1586"/>
      <c r="H402" s="2015"/>
      <c r="I402" s="2015"/>
      <c r="J402" s="1590" t="s">
        <v>214</v>
      </c>
      <c r="K402" s="1586"/>
      <c r="L402" s="1586"/>
      <c r="M402" s="2015"/>
      <c r="N402" s="2015"/>
      <c r="O402" s="1591" t="s">
        <v>214</v>
      </c>
      <c r="P402" s="1586"/>
      <c r="Q402" s="1586"/>
      <c r="R402" s="238"/>
      <c r="Z402" s="238"/>
      <c r="AA402" s="238"/>
      <c r="AB402" s="238"/>
      <c r="AC402" s="238"/>
      <c r="AD402" s="238"/>
      <c r="AE402" s="238"/>
      <c r="AF402" s="238"/>
      <c r="AG402" s="238"/>
      <c r="AH402" s="238"/>
      <c r="AI402" s="238"/>
      <c r="AJ402" s="238"/>
      <c r="AK402" s="238"/>
      <c r="AL402" s="238"/>
      <c r="AM402" s="238"/>
      <c r="AN402" s="238"/>
      <c r="AO402" s="238"/>
      <c r="AP402" s="238"/>
      <c r="AQ402" s="238"/>
      <c r="AR402" s="238"/>
      <c r="AS402" s="238"/>
      <c r="AT402" s="238"/>
      <c r="AU402" s="238"/>
      <c r="AV402" s="238"/>
      <c r="AW402" s="238"/>
      <c r="AX402" s="238"/>
      <c r="AY402" s="238"/>
      <c r="AZ402" s="238"/>
      <c r="BB402" s="139"/>
      <c r="BZ402" s="238"/>
      <c r="CA402" s="238"/>
      <c r="CB402" s="238"/>
      <c r="CC402" s="238"/>
      <c r="CD402" s="238"/>
      <c r="CE402" s="238"/>
      <c r="CF402" s="238"/>
      <c r="CG402" s="238"/>
      <c r="CH402" s="238"/>
      <c r="CI402" s="238"/>
      <c r="CJ402" s="238"/>
      <c r="CK402" s="238"/>
      <c r="CL402" s="238"/>
      <c r="CM402" s="238"/>
      <c r="CN402" s="238"/>
      <c r="CO402" s="238"/>
      <c r="CP402" s="238"/>
      <c r="CQ402" s="238"/>
      <c r="CR402" s="238"/>
      <c r="CS402" s="238"/>
      <c r="CT402" s="238"/>
      <c r="CU402" s="238"/>
      <c r="CV402" s="238"/>
      <c r="CW402" s="238"/>
      <c r="CX402" s="238"/>
      <c r="CY402" s="238"/>
      <c r="CZ402" s="238"/>
    </row>
    <row r="403" s="240" customFormat="true" ht="25.15" customHeight="true" x14ac:dyDescent="0.2">
      <c r="A403" s="427"/>
      <c r="B403" s="1850"/>
      <c r="C403" s="2025" t="s">
        <v>307</v>
      </c>
      <c r="D403" s="2015"/>
      <c r="E403" s="1592">
        <v>0.7346122066486761</v>
      </c>
      <c r="F403" s="1586"/>
      <c r="G403" s="1586"/>
      <c r="H403" s="2015" t="s">
        <v>308</v>
      </c>
      <c r="I403" s="2015"/>
      <c r="J403" s="1593">
        <v>0.69715706421876644</v>
      </c>
      <c r="K403" s="1586"/>
      <c r="L403" s="1586"/>
      <c r="M403" s="2015" t="s">
        <v>307</v>
      </c>
      <c r="N403" s="2015"/>
      <c r="O403" s="1594">
        <v>0.69588447008030141</v>
      </c>
      <c r="P403" s="1586"/>
      <c r="Q403" s="1586"/>
      <c r="R403" s="241"/>
      <c r="Z403" s="241"/>
      <c r="AA403" s="241"/>
      <c r="AB403" s="241"/>
      <c r="AC403" s="241"/>
      <c r="AD403" s="241"/>
      <c r="AE403" s="241"/>
      <c r="AF403" s="241"/>
      <c r="AG403" s="241"/>
      <c r="AH403" s="241"/>
      <c r="AI403" s="241"/>
      <c r="AJ403" s="241"/>
      <c r="AK403" s="241"/>
      <c r="AL403" s="241"/>
      <c r="AM403" s="241"/>
      <c r="AN403" s="241"/>
      <c r="AO403" s="241"/>
      <c r="AP403" s="241"/>
      <c r="AQ403" s="241"/>
      <c r="AR403" s="241"/>
      <c r="AS403" s="241"/>
      <c r="AT403" s="241"/>
      <c r="AU403" s="241"/>
      <c r="AV403" s="241"/>
      <c r="AW403" s="241"/>
      <c r="AX403" s="241"/>
      <c r="AY403" s="241"/>
      <c r="AZ403" s="241"/>
      <c r="BB403" s="427"/>
      <c r="BZ403" s="241"/>
      <c r="CA403" s="241"/>
      <c r="CB403" s="241"/>
      <c r="CC403" s="241"/>
      <c r="CD403" s="241"/>
      <c r="CE403" s="241"/>
      <c r="CF403" s="241"/>
      <c r="CG403" s="241"/>
      <c r="CH403" s="241"/>
      <c r="CI403" s="241"/>
      <c r="CJ403" s="241"/>
      <c r="CK403" s="241"/>
      <c r="CL403" s="241"/>
      <c r="CM403" s="241"/>
      <c r="CN403" s="241"/>
      <c r="CO403" s="241"/>
      <c r="CP403" s="241"/>
      <c r="CQ403" s="241"/>
      <c r="CR403" s="241"/>
      <c r="CS403" s="241"/>
      <c r="CT403" s="241"/>
      <c r="CU403" s="241"/>
      <c r="CV403" s="241"/>
      <c r="CW403" s="241"/>
      <c r="CX403" s="241"/>
      <c r="CY403" s="241"/>
      <c r="CZ403" s="241"/>
    </row>
    <row r="404" s="240" customFormat="true" ht="25.15" customHeight="true" x14ac:dyDescent="0.2">
      <c r="A404" s="427"/>
      <c r="B404" s="1850"/>
      <c r="C404" s="2020" t="s">
        <v>308</v>
      </c>
      <c r="D404" s="2015"/>
      <c r="E404" s="1595">
        <v>0.70869386918427701</v>
      </c>
      <c r="F404" s="1586"/>
      <c r="G404" s="1586"/>
      <c r="H404" s="2015" t="s">
        <v>309</v>
      </c>
      <c r="I404" s="2015"/>
      <c r="J404" s="1596">
        <v>0.65100352251278448</v>
      </c>
      <c r="K404" s="1586"/>
      <c r="L404" s="1586"/>
      <c r="M404" s="2015" t="s">
        <v>308</v>
      </c>
      <c r="N404" s="2015"/>
      <c r="O404" s="1597">
        <v>0.60257196243217526</v>
      </c>
      <c r="P404" s="1586"/>
      <c r="Q404" s="1586"/>
      <c r="R404" s="241"/>
      <c r="Z404" s="241"/>
      <c r="AA404" s="241"/>
      <c r="AB404" s="241"/>
      <c r="AC404" s="241"/>
      <c r="AD404" s="241"/>
      <c r="AE404" s="241"/>
      <c r="AF404" s="241"/>
      <c r="AG404" s="241"/>
      <c r="AH404" s="241"/>
      <c r="AI404" s="241"/>
      <c r="AJ404" s="241"/>
      <c r="AK404" s="241"/>
      <c r="AL404" s="241"/>
      <c r="AM404" s="241"/>
      <c r="AN404" s="241"/>
      <c r="AO404" s="241"/>
      <c r="AP404" s="241"/>
      <c r="AQ404" s="241"/>
      <c r="AR404" s="241"/>
      <c r="AS404" s="241"/>
      <c r="AT404" s="241"/>
      <c r="AU404" s="241"/>
      <c r="AV404" s="241"/>
      <c r="AW404" s="241"/>
      <c r="AX404" s="241"/>
      <c r="AY404" s="241"/>
      <c r="AZ404" s="241"/>
      <c r="BB404" s="427"/>
      <c r="BZ404" s="241"/>
      <c r="CA404" s="241"/>
      <c r="CB404" s="241"/>
      <c r="CC404" s="241"/>
      <c r="CD404" s="241"/>
      <c r="CE404" s="241"/>
      <c r="CF404" s="241"/>
      <c r="CG404" s="241"/>
      <c r="CH404" s="241"/>
      <c r="CI404" s="241"/>
      <c r="CJ404" s="241"/>
      <c r="CK404" s="241"/>
      <c r="CL404" s="241"/>
      <c r="CM404" s="241"/>
      <c r="CN404" s="241"/>
      <c r="CO404" s="241"/>
      <c r="CP404" s="241"/>
      <c r="CQ404" s="241"/>
      <c r="CR404" s="241"/>
      <c r="CS404" s="241"/>
      <c r="CT404" s="241"/>
      <c r="CU404" s="241"/>
      <c r="CV404" s="241"/>
      <c r="CW404" s="241"/>
      <c r="CX404" s="241"/>
      <c r="CY404" s="241"/>
      <c r="CZ404" s="241"/>
    </row>
    <row r="405" s="240" customFormat="true" ht="25.15" customHeight="true" x14ac:dyDescent="0.2">
      <c r="A405" s="427"/>
      <c r="B405" s="1850"/>
      <c r="C405" s="2020" t="s">
        <v>309</v>
      </c>
      <c r="D405" s="2015"/>
      <c r="E405" s="1595">
        <v>0.70174257527166595</v>
      </c>
      <c r="F405" s="1586"/>
      <c r="G405" s="1586"/>
      <c r="H405" s="2015" t="s">
        <v>307</v>
      </c>
      <c r="I405" s="2015"/>
      <c r="J405" s="1596">
        <v>0.60873602927394499</v>
      </c>
      <c r="K405" s="1586"/>
      <c r="L405" s="1586"/>
      <c r="M405" s="2015" t="s">
        <v>310</v>
      </c>
      <c r="N405" s="2015"/>
      <c r="O405" s="1597">
        <v>-0.60021760767956855</v>
      </c>
      <c r="P405" s="1586"/>
      <c r="Q405" s="1586"/>
      <c r="R405" s="241"/>
      <c r="Z405" s="241"/>
      <c r="AA405" s="241"/>
      <c r="AB405" s="241"/>
      <c r="AC405" s="241"/>
      <c r="AD405" s="241"/>
      <c r="AE405" s="241"/>
      <c r="AF405" s="241"/>
      <c r="AG405" s="241"/>
      <c r="AH405" s="241"/>
      <c r="AI405" s="241"/>
      <c r="AJ405" s="241"/>
      <c r="AK405" s="241"/>
      <c r="AL405" s="241"/>
      <c r="AM405" s="241"/>
      <c r="AN405" s="241"/>
      <c r="AO405" s="241"/>
      <c r="AP405" s="241"/>
      <c r="AQ405" s="241"/>
      <c r="AR405" s="241"/>
      <c r="AS405" s="241"/>
      <c r="AT405" s="241"/>
      <c r="AU405" s="241"/>
      <c r="AV405" s="241"/>
      <c r="AW405" s="241"/>
      <c r="AX405" s="241"/>
      <c r="AY405" s="241"/>
      <c r="AZ405" s="241"/>
      <c r="BB405" s="427"/>
      <c r="BZ405" s="241"/>
      <c r="CA405" s="241"/>
      <c r="CB405" s="241"/>
      <c r="CC405" s="241"/>
      <c r="CD405" s="241"/>
      <c r="CE405" s="241"/>
      <c r="CF405" s="241"/>
      <c r="CG405" s="241"/>
      <c r="CH405" s="241"/>
      <c r="CI405" s="241"/>
      <c r="CJ405" s="241"/>
      <c r="CK405" s="241"/>
      <c r="CL405" s="241"/>
      <c r="CM405" s="241"/>
      <c r="CN405" s="241"/>
      <c r="CO405" s="241"/>
      <c r="CP405" s="241"/>
      <c r="CQ405" s="241"/>
      <c r="CR405" s="241"/>
      <c r="CS405" s="241"/>
      <c r="CT405" s="241"/>
      <c r="CU405" s="241"/>
      <c r="CV405" s="241"/>
      <c r="CW405" s="241"/>
      <c r="CX405" s="241"/>
      <c r="CY405" s="241"/>
      <c r="CZ405" s="241"/>
    </row>
    <row r="406" s="240" customFormat="true" ht="25.15" customHeight="true" x14ac:dyDescent="0.2">
      <c r="A406" s="427"/>
      <c r="B406" s="1850"/>
      <c r="C406" s="2020" t="s">
        <v>310</v>
      </c>
      <c r="D406" s="2015"/>
      <c r="E406" s="1595">
        <v>-0.6419807092994898</v>
      </c>
      <c r="F406" s="1586"/>
      <c r="G406" s="1586"/>
      <c r="H406" s="2015" t="s">
        <v>311</v>
      </c>
      <c r="I406" s="2015"/>
      <c r="J406" s="1596">
        <v>0.58898728137403256</v>
      </c>
      <c r="K406" s="1586"/>
      <c r="L406" s="1586"/>
      <c r="M406" s="2015" t="s">
        <v>309</v>
      </c>
      <c r="N406" s="2015"/>
      <c r="O406" s="1597">
        <v>0.59994714189327969</v>
      </c>
      <c r="P406" s="1586"/>
      <c r="Q406" s="1586"/>
      <c r="R406" s="241"/>
      <c r="Z406" s="241"/>
      <c r="AA406" s="241"/>
      <c r="AB406" s="241"/>
      <c r="AC406" s="241"/>
      <c r="AD406" s="241"/>
      <c r="AE406" s="241"/>
      <c r="AF406" s="241"/>
      <c r="AG406" s="241"/>
      <c r="AH406" s="241"/>
      <c r="AI406" s="241"/>
      <c r="AJ406" s="241"/>
      <c r="AK406" s="241"/>
      <c r="AL406" s="241"/>
      <c r="AM406" s="241"/>
      <c r="AN406" s="241"/>
      <c r="AO406" s="241"/>
      <c r="AP406" s="241"/>
      <c r="AQ406" s="241"/>
      <c r="AR406" s="241"/>
      <c r="AS406" s="241"/>
      <c r="AT406" s="241"/>
      <c r="AU406" s="241"/>
      <c r="AV406" s="241"/>
      <c r="AW406" s="241"/>
      <c r="AX406" s="241"/>
      <c r="AY406" s="241"/>
      <c r="AZ406" s="241"/>
      <c r="BB406" s="427"/>
      <c r="BZ406" s="241"/>
      <c r="CA406" s="241"/>
      <c r="CB406" s="241"/>
      <c r="CC406" s="241"/>
      <c r="CD406" s="241"/>
      <c r="CE406" s="241"/>
      <c r="CF406" s="241"/>
      <c r="CG406" s="241"/>
      <c r="CH406" s="241"/>
      <c r="CI406" s="241"/>
      <c r="CJ406" s="241"/>
      <c r="CK406" s="241"/>
      <c r="CL406" s="241"/>
      <c r="CM406" s="241"/>
      <c r="CN406" s="241"/>
      <c r="CO406" s="241"/>
      <c r="CP406" s="241"/>
      <c r="CQ406" s="241"/>
      <c r="CR406" s="241"/>
      <c r="CS406" s="241"/>
      <c r="CT406" s="241"/>
      <c r="CU406" s="241"/>
      <c r="CV406" s="241"/>
      <c r="CW406" s="241"/>
      <c r="CX406" s="241"/>
      <c r="CY406" s="241"/>
      <c r="CZ406" s="241"/>
    </row>
    <row r="407" s="240" customFormat="true" ht="25.15" customHeight="true" x14ac:dyDescent="0.2">
      <c r="A407" s="427"/>
      <c r="B407" s="1850"/>
      <c r="C407" s="2020" t="s">
        <v>312</v>
      </c>
      <c r="D407" s="2015"/>
      <c r="E407" s="1595">
        <v>0.62862966276546772</v>
      </c>
      <c r="F407" s="1586"/>
      <c r="G407" s="1586"/>
      <c r="H407" s="2015" t="s">
        <v>313</v>
      </c>
      <c r="I407" s="2015"/>
      <c r="J407" s="1596">
        <v>0.57923247847320436</v>
      </c>
      <c r="K407" s="1586"/>
      <c r="L407" s="1586"/>
      <c r="M407" s="2015" t="s">
        <v>312</v>
      </c>
      <c r="N407" s="2015"/>
      <c r="O407" s="1597">
        <v>0.58551694071181049</v>
      </c>
      <c r="P407" s="1586"/>
      <c r="Q407" s="1586"/>
      <c r="R407" s="241"/>
      <c r="Z407" s="241"/>
      <c r="AA407" s="241"/>
      <c r="AB407" s="241"/>
      <c r="AC407" s="241"/>
      <c r="AD407" s="241"/>
      <c r="AE407" s="241"/>
      <c r="AF407" s="241"/>
      <c r="AG407" s="241"/>
      <c r="AH407" s="241"/>
      <c r="AI407" s="241"/>
      <c r="AJ407" s="241"/>
      <c r="AK407" s="241"/>
      <c r="AL407" s="241"/>
      <c r="AM407" s="241"/>
      <c r="AN407" s="241"/>
      <c r="AO407" s="241"/>
      <c r="AP407" s="241"/>
      <c r="AQ407" s="241"/>
      <c r="AR407" s="241"/>
      <c r="AS407" s="241"/>
      <c r="AT407" s="241"/>
      <c r="AU407" s="241"/>
      <c r="AV407" s="241"/>
      <c r="AW407" s="241"/>
      <c r="AX407" s="241"/>
      <c r="AY407" s="241"/>
      <c r="AZ407" s="241"/>
      <c r="BB407" s="427"/>
      <c r="BZ407" s="241"/>
      <c r="CA407" s="241"/>
      <c r="CB407" s="241"/>
      <c r="CC407" s="241"/>
      <c r="CD407" s="241"/>
      <c r="CE407" s="241"/>
      <c r="CF407" s="241"/>
      <c r="CG407" s="241"/>
      <c r="CH407" s="241"/>
      <c r="CI407" s="241"/>
      <c r="CJ407" s="241"/>
      <c r="CK407" s="241"/>
      <c r="CL407" s="241"/>
      <c r="CM407" s="241"/>
      <c r="CN407" s="241"/>
      <c r="CO407" s="241"/>
      <c r="CP407" s="241"/>
      <c r="CQ407" s="241"/>
      <c r="CR407" s="241"/>
      <c r="CS407" s="241"/>
      <c r="CT407" s="241"/>
      <c r="CU407" s="241"/>
      <c r="CV407" s="241"/>
      <c r="CW407" s="241"/>
      <c r="CX407" s="241"/>
      <c r="CY407" s="241"/>
      <c r="CZ407" s="241"/>
    </row>
    <row r="408" s="240" customFormat="true" ht="25.15" customHeight="true" x14ac:dyDescent="0.2">
      <c r="A408" s="427"/>
      <c r="B408" s="1850"/>
      <c r="C408" s="2020" t="s">
        <v>313</v>
      </c>
      <c r="D408" s="2015"/>
      <c r="E408" s="1595">
        <v>0.62647667174887156</v>
      </c>
      <c r="F408" s="1586"/>
      <c r="G408" s="1586"/>
      <c r="H408" s="2015" t="s">
        <v>312</v>
      </c>
      <c r="I408" s="2015"/>
      <c r="J408" s="1596">
        <v>0.55323800628495334</v>
      </c>
      <c r="K408" s="1586"/>
      <c r="L408" s="1586"/>
      <c r="M408" s="2015" t="s">
        <v>314</v>
      </c>
      <c r="N408" s="2015"/>
      <c r="O408" s="1597">
        <v>0.51692858947275577</v>
      </c>
      <c r="P408" s="1586"/>
      <c r="Q408" s="1586"/>
      <c r="R408" s="241"/>
      <c r="Z408" s="241"/>
      <c r="AA408" s="241"/>
      <c r="AB408" s="241"/>
      <c r="AC408" s="241"/>
      <c r="AD408" s="241"/>
      <c r="AE408" s="241"/>
      <c r="AF408" s="241"/>
      <c r="AG408" s="241"/>
      <c r="AH408" s="241"/>
      <c r="AI408" s="241"/>
      <c r="AJ408" s="241"/>
      <c r="AK408" s="241"/>
      <c r="AL408" s="241"/>
      <c r="AM408" s="241"/>
      <c r="AN408" s="241"/>
      <c r="AO408" s="241"/>
      <c r="AP408" s="241"/>
      <c r="AQ408" s="241"/>
      <c r="AR408" s="241"/>
      <c r="AS408" s="241"/>
      <c r="AT408" s="241"/>
      <c r="AU408" s="241"/>
      <c r="AV408" s="241"/>
      <c r="AW408" s="241"/>
      <c r="AX408" s="241"/>
      <c r="AY408" s="241"/>
      <c r="AZ408" s="241"/>
      <c r="BB408" s="427"/>
      <c r="BZ408" s="241"/>
      <c r="CA408" s="241"/>
      <c r="CB408" s="241"/>
      <c r="CC408" s="241"/>
      <c r="CD408" s="241"/>
      <c r="CE408" s="241"/>
      <c r="CF408" s="241"/>
      <c r="CG408" s="241"/>
      <c r="CH408" s="241"/>
      <c r="CI408" s="241"/>
      <c r="CJ408" s="241"/>
      <c r="CK408" s="241"/>
      <c r="CL408" s="241"/>
      <c r="CM408" s="241"/>
      <c r="CN408" s="241"/>
      <c r="CO408" s="241"/>
      <c r="CP408" s="241"/>
      <c r="CQ408" s="241"/>
      <c r="CR408" s="241"/>
      <c r="CS408" s="241"/>
      <c r="CT408" s="241"/>
      <c r="CU408" s="241"/>
      <c r="CV408" s="241"/>
      <c r="CW408" s="241"/>
      <c r="CX408" s="241"/>
      <c r="CY408" s="241"/>
      <c r="CZ408" s="241"/>
    </row>
    <row r="409" s="240" customFormat="true" ht="25.15" customHeight="true" x14ac:dyDescent="0.2">
      <c r="A409" s="427"/>
      <c r="B409" s="1850"/>
      <c r="C409" s="2020" t="s">
        <v>315</v>
      </c>
      <c r="D409" s="2015"/>
      <c r="E409" s="1595">
        <v>-0.57552905787067399</v>
      </c>
      <c r="F409" s="1586"/>
      <c r="G409" s="1586"/>
      <c r="H409" s="2015" t="s">
        <v>316</v>
      </c>
      <c r="I409" s="2015"/>
      <c r="J409" s="1596">
        <v>0.54079900669622882</v>
      </c>
      <c r="K409" s="1586"/>
      <c r="L409" s="1586"/>
      <c r="M409" s="2015" t="s">
        <v>313</v>
      </c>
      <c r="N409" s="2015"/>
      <c r="O409" s="1597">
        <v>0.5126109514477043</v>
      </c>
      <c r="P409" s="1586"/>
      <c r="Q409" s="1586"/>
      <c r="R409" s="241"/>
      <c r="Z409" s="241"/>
      <c r="AA409" s="241"/>
      <c r="AB409" s="241"/>
      <c r="AC409" s="241"/>
      <c r="AD409" s="241"/>
      <c r="AE409" s="241"/>
      <c r="AF409" s="241"/>
      <c r="AG409" s="241"/>
      <c r="AH409" s="241"/>
      <c r="AI409" s="241"/>
      <c r="AJ409" s="241"/>
      <c r="AK409" s="241"/>
      <c r="AL409" s="241"/>
      <c r="AM409" s="241"/>
      <c r="AN409" s="241"/>
      <c r="AO409" s="241"/>
      <c r="AP409" s="241"/>
      <c r="AQ409" s="241"/>
      <c r="AR409" s="241"/>
      <c r="AS409" s="241"/>
      <c r="AT409" s="241"/>
      <c r="AU409" s="241"/>
      <c r="AV409" s="241"/>
      <c r="AW409" s="241"/>
      <c r="AX409" s="241"/>
      <c r="AY409" s="241"/>
      <c r="AZ409" s="241"/>
      <c r="BB409" s="427"/>
      <c r="BZ409" s="241"/>
      <c r="CA409" s="241"/>
      <c r="CB409" s="241"/>
      <c r="CC409" s="241"/>
      <c r="CD409" s="241"/>
      <c r="CE409" s="241"/>
      <c r="CF409" s="241"/>
      <c r="CG409" s="241"/>
      <c r="CH409" s="241"/>
      <c r="CI409" s="241"/>
      <c r="CJ409" s="241"/>
      <c r="CK409" s="241"/>
      <c r="CL409" s="241"/>
      <c r="CM409" s="241"/>
      <c r="CN409" s="241"/>
      <c r="CO409" s="241"/>
      <c r="CP409" s="241"/>
      <c r="CQ409" s="241"/>
      <c r="CR409" s="241"/>
      <c r="CS409" s="241"/>
      <c r="CT409" s="241"/>
      <c r="CU409" s="241"/>
      <c r="CV409" s="241"/>
      <c r="CW409" s="241"/>
      <c r="CX409" s="241"/>
      <c r="CY409" s="241"/>
      <c r="CZ409" s="241"/>
    </row>
    <row r="410" s="240" customFormat="true" ht="25.15" customHeight="true" x14ac:dyDescent="0.2">
      <c r="A410" s="427"/>
      <c r="B410" s="1850"/>
      <c r="C410" s="2020" t="s">
        <v>311</v>
      </c>
      <c r="D410" s="2015"/>
      <c r="E410" s="1595">
        <v>0.55164359888056724</v>
      </c>
      <c r="F410" s="1586"/>
      <c r="G410" s="1586"/>
      <c r="H410" s="2015" t="s">
        <v>315</v>
      </c>
      <c r="I410" s="2015"/>
      <c r="J410" s="1596">
        <v>-0.52592003240958407</v>
      </c>
      <c r="K410" s="1586"/>
      <c r="L410" s="1586"/>
      <c r="M410" s="2015" t="s">
        <v>317</v>
      </c>
      <c r="N410" s="2015"/>
      <c r="O410" s="1597">
        <v>0.46024797732935757</v>
      </c>
      <c r="P410" s="1586"/>
      <c r="Q410" s="1586"/>
      <c r="R410" s="241"/>
      <c r="Z410" s="241"/>
      <c r="AA410" s="241"/>
      <c r="AB410" s="241"/>
      <c r="AC410" s="241"/>
      <c r="AD410" s="241"/>
      <c r="AE410" s="241"/>
      <c r="AF410" s="241"/>
      <c r="AG410" s="241"/>
      <c r="AH410" s="241"/>
      <c r="AI410" s="241"/>
      <c r="AJ410" s="241"/>
      <c r="AK410" s="241"/>
      <c r="AL410" s="241"/>
      <c r="AM410" s="241"/>
      <c r="AN410" s="241"/>
      <c r="AO410" s="241"/>
      <c r="AP410" s="241"/>
      <c r="AQ410" s="241"/>
      <c r="AR410" s="241"/>
      <c r="AS410" s="241"/>
      <c r="AT410" s="241"/>
      <c r="AU410" s="241"/>
      <c r="AV410" s="241"/>
      <c r="AW410" s="241"/>
      <c r="AX410" s="241"/>
      <c r="AY410" s="241"/>
      <c r="AZ410" s="241"/>
      <c r="BB410" s="427"/>
      <c r="BZ410" s="241"/>
      <c r="CA410" s="241"/>
      <c r="CB410" s="241"/>
      <c r="CC410" s="241"/>
      <c r="CD410" s="241"/>
      <c r="CE410" s="241"/>
      <c r="CF410" s="241"/>
      <c r="CG410" s="241"/>
      <c r="CH410" s="241"/>
      <c r="CI410" s="241"/>
      <c r="CJ410" s="241"/>
      <c r="CK410" s="241"/>
      <c r="CL410" s="241"/>
      <c r="CM410" s="241"/>
      <c r="CN410" s="241"/>
      <c r="CO410" s="241"/>
      <c r="CP410" s="241"/>
      <c r="CQ410" s="241"/>
      <c r="CR410" s="241"/>
      <c r="CS410" s="241"/>
      <c r="CT410" s="241"/>
      <c r="CU410" s="241"/>
      <c r="CV410" s="241"/>
      <c r="CW410" s="241"/>
      <c r="CX410" s="241"/>
      <c r="CY410" s="241"/>
      <c r="CZ410" s="241"/>
    </row>
    <row r="411" s="240" customFormat="true" ht="25.15" customHeight="true" x14ac:dyDescent="0.2">
      <c r="A411" s="427"/>
      <c r="B411" s="1850"/>
      <c r="C411" s="2020" t="s">
        <v>316</v>
      </c>
      <c r="D411" s="2015"/>
      <c r="E411" s="1595">
        <v>0.5126232093814862</v>
      </c>
      <c r="F411" s="1586"/>
      <c r="G411" s="1586"/>
      <c r="H411" s="2015" t="s">
        <v>310</v>
      </c>
      <c r="I411" s="2015"/>
      <c r="J411" s="1596">
        <v>-0.51559159924646414</v>
      </c>
      <c r="K411" s="1586"/>
      <c r="L411" s="1586"/>
      <c r="M411" s="2015" t="s">
        <v>318</v>
      </c>
      <c r="N411" s="2015"/>
      <c r="O411" s="1597">
        <v>0.45749037885677629</v>
      </c>
      <c r="P411" s="1586"/>
      <c r="Q411" s="1586"/>
      <c r="R411" s="241"/>
      <c r="Z411" s="241"/>
      <c r="AA411" s="241"/>
      <c r="AB411" s="241"/>
      <c r="AC411" s="241"/>
      <c r="AD411" s="241"/>
      <c r="AE411" s="241"/>
      <c r="AF411" s="241"/>
      <c r="AG411" s="241"/>
      <c r="AH411" s="241"/>
      <c r="AI411" s="241"/>
      <c r="AJ411" s="241"/>
      <c r="AK411" s="241"/>
      <c r="AL411" s="241"/>
      <c r="AM411" s="241"/>
      <c r="AN411" s="241"/>
      <c r="AO411" s="241"/>
      <c r="AP411" s="241"/>
      <c r="AQ411" s="241"/>
      <c r="AR411" s="241"/>
      <c r="AS411" s="241"/>
      <c r="AT411" s="241"/>
      <c r="AU411" s="241"/>
      <c r="AV411" s="241"/>
      <c r="AW411" s="241"/>
      <c r="AX411" s="241"/>
      <c r="AY411" s="241"/>
      <c r="AZ411" s="241"/>
      <c r="BB411" s="427"/>
      <c r="BZ411" s="241"/>
      <c r="CA411" s="241"/>
      <c r="CB411" s="241"/>
      <c r="CC411" s="241"/>
      <c r="CD411" s="241"/>
      <c r="CE411" s="241"/>
      <c r="CF411" s="241"/>
      <c r="CG411" s="241"/>
      <c r="CH411" s="241"/>
      <c r="CI411" s="241"/>
      <c r="CJ411" s="241"/>
      <c r="CK411" s="241"/>
      <c r="CL411" s="241"/>
      <c r="CM411" s="241"/>
      <c r="CN411" s="241"/>
      <c r="CO411" s="241"/>
      <c r="CP411" s="241"/>
      <c r="CQ411" s="241"/>
      <c r="CR411" s="241"/>
      <c r="CS411" s="241"/>
      <c r="CT411" s="241"/>
      <c r="CU411" s="241"/>
      <c r="CV411" s="241"/>
      <c r="CW411" s="241"/>
      <c r="CX411" s="241"/>
      <c r="CY411" s="241"/>
      <c r="CZ411" s="241"/>
    </row>
    <row r="412" s="240" customFormat="true" ht="25.15" customHeight="true" x14ac:dyDescent="0.2">
      <c r="A412" s="427"/>
      <c r="B412" s="1850"/>
      <c r="C412" s="2020" t="s">
        <v>319</v>
      </c>
      <c r="D412" s="2015"/>
      <c r="E412" s="1595">
        <v>0.49423465667165017</v>
      </c>
      <c r="F412" s="1586"/>
      <c r="G412" s="1586"/>
      <c r="H412" s="2015" t="s">
        <v>320</v>
      </c>
      <c r="I412" s="2015"/>
      <c r="J412" s="1596">
        <v>0.47694587218162005</v>
      </c>
      <c r="K412" s="1586"/>
      <c r="L412" s="1586"/>
      <c r="M412" s="2015" t="s">
        <v>319</v>
      </c>
      <c r="N412" s="2015"/>
      <c r="O412" s="1597">
        <v>0.44235962072354451</v>
      </c>
      <c r="P412" s="1586"/>
      <c r="Q412" s="1586"/>
      <c r="R412" s="241"/>
      <c r="Z412" s="241"/>
      <c r="AA412" s="241"/>
      <c r="AB412" s="241"/>
      <c r="AC412" s="241"/>
      <c r="AD412" s="241"/>
      <c r="AE412" s="241"/>
      <c r="AF412" s="241"/>
      <c r="AG412" s="241"/>
      <c r="AH412" s="241"/>
      <c r="AI412" s="241"/>
      <c r="AJ412" s="241"/>
      <c r="AK412" s="241"/>
      <c r="AL412" s="241"/>
      <c r="AM412" s="241"/>
      <c r="AN412" s="241"/>
      <c r="AO412" s="241"/>
      <c r="AP412" s="241"/>
      <c r="AQ412" s="241"/>
      <c r="AR412" s="241"/>
      <c r="AS412" s="241"/>
      <c r="AT412" s="241"/>
      <c r="AU412" s="241"/>
      <c r="AV412" s="241"/>
      <c r="AW412" s="241"/>
      <c r="AX412" s="241"/>
      <c r="AY412" s="241"/>
      <c r="AZ412" s="241"/>
      <c r="BB412" s="427"/>
      <c r="BZ412" s="241"/>
      <c r="CA412" s="241"/>
      <c r="CB412" s="241"/>
      <c r="CC412" s="241"/>
      <c r="CD412" s="241"/>
      <c r="CE412" s="241"/>
      <c r="CF412" s="241"/>
      <c r="CG412" s="241"/>
      <c r="CH412" s="241"/>
      <c r="CI412" s="241"/>
      <c r="CJ412" s="241"/>
      <c r="CK412" s="241"/>
      <c r="CL412" s="241"/>
      <c r="CM412" s="241"/>
      <c r="CN412" s="241"/>
      <c r="CO412" s="241"/>
      <c r="CP412" s="241"/>
      <c r="CQ412" s="241"/>
      <c r="CR412" s="241"/>
      <c r="CS412" s="241"/>
      <c r="CT412" s="241"/>
      <c r="CU412" s="241"/>
      <c r="CV412" s="241"/>
      <c r="CW412" s="241"/>
      <c r="CX412" s="241"/>
      <c r="CY412" s="241"/>
      <c r="CZ412" s="241"/>
    </row>
    <row r="413" s="240" customFormat="true" ht="25.15" customHeight="true" x14ac:dyDescent="0.2">
      <c r="A413" s="427"/>
      <c r="B413" s="1850"/>
      <c r="C413" s="2020" t="s">
        <v>318</v>
      </c>
      <c r="D413" s="2015"/>
      <c r="E413" s="1595">
        <v>0.49350995373073236</v>
      </c>
      <c r="F413" s="1586"/>
      <c r="G413" s="1586"/>
      <c r="H413" s="2015" t="s">
        <v>319</v>
      </c>
      <c r="I413" s="2015"/>
      <c r="J413" s="1596">
        <v>0.449355236285927</v>
      </c>
      <c r="K413" s="1586"/>
      <c r="L413" s="1586"/>
      <c r="M413" s="2015" t="s">
        <v>311</v>
      </c>
      <c r="N413" s="2015"/>
      <c r="O413" s="1597">
        <v>0.43759278129686724</v>
      </c>
      <c r="P413" s="1586"/>
      <c r="Q413" s="1586"/>
      <c r="R413" s="241"/>
      <c r="Z413" s="241"/>
      <c r="AA413" s="241"/>
      <c r="AB413" s="241"/>
      <c r="AC413" s="241"/>
      <c r="AD413" s="241"/>
      <c r="AE413" s="241"/>
      <c r="AF413" s="241"/>
      <c r="AG413" s="241"/>
      <c r="AH413" s="241"/>
      <c r="AI413" s="241"/>
      <c r="AJ413" s="241"/>
      <c r="AK413" s="241"/>
      <c r="AL413" s="241"/>
      <c r="AM413" s="241"/>
      <c r="AN413" s="241"/>
      <c r="AO413" s="241"/>
      <c r="AP413" s="241"/>
      <c r="AQ413" s="241"/>
      <c r="AR413" s="241"/>
      <c r="AS413" s="241"/>
      <c r="AT413" s="241"/>
      <c r="AU413" s="241"/>
      <c r="AV413" s="241"/>
      <c r="AW413" s="241"/>
      <c r="AX413" s="241"/>
      <c r="AY413" s="241"/>
      <c r="AZ413" s="241"/>
      <c r="BB413" s="427"/>
      <c r="BZ413" s="241"/>
      <c r="CA413" s="241"/>
      <c r="CB413" s="241"/>
      <c r="CC413" s="241"/>
      <c r="CD413" s="241"/>
      <c r="CE413" s="241"/>
      <c r="CF413" s="241"/>
      <c r="CG413" s="241"/>
      <c r="CH413" s="241"/>
      <c r="CI413" s="241"/>
      <c r="CJ413" s="241"/>
      <c r="CK413" s="241"/>
      <c r="CL413" s="241"/>
      <c r="CM413" s="241"/>
      <c r="CN413" s="241"/>
      <c r="CO413" s="241"/>
      <c r="CP413" s="241"/>
      <c r="CQ413" s="241"/>
      <c r="CR413" s="241"/>
      <c r="CS413" s="241"/>
      <c r="CT413" s="241"/>
      <c r="CU413" s="241"/>
      <c r="CV413" s="241"/>
      <c r="CW413" s="241"/>
      <c r="CX413" s="241"/>
      <c r="CY413" s="241"/>
      <c r="CZ413" s="241"/>
    </row>
    <row r="414" s="240" customFormat="true" ht="25.15" customHeight="true" x14ac:dyDescent="0.2">
      <c r="A414" s="427"/>
      <c r="B414" s="1850"/>
      <c r="C414" s="2020" t="s">
        <v>321</v>
      </c>
      <c r="D414" s="2015"/>
      <c r="E414" s="1595">
        <v>-0.49042121686333434</v>
      </c>
      <c r="F414" s="1586"/>
      <c r="G414" s="1586"/>
      <c r="H414" s="2015" t="s">
        <v>322</v>
      </c>
      <c r="I414" s="2015"/>
      <c r="J414" s="1596">
        <v>0.44685022875613678</v>
      </c>
      <c r="K414" s="1586"/>
      <c r="L414" s="1586"/>
      <c r="M414" s="2015" t="s">
        <v>321</v>
      </c>
      <c r="N414" s="2015"/>
      <c r="O414" s="1597">
        <v>-0.43007084889248431</v>
      </c>
      <c r="P414" s="1586"/>
      <c r="Q414" s="1586"/>
      <c r="R414" s="241"/>
      <c r="Z414" s="241"/>
      <c r="AA414" s="241"/>
      <c r="AB414" s="241"/>
      <c r="AC414" s="241"/>
      <c r="AD414" s="241"/>
      <c r="AE414" s="241"/>
      <c r="AF414" s="241"/>
      <c r="AG414" s="241"/>
      <c r="AH414" s="241"/>
      <c r="AI414" s="241"/>
      <c r="AJ414" s="241"/>
      <c r="AK414" s="241"/>
      <c r="AL414" s="241"/>
      <c r="AM414" s="241"/>
      <c r="AN414" s="241"/>
      <c r="AO414" s="241"/>
      <c r="AP414" s="241"/>
      <c r="AQ414" s="241"/>
      <c r="AR414" s="241"/>
      <c r="AS414" s="241"/>
      <c r="AT414" s="241"/>
      <c r="AU414" s="241"/>
      <c r="AV414" s="241"/>
      <c r="AW414" s="241"/>
      <c r="AX414" s="241"/>
      <c r="AY414" s="241"/>
      <c r="AZ414" s="241"/>
      <c r="BB414" s="427"/>
      <c r="BZ414" s="241"/>
      <c r="CA414" s="241"/>
      <c r="CB414" s="241"/>
      <c r="CC414" s="241"/>
      <c r="CD414" s="241"/>
      <c r="CE414" s="241"/>
      <c r="CF414" s="241"/>
      <c r="CG414" s="241"/>
      <c r="CH414" s="241"/>
      <c r="CI414" s="241"/>
      <c r="CJ414" s="241"/>
      <c r="CK414" s="241"/>
      <c r="CL414" s="241"/>
      <c r="CM414" s="241"/>
      <c r="CN414" s="241"/>
      <c r="CO414" s="241"/>
      <c r="CP414" s="241"/>
      <c r="CQ414" s="241"/>
      <c r="CR414" s="241"/>
      <c r="CS414" s="241"/>
      <c r="CT414" s="241"/>
      <c r="CU414" s="241"/>
      <c r="CV414" s="241"/>
      <c r="CW414" s="241"/>
      <c r="CX414" s="241"/>
      <c r="CY414" s="241"/>
      <c r="CZ414" s="241"/>
    </row>
    <row r="415" s="240" customFormat="true" ht="25.15" customHeight="true" x14ac:dyDescent="0.2">
      <c r="A415" s="427"/>
      <c r="B415" s="1850"/>
      <c r="C415" s="2020" t="s">
        <v>317</v>
      </c>
      <c r="D415" s="2015"/>
      <c r="E415" s="1595">
        <v>0.47792281929632036</v>
      </c>
      <c r="F415" s="1586"/>
      <c r="G415" s="1586"/>
      <c r="H415" s="2015" t="s">
        <v>321</v>
      </c>
      <c r="I415" s="2015"/>
      <c r="J415" s="1596">
        <v>-0.44490850297281792</v>
      </c>
      <c r="K415" s="1586"/>
      <c r="L415" s="1586"/>
      <c r="M415" s="2015" t="s">
        <v>323</v>
      </c>
      <c r="N415" s="2015"/>
      <c r="O415" s="1597">
        <v>0.42035503615911241</v>
      </c>
      <c r="P415" s="1586"/>
      <c r="Q415" s="1586"/>
      <c r="R415" s="241"/>
      <c r="Z415" s="241"/>
      <c r="AA415" s="241"/>
      <c r="AB415" s="241"/>
      <c r="AC415" s="241"/>
      <c r="AD415" s="241"/>
      <c r="AE415" s="241"/>
      <c r="AF415" s="241"/>
      <c r="AG415" s="241"/>
      <c r="AH415" s="241"/>
      <c r="AI415" s="241"/>
      <c r="AJ415" s="241"/>
      <c r="AK415" s="241"/>
      <c r="AL415" s="241"/>
      <c r="AM415" s="241"/>
      <c r="AN415" s="241"/>
      <c r="AO415" s="241"/>
      <c r="AP415" s="241"/>
      <c r="AQ415" s="241"/>
      <c r="AR415" s="241"/>
      <c r="AS415" s="241"/>
      <c r="AT415" s="241"/>
      <c r="AU415" s="241"/>
      <c r="AV415" s="241"/>
      <c r="AW415" s="241"/>
      <c r="AX415" s="241"/>
      <c r="AY415" s="241"/>
      <c r="AZ415" s="241"/>
      <c r="BB415" s="427"/>
      <c r="BZ415" s="241"/>
      <c r="CA415" s="241"/>
      <c r="CB415" s="241"/>
      <c r="CC415" s="241"/>
      <c r="CD415" s="241"/>
      <c r="CE415" s="241"/>
      <c r="CF415" s="241"/>
      <c r="CG415" s="241"/>
      <c r="CH415" s="241"/>
      <c r="CI415" s="241"/>
      <c r="CJ415" s="241"/>
      <c r="CK415" s="241"/>
      <c r="CL415" s="241"/>
      <c r="CM415" s="241"/>
      <c r="CN415" s="241"/>
      <c r="CO415" s="241"/>
      <c r="CP415" s="241"/>
      <c r="CQ415" s="241"/>
      <c r="CR415" s="241"/>
      <c r="CS415" s="241"/>
      <c r="CT415" s="241"/>
      <c r="CU415" s="241"/>
      <c r="CV415" s="241"/>
      <c r="CW415" s="241"/>
      <c r="CX415" s="241"/>
      <c r="CY415" s="241"/>
      <c r="CZ415" s="241"/>
    </row>
    <row r="416" s="240" customFormat="true" ht="25.15" customHeight="true" x14ac:dyDescent="0.2">
      <c r="A416" s="427"/>
      <c r="B416" s="1850"/>
      <c r="C416" s="2020" t="s">
        <v>323</v>
      </c>
      <c r="D416" s="2015"/>
      <c r="E416" s="1595">
        <v>0.47584403117179597</v>
      </c>
      <c r="F416" s="1586"/>
      <c r="G416" s="1586"/>
      <c r="H416" s="2015" t="s">
        <v>323</v>
      </c>
      <c r="I416" s="2015"/>
      <c r="J416" s="1596">
        <v>0.44399518047499115</v>
      </c>
      <c r="K416" s="1586"/>
      <c r="L416" s="1586"/>
      <c r="M416" s="2015" t="s">
        <v>315</v>
      </c>
      <c r="N416" s="2015"/>
      <c r="O416" s="1597">
        <v>-0.41557428710252375</v>
      </c>
      <c r="P416" s="1586"/>
      <c r="Q416" s="1586"/>
      <c r="R416" s="241"/>
      <c r="Z416" s="241"/>
      <c r="AA416" s="241"/>
      <c r="AB416" s="241"/>
      <c r="AC416" s="241"/>
      <c r="AD416" s="241"/>
      <c r="AE416" s="241"/>
      <c r="AF416" s="241"/>
      <c r="AG416" s="241"/>
      <c r="AH416" s="241"/>
      <c r="AI416" s="241"/>
      <c r="AJ416" s="241"/>
      <c r="AK416" s="241"/>
      <c r="AL416" s="241"/>
      <c r="AM416" s="241"/>
      <c r="AN416" s="241"/>
      <c r="AO416" s="241"/>
      <c r="AP416" s="241"/>
      <c r="AQ416" s="241"/>
      <c r="AR416" s="241"/>
      <c r="AS416" s="241"/>
      <c r="AT416" s="241"/>
      <c r="AU416" s="241"/>
      <c r="AV416" s="241"/>
      <c r="AW416" s="241"/>
      <c r="AX416" s="241"/>
      <c r="AY416" s="241"/>
      <c r="AZ416" s="241"/>
      <c r="BB416" s="427"/>
      <c r="BZ416" s="241"/>
      <c r="CA416" s="241"/>
      <c r="CB416" s="241"/>
      <c r="CC416" s="241"/>
      <c r="CD416" s="241"/>
      <c r="CE416" s="241"/>
      <c r="CF416" s="241"/>
      <c r="CG416" s="241"/>
      <c r="CH416" s="241"/>
      <c r="CI416" s="241"/>
      <c r="CJ416" s="241"/>
      <c r="CK416" s="241"/>
      <c r="CL416" s="241"/>
      <c r="CM416" s="241"/>
      <c r="CN416" s="241"/>
      <c r="CO416" s="241"/>
      <c r="CP416" s="241"/>
      <c r="CQ416" s="241"/>
      <c r="CR416" s="241"/>
      <c r="CS416" s="241"/>
      <c r="CT416" s="241"/>
      <c r="CU416" s="241"/>
      <c r="CV416" s="241"/>
      <c r="CW416" s="241"/>
      <c r="CX416" s="241"/>
      <c r="CY416" s="241"/>
      <c r="CZ416" s="241"/>
    </row>
    <row r="417" s="240" customFormat="true" ht="25.15" customHeight="true" x14ac:dyDescent="0.2">
      <c r="A417" s="427"/>
      <c r="B417" s="1850"/>
      <c r="C417" s="2020" t="s">
        <v>322</v>
      </c>
      <c r="D417" s="2015"/>
      <c r="E417" s="1595">
        <v>0.42588827358671161</v>
      </c>
      <c r="F417" s="1586"/>
      <c r="G417" s="1586"/>
      <c r="H417" s="2015" t="s">
        <v>317</v>
      </c>
      <c r="I417" s="2015"/>
      <c r="J417" s="1596">
        <v>0.41725731012492828</v>
      </c>
      <c r="K417" s="1586"/>
      <c r="L417" s="1586"/>
      <c r="M417" s="2015" t="s">
        <v>324</v>
      </c>
      <c r="N417" s="2015"/>
      <c r="O417" s="1597">
        <v>0.41256460915593346</v>
      </c>
      <c r="P417" s="1586"/>
      <c r="Q417" s="1586"/>
      <c r="R417" s="241"/>
      <c r="Z417" s="241"/>
      <c r="AA417" s="241"/>
      <c r="AB417" s="241"/>
      <c r="AC417" s="241"/>
      <c r="AD417" s="241"/>
      <c r="AE417" s="241"/>
      <c r="AF417" s="241"/>
      <c r="AG417" s="241"/>
      <c r="AH417" s="241"/>
      <c r="AI417" s="241"/>
      <c r="AJ417" s="241"/>
      <c r="AK417" s="241"/>
      <c r="AL417" s="241"/>
      <c r="AM417" s="241"/>
      <c r="AN417" s="241"/>
      <c r="AO417" s="241"/>
      <c r="AP417" s="241"/>
      <c r="AQ417" s="241"/>
      <c r="AR417" s="241"/>
      <c r="AS417" s="241"/>
      <c r="AT417" s="241"/>
      <c r="AU417" s="241"/>
      <c r="AV417" s="241"/>
      <c r="AW417" s="241"/>
      <c r="AX417" s="241"/>
      <c r="AY417" s="241"/>
      <c r="AZ417" s="241"/>
      <c r="BB417" s="427"/>
      <c r="BZ417" s="241"/>
      <c r="CA417" s="241"/>
      <c r="CB417" s="241"/>
      <c r="CC417" s="241"/>
      <c r="CD417" s="241"/>
      <c r="CE417" s="241"/>
      <c r="CF417" s="241"/>
      <c r="CG417" s="241"/>
      <c r="CH417" s="241"/>
      <c r="CI417" s="241"/>
      <c r="CJ417" s="241"/>
      <c r="CK417" s="241"/>
      <c r="CL417" s="241"/>
      <c r="CM417" s="241"/>
      <c r="CN417" s="241"/>
      <c r="CO417" s="241"/>
      <c r="CP417" s="241"/>
      <c r="CQ417" s="241"/>
      <c r="CR417" s="241"/>
      <c r="CS417" s="241"/>
      <c r="CT417" s="241"/>
      <c r="CU417" s="241"/>
      <c r="CV417" s="241"/>
      <c r="CW417" s="241"/>
      <c r="CX417" s="241"/>
      <c r="CY417" s="241"/>
      <c r="CZ417" s="241"/>
    </row>
    <row r="418" s="240" customFormat="true" ht="25.15" customHeight="true" x14ac:dyDescent="0.2">
      <c r="A418" s="427"/>
      <c r="B418" s="1850"/>
      <c r="C418" s="2020" t="s">
        <v>325</v>
      </c>
      <c r="D418" s="2015"/>
      <c r="E418" s="1595">
        <v>0.40375372716076224</v>
      </c>
      <c r="F418" s="1586"/>
      <c r="G418" s="1586"/>
      <c r="H418" s="2015" t="s">
        <v>326</v>
      </c>
      <c r="I418" s="2015"/>
      <c r="J418" s="1596">
        <v>-0.36965587061998983</v>
      </c>
      <c r="K418" s="1586"/>
      <c r="L418" s="1586"/>
      <c r="M418" s="2015" t="s">
        <v>316</v>
      </c>
      <c r="N418" s="2015"/>
      <c r="O418" s="1597">
        <v>0.40870851956594162</v>
      </c>
      <c r="P418" s="1586"/>
      <c r="Q418" s="1586"/>
      <c r="R418" s="241"/>
      <c r="Z418" s="241"/>
      <c r="AA418" s="241"/>
      <c r="AB418" s="241"/>
      <c r="AC418" s="241"/>
      <c r="AD418" s="241"/>
      <c r="AE418" s="241"/>
      <c r="AF418" s="241"/>
      <c r="AG418" s="241"/>
      <c r="AH418" s="241"/>
      <c r="AI418" s="241"/>
      <c r="AJ418" s="241"/>
      <c r="AK418" s="241"/>
      <c r="AL418" s="241"/>
      <c r="AM418" s="241"/>
      <c r="AN418" s="241"/>
      <c r="AO418" s="241"/>
      <c r="AP418" s="241"/>
      <c r="AQ418" s="241"/>
      <c r="AR418" s="241"/>
      <c r="AS418" s="241"/>
      <c r="AT418" s="241"/>
      <c r="AU418" s="241"/>
      <c r="AV418" s="241"/>
      <c r="AW418" s="241"/>
      <c r="AX418" s="241"/>
      <c r="AY418" s="241"/>
      <c r="AZ418" s="241"/>
      <c r="BB418" s="427"/>
      <c r="BZ418" s="241"/>
      <c r="CA418" s="241"/>
      <c r="CB418" s="241"/>
      <c r="CC418" s="241"/>
      <c r="CD418" s="241"/>
      <c r="CE418" s="241"/>
      <c r="CF418" s="241"/>
      <c r="CG418" s="241"/>
      <c r="CH418" s="241"/>
      <c r="CI418" s="241"/>
      <c r="CJ418" s="241"/>
      <c r="CK418" s="241"/>
      <c r="CL418" s="241"/>
      <c r="CM418" s="241"/>
      <c r="CN418" s="241"/>
      <c r="CO418" s="241"/>
      <c r="CP418" s="241"/>
      <c r="CQ418" s="241"/>
      <c r="CR418" s="241"/>
      <c r="CS418" s="241"/>
      <c r="CT418" s="241"/>
      <c r="CU418" s="241"/>
      <c r="CV418" s="241"/>
      <c r="CW418" s="241"/>
      <c r="CX418" s="241"/>
      <c r="CY418" s="241"/>
      <c r="CZ418" s="241"/>
    </row>
    <row r="419" s="240" customFormat="true" ht="25.15" customHeight="true" x14ac:dyDescent="0.2">
      <c r="A419" s="427"/>
      <c r="B419" s="1850"/>
      <c r="C419" s="2020" t="s">
        <v>314</v>
      </c>
      <c r="D419" s="2015"/>
      <c r="E419" s="1595">
        <v>0.3977610474419962</v>
      </c>
      <c r="F419" s="1586"/>
      <c r="G419" s="1586"/>
      <c r="H419" s="2015" t="s">
        <v>327</v>
      </c>
      <c r="I419" s="2015"/>
      <c r="J419" s="1596">
        <v>-0.3442094011411147</v>
      </c>
      <c r="K419" s="1586"/>
      <c r="L419" s="1586"/>
      <c r="M419" s="2015" t="s">
        <v>328</v>
      </c>
      <c r="N419" s="2015"/>
      <c r="O419" s="1597">
        <v>0.3852961639259021</v>
      </c>
      <c r="P419" s="1586"/>
      <c r="Q419" s="1586"/>
      <c r="R419" s="241"/>
      <c r="Z419" s="241"/>
      <c r="AA419" s="241"/>
      <c r="AB419" s="241"/>
      <c r="AC419" s="241"/>
      <c r="AD419" s="241"/>
      <c r="AE419" s="241"/>
      <c r="AF419" s="241"/>
      <c r="AG419" s="241"/>
      <c r="AH419" s="241"/>
      <c r="AI419" s="241"/>
      <c r="AJ419" s="241"/>
      <c r="AK419" s="241"/>
      <c r="AL419" s="241"/>
      <c r="AM419" s="241"/>
      <c r="AN419" s="241"/>
      <c r="AO419" s="241"/>
      <c r="AP419" s="241"/>
      <c r="AQ419" s="241"/>
      <c r="AR419" s="241"/>
      <c r="AS419" s="241"/>
      <c r="AT419" s="241"/>
      <c r="AU419" s="241"/>
      <c r="AV419" s="241"/>
      <c r="AW419" s="241"/>
      <c r="AX419" s="241"/>
      <c r="AY419" s="241"/>
      <c r="AZ419" s="241"/>
      <c r="BB419" s="427"/>
      <c r="BZ419" s="241"/>
      <c r="CA419" s="241"/>
      <c r="CB419" s="241"/>
      <c r="CC419" s="241"/>
      <c r="CD419" s="241"/>
      <c r="CE419" s="241"/>
      <c r="CF419" s="241"/>
      <c r="CG419" s="241"/>
      <c r="CH419" s="241"/>
      <c r="CI419" s="241"/>
      <c r="CJ419" s="241"/>
      <c r="CK419" s="241"/>
      <c r="CL419" s="241"/>
      <c r="CM419" s="241"/>
      <c r="CN419" s="241"/>
      <c r="CO419" s="241"/>
      <c r="CP419" s="241"/>
      <c r="CQ419" s="241"/>
      <c r="CR419" s="241"/>
      <c r="CS419" s="241"/>
      <c r="CT419" s="241"/>
      <c r="CU419" s="241"/>
      <c r="CV419" s="241"/>
      <c r="CW419" s="241"/>
      <c r="CX419" s="241"/>
      <c r="CY419" s="241"/>
      <c r="CZ419" s="241"/>
    </row>
    <row r="420" s="240" customFormat="true" ht="25.15" customHeight="true" x14ac:dyDescent="0.2">
      <c r="A420" s="427"/>
      <c r="B420" s="1850"/>
      <c r="C420" s="2020" t="s">
        <v>324</v>
      </c>
      <c r="D420" s="2015"/>
      <c r="E420" s="1595">
        <v>0.39094586490926447</v>
      </c>
      <c r="F420" s="1586"/>
      <c r="G420" s="1586"/>
      <c r="H420" s="2015" t="s">
        <v>329</v>
      </c>
      <c r="I420" s="2015"/>
      <c r="J420" s="1596">
        <v>0.34263992661637416</v>
      </c>
      <c r="K420" s="1586"/>
      <c r="L420" s="1586"/>
      <c r="M420" s="2015" t="s">
        <v>330</v>
      </c>
      <c r="N420" s="2015"/>
      <c r="O420" s="1597">
        <v>0.38212129821786145</v>
      </c>
      <c r="P420" s="1586"/>
      <c r="Q420" s="1586"/>
      <c r="R420" s="241"/>
      <c r="Z420" s="241"/>
      <c r="AA420" s="241"/>
      <c r="AB420" s="241"/>
      <c r="AC420" s="241"/>
      <c r="AD420" s="241"/>
      <c r="AE420" s="241"/>
      <c r="AF420" s="241"/>
      <c r="AG420" s="241"/>
      <c r="AH420" s="241"/>
      <c r="AI420" s="241"/>
      <c r="AJ420" s="241"/>
      <c r="AK420" s="241"/>
      <c r="AL420" s="241"/>
      <c r="AM420" s="241"/>
      <c r="AN420" s="241"/>
      <c r="AO420" s="241"/>
      <c r="AP420" s="241"/>
      <c r="AQ420" s="241"/>
      <c r="AR420" s="241"/>
      <c r="AS420" s="241"/>
      <c r="AT420" s="241"/>
      <c r="AU420" s="241"/>
      <c r="AV420" s="241"/>
      <c r="AW420" s="241"/>
      <c r="AX420" s="241"/>
      <c r="AY420" s="241"/>
      <c r="AZ420" s="241"/>
      <c r="BB420" s="427"/>
      <c r="BZ420" s="241"/>
      <c r="CA420" s="241"/>
      <c r="CB420" s="241"/>
      <c r="CC420" s="241"/>
      <c r="CD420" s="241"/>
      <c r="CE420" s="241"/>
      <c r="CF420" s="241"/>
      <c r="CG420" s="241"/>
      <c r="CH420" s="241"/>
      <c r="CI420" s="241"/>
      <c r="CJ420" s="241"/>
      <c r="CK420" s="241"/>
      <c r="CL420" s="241"/>
      <c r="CM420" s="241"/>
      <c r="CN420" s="241"/>
      <c r="CO420" s="241"/>
      <c r="CP420" s="241"/>
      <c r="CQ420" s="241"/>
      <c r="CR420" s="241"/>
      <c r="CS420" s="241"/>
      <c r="CT420" s="241"/>
      <c r="CU420" s="241"/>
      <c r="CV420" s="241"/>
      <c r="CW420" s="241"/>
      <c r="CX420" s="241"/>
      <c r="CY420" s="241"/>
      <c r="CZ420" s="241"/>
    </row>
    <row r="421" s="240" customFormat="true" ht="25.15" customHeight="true" x14ac:dyDescent="0.2">
      <c r="A421" s="427"/>
      <c r="B421" s="1850"/>
      <c r="C421" s="2020" t="s">
        <v>328</v>
      </c>
      <c r="D421" s="2015"/>
      <c r="E421" s="1595">
        <v>0.36493522560895969</v>
      </c>
      <c r="F421" s="1586"/>
      <c r="G421" s="1586"/>
      <c r="H421" s="2015" t="s">
        <v>331</v>
      </c>
      <c r="I421" s="2015"/>
      <c r="J421" s="1596">
        <v>0.31717239734401365</v>
      </c>
      <c r="K421" s="1586"/>
      <c r="L421" s="1586"/>
      <c r="M421" s="2015" t="s">
        <v>331</v>
      </c>
      <c r="N421" s="2015"/>
      <c r="O421" s="1597">
        <v>0.38197049270292921</v>
      </c>
      <c r="P421" s="1586"/>
      <c r="Q421" s="1586"/>
      <c r="R421" s="241"/>
      <c r="Z421" s="241"/>
      <c r="AA421" s="241"/>
      <c r="AB421" s="241"/>
      <c r="AC421" s="241"/>
      <c r="AD421" s="241"/>
      <c r="AE421" s="241"/>
      <c r="AF421" s="241"/>
      <c r="AG421" s="241"/>
      <c r="AH421" s="241"/>
      <c r="AI421" s="241"/>
      <c r="AJ421" s="241"/>
      <c r="AK421" s="241"/>
      <c r="AL421" s="241"/>
      <c r="AM421" s="241"/>
      <c r="AN421" s="241"/>
      <c r="AO421" s="241"/>
      <c r="AP421" s="241"/>
      <c r="AQ421" s="241"/>
      <c r="AR421" s="241"/>
      <c r="AS421" s="241"/>
      <c r="AT421" s="241"/>
      <c r="AU421" s="241"/>
      <c r="AV421" s="241"/>
      <c r="AW421" s="241"/>
      <c r="AX421" s="241"/>
      <c r="AY421" s="241"/>
      <c r="AZ421" s="241"/>
      <c r="BB421" s="427"/>
      <c r="BZ421" s="241"/>
      <c r="CA421" s="241"/>
      <c r="CB421" s="241"/>
      <c r="CC421" s="241"/>
      <c r="CD421" s="241"/>
      <c r="CE421" s="241"/>
      <c r="CF421" s="241"/>
      <c r="CG421" s="241"/>
      <c r="CH421" s="241"/>
      <c r="CI421" s="241"/>
      <c r="CJ421" s="241"/>
      <c r="CK421" s="241"/>
      <c r="CL421" s="241"/>
      <c r="CM421" s="241"/>
      <c r="CN421" s="241"/>
      <c r="CO421" s="241"/>
      <c r="CP421" s="241"/>
      <c r="CQ421" s="241"/>
      <c r="CR421" s="241"/>
      <c r="CS421" s="241"/>
      <c r="CT421" s="241"/>
      <c r="CU421" s="241"/>
      <c r="CV421" s="241"/>
      <c r="CW421" s="241"/>
      <c r="CX421" s="241"/>
      <c r="CY421" s="241"/>
      <c r="CZ421" s="241"/>
    </row>
    <row r="422" s="240" customFormat="true" ht="25.15" customHeight="true" x14ac:dyDescent="0.2">
      <c r="A422" s="427"/>
      <c r="B422" s="1850"/>
      <c r="C422" s="2020" t="s">
        <v>331</v>
      </c>
      <c r="D422" s="2015"/>
      <c r="E422" s="1595">
        <v>0.34958681464732921</v>
      </c>
      <c r="F422" s="1586"/>
      <c r="G422" s="1586"/>
      <c r="H422" s="2015" t="s">
        <v>328</v>
      </c>
      <c r="I422" s="2015"/>
      <c r="J422" s="1596">
        <v>0.28356350839141192</v>
      </c>
      <c r="K422" s="1586"/>
      <c r="L422" s="1586"/>
      <c r="M422" s="2015" t="s">
        <v>325</v>
      </c>
      <c r="N422" s="2015"/>
      <c r="O422" s="1597">
        <v>0.37755541584111446</v>
      </c>
      <c r="P422" s="1586"/>
      <c r="Q422" s="1586"/>
      <c r="R422" s="241"/>
      <c r="Z422" s="241"/>
      <c r="AA422" s="241"/>
      <c r="AB422" s="241"/>
      <c r="AC422" s="241"/>
      <c r="AD422" s="241"/>
      <c r="AE422" s="241"/>
      <c r="AF422" s="241"/>
      <c r="AG422" s="241"/>
      <c r="AH422" s="241"/>
      <c r="AI422" s="241"/>
      <c r="AJ422" s="241"/>
      <c r="AK422" s="241"/>
      <c r="AL422" s="241"/>
      <c r="AM422" s="241"/>
      <c r="AN422" s="241"/>
      <c r="AO422" s="241"/>
      <c r="AP422" s="241"/>
      <c r="AQ422" s="241"/>
      <c r="AR422" s="241"/>
      <c r="AS422" s="241"/>
      <c r="AT422" s="241"/>
      <c r="AU422" s="241"/>
      <c r="AV422" s="241"/>
      <c r="AW422" s="241"/>
      <c r="AX422" s="241"/>
      <c r="AY422" s="241"/>
      <c r="AZ422" s="241"/>
      <c r="BB422" s="427"/>
      <c r="BZ422" s="241"/>
      <c r="CA422" s="241"/>
      <c r="CB422" s="241"/>
      <c r="CC422" s="241"/>
      <c r="CD422" s="241"/>
      <c r="CE422" s="241"/>
      <c r="CF422" s="241"/>
      <c r="CG422" s="241"/>
      <c r="CH422" s="241"/>
      <c r="CI422" s="241"/>
      <c r="CJ422" s="241"/>
      <c r="CK422" s="241"/>
      <c r="CL422" s="241"/>
      <c r="CM422" s="241"/>
      <c r="CN422" s="241"/>
      <c r="CO422" s="241"/>
      <c r="CP422" s="241"/>
      <c r="CQ422" s="241"/>
      <c r="CR422" s="241"/>
      <c r="CS422" s="241"/>
      <c r="CT422" s="241"/>
      <c r="CU422" s="241"/>
      <c r="CV422" s="241"/>
      <c r="CW422" s="241"/>
      <c r="CX422" s="241"/>
      <c r="CY422" s="241"/>
      <c r="CZ422" s="241"/>
    </row>
    <row r="423" s="240" customFormat="true" ht="25.15" customHeight="true" x14ac:dyDescent="0.2">
      <c r="A423" s="427"/>
      <c r="B423" s="1850"/>
      <c r="C423" s="2020" t="s">
        <v>330</v>
      </c>
      <c r="D423" s="2015"/>
      <c r="E423" s="1595">
        <v>0.34352185297593646</v>
      </c>
      <c r="F423" s="1586"/>
      <c r="G423" s="1586"/>
      <c r="H423" s="2015" t="s">
        <v>325</v>
      </c>
      <c r="I423" s="2015"/>
      <c r="J423" s="1596">
        <v>0.2687207344481371</v>
      </c>
      <c r="K423" s="1586"/>
      <c r="L423" s="1586"/>
      <c r="M423" s="2015" t="s">
        <v>332</v>
      </c>
      <c r="N423" s="2015"/>
      <c r="O423" s="1597">
        <v>0.36016290682435176</v>
      </c>
      <c r="P423" s="1586"/>
      <c r="Q423" s="1586"/>
      <c r="R423" s="241"/>
      <c r="Z423" s="241"/>
      <c r="AA423" s="241"/>
      <c r="AB423" s="241"/>
      <c r="AC423" s="241"/>
      <c r="AD423" s="241"/>
      <c r="AE423" s="241"/>
      <c r="AF423" s="241"/>
      <c r="AG423" s="241"/>
      <c r="AH423" s="241"/>
      <c r="AI423" s="241"/>
      <c r="AJ423" s="241"/>
      <c r="AK423" s="241"/>
      <c r="AL423" s="241"/>
      <c r="AM423" s="241"/>
      <c r="AN423" s="241"/>
      <c r="AO423" s="241"/>
      <c r="AP423" s="241"/>
      <c r="AQ423" s="241"/>
      <c r="AR423" s="241"/>
      <c r="AS423" s="241"/>
      <c r="AT423" s="241"/>
      <c r="AU423" s="241"/>
      <c r="AV423" s="241"/>
      <c r="AW423" s="241"/>
      <c r="AX423" s="241"/>
      <c r="AY423" s="241"/>
      <c r="AZ423" s="241"/>
      <c r="BB423" s="427"/>
      <c r="BZ423" s="241"/>
      <c r="CA423" s="241"/>
      <c r="CB423" s="241"/>
      <c r="CC423" s="241"/>
      <c r="CD423" s="241"/>
      <c r="CE423" s="241"/>
      <c r="CF423" s="241"/>
      <c r="CG423" s="241"/>
      <c r="CH423" s="241"/>
      <c r="CI423" s="241"/>
      <c r="CJ423" s="241"/>
      <c r="CK423" s="241"/>
      <c r="CL423" s="241"/>
      <c r="CM423" s="241"/>
      <c r="CN423" s="241"/>
      <c r="CO423" s="241"/>
      <c r="CP423" s="241"/>
      <c r="CQ423" s="241"/>
      <c r="CR423" s="241"/>
      <c r="CS423" s="241"/>
      <c r="CT423" s="241"/>
      <c r="CU423" s="241"/>
      <c r="CV423" s="241"/>
      <c r="CW423" s="241"/>
      <c r="CX423" s="241"/>
      <c r="CY423" s="241"/>
      <c r="CZ423" s="241"/>
    </row>
    <row r="424" s="240" customFormat="true" ht="25.15" customHeight="true" x14ac:dyDescent="0.2">
      <c r="A424" s="427"/>
      <c r="B424" s="1850"/>
      <c r="C424" s="2020" t="s">
        <v>329</v>
      </c>
      <c r="D424" s="2015"/>
      <c r="E424" s="1595">
        <v>0.34330441634616876</v>
      </c>
      <c r="F424" s="1586"/>
      <c r="G424" s="1586"/>
      <c r="H424" s="2015" t="s">
        <v>318</v>
      </c>
      <c r="I424" s="2015"/>
      <c r="J424" s="1596">
        <v>0.26228291699973821</v>
      </c>
      <c r="K424" s="1586"/>
      <c r="L424" s="1586"/>
      <c r="M424" s="2015" t="s">
        <v>322</v>
      </c>
      <c r="N424" s="2015"/>
      <c r="O424" s="1597">
        <v>0.34192459747780163</v>
      </c>
      <c r="P424" s="1586"/>
      <c r="Q424" s="1586"/>
      <c r="R424" s="241"/>
      <c r="Z424" s="241"/>
      <c r="AA424" s="241"/>
      <c r="AB424" s="241"/>
      <c r="AC424" s="241"/>
      <c r="AD424" s="241"/>
      <c r="AE424" s="241"/>
      <c r="AF424" s="241"/>
      <c r="AG424" s="241"/>
      <c r="AH424" s="241"/>
      <c r="AI424" s="241"/>
      <c r="AJ424" s="241"/>
      <c r="AK424" s="241"/>
      <c r="AL424" s="241"/>
      <c r="AM424" s="241"/>
      <c r="AN424" s="241"/>
      <c r="AO424" s="241"/>
      <c r="AP424" s="241"/>
      <c r="AQ424" s="241"/>
      <c r="AR424" s="241"/>
      <c r="AS424" s="241"/>
      <c r="AT424" s="241"/>
      <c r="AU424" s="241"/>
      <c r="AV424" s="241"/>
      <c r="AW424" s="241"/>
      <c r="AX424" s="241"/>
      <c r="AY424" s="241"/>
      <c r="AZ424" s="241"/>
      <c r="BB424" s="427"/>
      <c r="BZ424" s="241"/>
      <c r="CA424" s="241"/>
      <c r="CB424" s="241"/>
      <c r="CC424" s="241"/>
      <c r="CD424" s="241"/>
      <c r="CE424" s="241"/>
      <c r="CF424" s="241"/>
      <c r="CG424" s="241"/>
      <c r="CH424" s="241"/>
      <c r="CI424" s="241"/>
      <c r="CJ424" s="241"/>
      <c r="CK424" s="241"/>
      <c r="CL424" s="241"/>
      <c r="CM424" s="241"/>
      <c r="CN424" s="241"/>
      <c r="CO424" s="241"/>
      <c r="CP424" s="241"/>
      <c r="CQ424" s="241"/>
      <c r="CR424" s="241"/>
      <c r="CS424" s="241"/>
      <c r="CT424" s="241"/>
      <c r="CU424" s="241"/>
      <c r="CV424" s="241"/>
      <c r="CW424" s="241"/>
      <c r="CX424" s="241"/>
      <c r="CY424" s="241"/>
      <c r="CZ424" s="241"/>
    </row>
    <row r="425" s="240" customFormat="true" ht="25.15" customHeight="true" x14ac:dyDescent="0.2">
      <c r="A425" s="427"/>
      <c r="B425" s="1850"/>
      <c r="C425" s="2020" t="s">
        <v>332</v>
      </c>
      <c r="D425" s="2015"/>
      <c r="E425" s="1595">
        <v>0.34043257021808226</v>
      </c>
      <c r="F425" s="1586"/>
      <c r="G425" s="1586"/>
      <c r="H425" s="2015" t="s">
        <v>332</v>
      </c>
      <c r="I425" s="2015"/>
      <c r="J425" s="1596">
        <v>0.25610881004446656</v>
      </c>
      <c r="K425" s="1586"/>
      <c r="L425" s="1586"/>
      <c r="M425" s="2015" t="s">
        <v>333</v>
      </c>
      <c r="N425" s="2015"/>
      <c r="O425" s="1597">
        <v>0.31953941477560482</v>
      </c>
      <c r="P425" s="1586"/>
      <c r="Q425" s="1586"/>
      <c r="R425" s="241"/>
      <c r="Z425" s="241"/>
      <c r="AA425" s="241"/>
      <c r="AB425" s="241"/>
      <c r="AC425" s="241"/>
      <c r="AD425" s="241"/>
      <c r="AE425" s="241"/>
      <c r="AF425" s="241"/>
      <c r="AG425" s="241"/>
      <c r="AH425" s="241"/>
      <c r="AI425" s="241"/>
      <c r="AJ425" s="241"/>
      <c r="AK425" s="241"/>
      <c r="AL425" s="241"/>
      <c r="AM425" s="241"/>
      <c r="AN425" s="241"/>
      <c r="AO425" s="241"/>
      <c r="AP425" s="241"/>
      <c r="AQ425" s="241"/>
      <c r="AR425" s="241"/>
      <c r="AS425" s="241"/>
      <c r="AT425" s="241"/>
      <c r="AU425" s="241"/>
      <c r="AV425" s="241"/>
      <c r="AW425" s="241"/>
      <c r="AX425" s="241"/>
      <c r="AY425" s="241"/>
      <c r="AZ425" s="241"/>
      <c r="BB425" s="427"/>
      <c r="BZ425" s="241"/>
      <c r="CA425" s="241"/>
      <c r="CB425" s="241"/>
      <c r="CC425" s="241"/>
      <c r="CD425" s="241"/>
      <c r="CE425" s="241"/>
      <c r="CF425" s="241"/>
      <c r="CG425" s="241"/>
      <c r="CH425" s="241"/>
      <c r="CI425" s="241"/>
      <c r="CJ425" s="241"/>
      <c r="CK425" s="241"/>
      <c r="CL425" s="241"/>
      <c r="CM425" s="241"/>
      <c r="CN425" s="241"/>
      <c r="CO425" s="241"/>
      <c r="CP425" s="241"/>
      <c r="CQ425" s="241"/>
      <c r="CR425" s="241"/>
      <c r="CS425" s="241"/>
      <c r="CT425" s="241"/>
      <c r="CU425" s="241"/>
      <c r="CV425" s="241"/>
      <c r="CW425" s="241"/>
      <c r="CX425" s="241"/>
      <c r="CY425" s="241"/>
      <c r="CZ425" s="241"/>
    </row>
    <row r="426" s="240" customFormat="true" ht="25.15" customHeight="true" x14ac:dyDescent="0.2">
      <c r="A426" s="427"/>
      <c r="B426" s="1850"/>
      <c r="C426" s="2020" t="s">
        <v>333</v>
      </c>
      <c r="D426" s="2015"/>
      <c r="E426" s="1595">
        <v>0.33605060415777149</v>
      </c>
      <c r="F426" s="1586"/>
      <c r="G426" s="1586"/>
      <c r="H426" s="2015" t="s">
        <v>333</v>
      </c>
      <c r="I426" s="2015"/>
      <c r="J426" s="1596">
        <v>0.25211600600059264</v>
      </c>
      <c r="K426" s="1586"/>
      <c r="L426" s="1586"/>
      <c r="M426" s="2015" t="s">
        <v>334</v>
      </c>
      <c r="N426" s="2015"/>
      <c r="O426" s="1597">
        <v>0.30346280767746009</v>
      </c>
      <c r="P426" s="1586"/>
      <c r="Q426" s="1586"/>
      <c r="R426" s="241"/>
      <c r="Z426" s="241"/>
      <c r="AA426" s="241"/>
      <c r="AB426" s="241"/>
      <c r="AC426" s="241"/>
      <c r="AD426" s="241"/>
      <c r="AE426" s="241"/>
      <c r="AF426" s="241"/>
      <c r="AG426" s="241"/>
      <c r="AH426" s="241"/>
      <c r="AI426" s="241"/>
      <c r="AJ426" s="241"/>
      <c r="AK426" s="241"/>
      <c r="AL426" s="241"/>
      <c r="AM426" s="241"/>
      <c r="AN426" s="241"/>
      <c r="AO426" s="241"/>
      <c r="AP426" s="241"/>
      <c r="AQ426" s="241"/>
      <c r="AR426" s="241"/>
      <c r="AS426" s="241"/>
      <c r="AT426" s="241"/>
      <c r="AU426" s="241"/>
      <c r="AV426" s="241"/>
      <c r="AW426" s="241"/>
      <c r="AX426" s="241"/>
      <c r="AY426" s="241"/>
      <c r="AZ426" s="241"/>
      <c r="BB426" s="427"/>
      <c r="BZ426" s="241"/>
      <c r="CA426" s="241"/>
      <c r="CB426" s="241"/>
      <c r="CC426" s="241"/>
      <c r="CD426" s="241"/>
      <c r="CE426" s="241"/>
      <c r="CF426" s="241"/>
      <c r="CG426" s="241"/>
      <c r="CH426" s="241"/>
      <c r="CI426" s="241"/>
      <c r="CJ426" s="241"/>
      <c r="CK426" s="241"/>
      <c r="CL426" s="241"/>
      <c r="CM426" s="241"/>
      <c r="CN426" s="241"/>
      <c r="CO426" s="241"/>
      <c r="CP426" s="241"/>
      <c r="CQ426" s="241"/>
      <c r="CR426" s="241"/>
      <c r="CS426" s="241"/>
      <c r="CT426" s="241"/>
      <c r="CU426" s="241"/>
      <c r="CV426" s="241"/>
      <c r="CW426" s="241"/>
      <c r="CX426" s="241"/>
      <c r="CY426" s="241"/>
      <c r="CZ426" s="241"/>
    </row>
    <row r="427" s="240" customFormat="true" ht="25.15" customHeight="true" x14ac:dyDescent="0.2">
      <c r="A427" s="427"/>
      <c r="B427" s="1850"/>
      <c r="C427" s="2020" t="s">
        <v>320</v>
      </c>
      <c r="D427" s="2015"/>
      <c r="E427" s="1595">
        <v>0.32737816415289978</v>
      </c>
      <c r="F427" s="1586"/>
      <c r="G427" s="1586"/>
      <c r="H427" s="2015" t="s">
        <v>324</v>
      </c>
      <c r="I427" s="2015"/>
      <c r="J427" s="1596">
        <v>0.23970100430944771</v>
      </c>
      <c r="K427" s="1586"/>
      <c r="L427" s="1586"/>
      <c r="M427" s="2015" t="s">
        <v>327</v>
      </c>
      <c r="N427" s="2015"/>
      <c r="O427" s="1597">
        <v>-0.27398970221029972</v>
      </c>
      <c r="P427" s="1586"/>
      <c r="Q427" s="1586"/>
      <c r="R427" s="241"/>
      <c r="Z427" s="241"/>
      <c r="AA427" s="241"/>
      <c r="AB427" s="241"/>
      <c r="AC427" s="241"/>
      <c r="AD427" s="241"/>
      <c r="AE427" s="241"/>
      <c r="AF427" s="241"/>
      <c r="AG427" s="241"/>
      <c r="AH427" s="241"/>
      <c r="AI427" s="241"/>
      <c r="AJ427" s="241"/>
      <c r="AK427" s="241"/>
      <c r="AL427" s="241"/>
      <c r="AM427" s="241"/>
      <c r="AN427" s="241"/>
      <c r="AO427" s="241"/>
      <c r="AP427" s="241"/>
      <c r="AQ427" s="241"/>
      <c r="AR427" s="241"/>
      <c r="AS427" s="241"/>
      <c r="AT427" s="241"/>
      <c r="AU427" s="241"/>
      <c r="AV427" s="241"/>
      <c r="AW427" s="241"/>
      <c r="AX427" s="241"/>
      <c r="AY427" s="241"/>
      <c r="AZ427" s="241"/>
      <c r="BB427" s="427"/>
      <c r="BZ427" s="241"/>
      <c r="CA427" s="241"/>
      <c r="CB427" s="241"/>
      <c r="CC427" s="241"/>
      <c r="CD427" s="241"/>
      <c r="CE427" s="241"/>
      <c r="CF427" s="241"/>
      <c r="CG427" s="241"/>
      <c r="CH427" s="241"/>
      <c r="CI427" s="241"/>
      <c r="CJ427" s="241"/>
      <c r="CK427" s="241"/>
      <c r="CL427" s="241"/>
      <c r="CM427" s="241"/>
      <c r="CN427" s="241"/>
      <c r="CO427" s="241"/>
      <c r="CP427" s="241"/>
      <c r="CQ427" s="241"/>
      <c r="CR427" s="241"/>
      <c r="CS427" s="241"/>
      <c r="CT427" s="241"/>
      <c r="CU427" s="241"/>
      <c r="CV427" s="241"/>
      <c r="CW427" s="241"/>
      <c r="CX427" s="241"/>
      <c r="CY427" s="241"/>
      <c r="CZ427" s="241"/>
    </row>
    <row r="428" s="240" customFormat="true" ht="25.15" customHeight="true" x14ac:dyDescent="0.2">
      <c r="A428" s="427"/>
      <c r="B428" s="1850"/>
      <c r="C428" s="2020" t="s">
        <v>334</v>
      </c>
      <c r="D428" s="2015"/>
      <c r="E428" s="1595">
        <v>0.32565217498803845</v>
      </c>
      <c r="F428" s="1586"/>
      <c r="G428" s="1586"/>
      <c r="H428" s="2015" t="s">
        <v>330</v>
      </c>
      <c r="I428" s="2015"/>
      <c r="J428" s="1596">
        <v>0.22728358058180484</v>
      </c>
      <c r="K428" s="1586"/>
      <c r="L428" s="1586"/>
      <c r="M428" s="2015" t="s">
        <v>335</v>
      </c>
      <c r="N428" s="2015"/>
      <c r="O428" s="1597">
        <v>0.27190076950438408</v>
      </c>
      <c r="P428" s="1586"/>
      <c r="Q428" s="1586"/>
      <c r="R428" s="241"/>
      <c r="Z428" s="241"/>
      <c r="AA428" s="241"/>
      <c r="AB428" s="241"/>
      <c r="AC428" s="241"/>
      <c r="AD428" s="241"/>
      <c r="AE428" s="241"/>
      <c r="AF428" s="241"/>
      <c r="AG428" s="241"/>
      <c r="AH428" s="241"/>
      <c r="AI428" s="241"/>
      <c r="AJ428" s="241"/>
      <c r="AK428" s="241"/>
      <c r="AL428" s="241"/>
      <c r="AM428" s="241"/>
      <c r="AN428" s="241"/>
      <c r="AO428" s="241"/>
      <c r="AP428" s="241"/>
      <c r="AQ428" s="241"/>
      <c r="AR428" s="241"/>
      <c r="AS428" s="241"/>
      <c r="AT428" s="241"/>
      <c r="AU428" s="241"/>
      <c r="AV428" s="241"/>
      <c r="AW428" s="241"/>
      <c r="AX428" s="241"/>
      <c r="AY428" s="241"/>
      <c r="AZ428" s="241"/>
      <c r="BB428" s="427"/>
      <c r="BZ428" s="241"/>
      <c r="CA428" s="241"/>
      <c r="CB428" s="241"/>
      <c r="CC428" s="241"/>
      <c r="CD428" s="241"/>
      <c r="CE428" s="241"/>
      <c r="CF428" s="241"/>
      <c r="CG428" s="241"/>
      <c r="CH428" s="241"/>
      <c r="CI428" s="241"/>
      <c r="CJ428" s="241"/>
      <c r="CK428" s="241"/>
      <c r="CL428" s="241"/>
      <c r="CM428" s="241"/>
      <c r="CN428" s="241"/>
      <c r="CO428" s="241"/>
      <c r="CP428" s="241"/>
      <c r="CQ428" s="241"/>
      <c r="CR428" s="241"/>
      <c r="CS428" s="241"/>
      <c r="CT428" s="241"/>
      <c r="CU428" s="241"/>
      <c r="CV428" s="241"/>
      <c r="CW428" s="241"/>
      <c r="CX428" s="241"/>
      <c r="CY428" s="241"/>
      <c r="CZ428" s="241"/>
    </row>
    <row r="429" s="240" customFormat="true" ht="25.15" customHeight="true" x14ac:dyDescent="0.2">
      <c r="A429" s="427"/>
      <c r="B429" s="1850"/>
      <c r="C429" s="2020" t="s">
        <v>327</v>
      </c>
      <c r="D429" s="2015"/>
      <c r="E429" s="1595">
        <v>-0.29546191402429256</v>
      </c>
      <c r="F429" s="1586"/>
      <c r="G429" s="1586"/>
      <c r="H429" s="2015" t="s">
        <v>335</v>
      </c>
      <c r="I429" s="2015"/>
      <c r="J429" s="1596">
        <v>0.22180521555807964</v>
      </c>
      <c r="K429" s="1586"/>
      <c r="L429" s="1586"/>
      <c r="M429" s="2015" t="s">
        <v>336</v>
      </c>
      <c r="N429" s="2015"/>
      <c r="O429" s="1597">
        <v>-0.26172203324888971</v>
      </c>
      <c r="P429" s="1586"/>
      <c r="Q429" s="1586"/>
      <c r="R429" s="241"/>
      <c r="Z429" s="241"/>
      <c r="AA429" s="241"/>
      <c r="AB429" s="241"/>
      <c r="AC429" s="241"/>
      <c r="AD429" s="241"/>
      <c r="AE429" s="241"/>
      <c r="AF429" s="241"/>
      <c r="AG429" s="241"/>
      <c r="AH429" s="241"/>
      <c r="AI429" s="241"/>
      <c r="AJ429" s="241"/>
      <c r="AK429" s="241"/>
      <c r="AL429" s="241"/>
      <c r="AM429" s="241"/>
      <c r="AN429" s="241"/>
      <c r="AO429" s="241"/>
      <c r="AP429" s="241"/>
      <c r="AQ429" s="241"/>
      <c r="AR429" s="241"/>
      <c r="AS429" s="241"/>
      <c r="AT429" s="241"/>
      <c r="AU429" s="241"/>
      <c r="AV429" s="241"/>
      <c r="AW429" s="241"/>
      <c r="AX429" s="241"/>
      <c r="AY429" s="241"/>
      <c r="AZ429" s="241"/>
      <c r="BB429" s="427"/>
      <c r="BZ429" s="241"/>
      <c r="CA429" s="241"/>
      <c r="CB429" s="241"/>
      <c r="CC429" s="241"/>
      <c r="CD429" s="241"/>
      <c r="CE429" s="241"/>
      <c r="CF429" s="241"/>
      <c r="CG429" s="241"/>
      <c r="CH429" s="241"/>
      <c r="CI429" s="241"/>
      <c r="CJ429" s="241"/>
      <c r="CK429" s="241"/>
      <c r="CL429" s="241"/>
      <c r="CM429" s="241"/>
      <c r="CN429" s="241"/>
      <c r="CO429" s="241"/>
      <c r="CP429" s="241"/>
      <c r="CQ429" s="241"/>
      <c r="CR429" s="241"/>
      <c r="CS429" s="241"/>
      <c r="CT429" s="241"/>
      <c r="CU429" s="241"/>
      <c r="CV429" s="241"/>
      <c r="CW429" s="241"/>
      <c r="CX429" s="241"/>
      <c r="CY429" s="241"/>
      <c r="CZ429" s="241"/>
    </row>
    <row r="430" s="240" customFormat="true" ht="25.15" customHeight="true" x14ac:dyDescent="0.2">
      <c r="A430" s="427"/>
      <c r="B430" s="1850"/>
      <c r="C430" s="2020" t="s">
        <v>335</v>
      </c>
      <c r="D430" s="2015"/>
      <c r="E430" s="1595">
        <v>0.26339557991140494</v>
      </c>
      <c r="F430" s="1586"/>
      <c r="G430" s="1586"/>
      <c r="H430" s="2015" t="s">
        <v>337</v>
      </c>
      <c r="I430" s="2015"/>
      <c r="J430" s="1596">
        <v>0.20864023913458504</v>
      </c>
      <c r="K430" s="1586"/>
      <c r="L430" s="1586"/>
      <c r="M430" s="2015" t="s">
        <v>320</v>
      </c>
      <c r="N430" s="2015"/>
      <c r="O430" s="1597">
        <v>0.23578426525045246</v>
      </c>
      <c r="P430" s="1586"/>
      <c r="Q430" s="1586"/>
      <c r="R430" s="241"/>
      <c r="Z430" s="241"/>
      <c r="AA430" s="241"/>
      <c r="AB430" s="241"/>
      <c r="AC430" s="241"/>
      <c r="AD430" s="241"/>
      <c r="AE430" s="241"/>
      <c r="AF430" s="241"/>
      <c r="AG430" s="241"/>
      <c r="AH430" s="241"/>
      <c r="AI430" s="241"/>
      <c r="AJ430" s="241"/>
      <c r="AK430" s="241"/>
      <c r="AL430" s="241"/>
      <c r="AM430" s="241"/>
      <c r="AN430" s="241"/>
      <c r="AO430" s="241"/>
      <c r="AP430" s="241"/>
      <c r="AQ430" s="241"/>
      <c r="AR430" s="241"/>
      <c r="AS430" s="241"/>
      <c r="AT430" s="241"/>
      <c r="AU430" s="241"/>
      <c r="AV430" s="241"/>
      <c r="AW430" s="241"/>
      <c r="AX430" s="241"/>
      <c r="AY430" s="241"/>
      <c r="AZ430" s="241"/>
      <c r="BB430" s="427"/>
      <c r="BZ430" s="241"/>
      <c r="CA430" s="241"/>
      <c r="CB430" s="241"/>
      <c r="CC430" s="241"/>
      <c r="CD430" s="241"/>
      <c r="CE430" s="241"/>
      <c r="CF430" s="241"/>
      <c r="CG430" s="241"/>
      <c r="CH430" s="241"/>
      <c r="CI430" s="241"/>
      <c r="CJ430" s="241"/>
      <c r="CK430" s="241"/>
      <c r="CL430" s="241"/>
      <c r="CM430" s="241"/>
      <c r="CN430" s="241"/>
      <c r="CO430" s="241"/>
      <c r="CP430" s="241"/>
      <c r="CQ430" s="241"/>
      <c r="CR430" s="241"/>
      <c r="CS430" s="241"/>
      <c r="CT430" s="241"/>
      <c r="CU430" s="241"/>
      <c r="CV430" s="241"/>
      <c r="CW430" s="241"/>
      <c r="CX430" s="241"/>
      <c r="CY430" s="241"/>
      <c r="CZ430" s="241"/>
    </row>
    <row r="431" s="240" customFormat="true" ht="25.15" customHeight="true" x14ac:dyDescent="0.2">
      <c r="A431" s="427"/>
      <c r="B431" s="1850"/>
      <c r="C431" s="2020" t="s">
        <v>336</v>
      </c>
      <c r="D431" s="2015"/>
      <c r="E431" s="1595">
        <v>-0.25654146088383251</v>
      </c>
      <c r="F431" s="1586"/>
      <c r="G431" s="1586"/>
      <c r="H431" s="2015" t="s">
        <v>334</v>
      </c>
      <c r="I431" s="2015"/>
      <c r="J431" s="1596">
        <v>0.2046986174055283</v>
      </c>
      <c r="K431" s="1586"/>
      <c r="L431" s="1586"/>
      <c r="M431" s="2015" t="s">
        <v>338</v>
      </c>
      <c r="N431" s="2015"/>
      <c r="O431" s="1597">
        <v>-0.22485163855401091</v>
      </c>
      <c r="P431" s="1586"/>
      <c r="Q431" s="1586"/>
      <c r="R431" s="241"/>
      <c r="Z431" s="241"/>
      <c r="AA431" s="241"/>
      <c r="AB431" s="241"/>
      <c r="AC431" s="241"/>
      <c r="AD431" s="241"/>
      <c r="AE431" s="241"/>
      <c r="AF431" s="241"/>
      <c r="AG431" s="241"/>
      <c r="AH431" s="241"/>
      <c r="AI431" s="241"/>
      <c r="AJ431" s="241"/>
      <c r="AK431" s="241"/>
      <c r="AL431" s="241"/>
      <c r="AM431" s="241"/>
      <c r="AN431" s="241"/>
      <c r="AO431" s="241"/>
      <c r="AP431" s="241"/>
      <c r="AQ431" s="241"/>
      <c r="AR431" s="241"/>
      <c r="AS431" s="241"/>
      <c r="AT431" s="241"/>
      <c r="AU431" s="241"/>
      <c r="AV431" s="241"/>
      <c r="AW431" s="241"/>
      <c r="AX431" s="241"/>
      <c r="AY431" s="241"/>
      <c r="AZ431" s="241"/>
      <c r="BB431" s="427"/>
      <c r="BZ431" s="241"/>
      <c r="CA431" s="241"/>
      <c r="CB431" s="241"/>
      <c r="CC431" s="241"/>
      <c r="CD431" s="241"/>
      <c r="CE431" s="241"/>
      <c r="CF431" s="241"/>
      <c r="CG431" s="241"/>
      <c r="CH431" s="241"/>
      <c r="CI431" s="241"/>
      <c r="CJ431" s="241"/>
      <c r="CK431" s="241"/>
      <c r="CL431" s="241"/>
      <c r="CM431" s="241"/>
      <c r="CN431" s="241"/>
      <c r="CO431" s="241"/>
      <c r="CP431" s="241"/>
      <c r="CQ431" s="241"/>
      <c r="CR431" s="241"/>
      <c r="CS431" s="241"/>
      <c r="CT431" s="241"/>
      <c r="CU431" s="241"/>
      <c r="CV431" s="241"/>
      <c r="CW431" s="241"/>
      <c r="CX431" s="241"/>
      <c r="CY431" s="241"/>
      <c r="CZ431" s="241"/>
    </row>
    <row r="432" s="240" customFormat="true" ht="25.15" customHeight="true" x14ac:dyDescent="0.2">
      <c r="A432" s="427"/>
      <c r="B432" s="1850"/>
      <c r="C432" s="2020" t="s">
        <v>326</v>
      </c>
      <c r="D432" s="2015"/>
      <c r="E432" s="1595">
        <v>-0.22274061455098376</v>
      </c>
      <c r="F432" s="1586"/>
      <c r="G432" s="1586"/>
      <c r="H432" s="2015" t="s">
        <v>338</v>
      </c>
      <c r="I432" s="2015"/>
      <c r="J432" s="1596">
        <v>-0.20274469182663565</v>
      </c>
      <c r="K432" s="1586"/>
      <c r="L432" s="1586"/>
      <c r="M432" s="2015" t="s">
        <v>339</v>
      </c>
      <c r="N432" s="2015"/>
      <c r="O432" s="1597">
        <v>0.19751863952696599</v>
      </c>
      <c r="P432" s="1586"/>
      <c r="Q432" s="1586"/>
      <c r="R432" s="241"/>
      <c r="Z432" s="241"/>
      <c r="AA432" s="241"/>
      <c r="AB432" s="241"/>
      <c r="AC432" s="241"/>
      <c r="AD432" s="241"/>
      <c r="AE432" s="241"/>
      <c r="AF432" s="241"/>
      <c r="AG432" s="241"/>
      <c r="AH432" s="241"/>
      <c r="AI432" s="241"/>
      <c r="AJ432" s="241"/>
      <c r="AK432" s="241"/>
      <c r="AL432" s="241"/>
      <c r="AM432" s="241"/>
      <c r="AN432" s="241"/>
      <c r="AO432" s="241"/>
      <c r="AP432" s="241"/>
      <c r="AQ432" s="241"/>
      <c r="AR432" s="241"/>
      <c r="AS432" s="241"/>
      <c r="AT432" s="241"/>
      <c r="AU432" s="241"/>
      <c r="AV432" s="241"/>
      <c r="AW432" s="241"/>
      <c r="AX432" s="241"/>
      <c r="AY432" s="241"/>
      <c r="AZ432" s="241"/>
      <c r="BB432" s="427"/>
      <c r="BZ432" s="241"/>
      <c r="CA432" s="241"/>
      <c r="CB432" s="241"/>
      <c r="CC432" s="241"/>
      <c r="CD432" s="241"/>
      <c r="CE432" s="241"/>
      <c r="CF432" s="241"/>
      <c r="CG432" s="241"/>
      <c r="CH432" s="241"/>
      <c r="CI432" s="241"/>
      <c r="CJ432" s="241"/>
      <c r="CK432" s="241"/>
      <c r="CL432" s="241"/>
      <c r="CM432" s="241"/>
      <c r="CN432" s="241"/>
      <c r="CO432" s="241"/>
      <c r="CP432" s="241"/>
      <c r="CQ432" s="241"/>
      <c r="CR432" s="241"/>
      <c r="CS432" s="241"/>
      <c r="CT432" s="241"/>
      <c r="CU432" s="241"/>
      <c r="CV432" s="241"/>
      <c r="CW432" s="241"/>
      <c r="CX432" s="241"/>
      <c r="CY432" s="241"/>
      <c r="CZ432" s="241"/>
    </row>
    <row r="433" s="240" customFormat="true" ht="25.15" customHeight="true" x14ac:dyDescent="0.2">
      <c r="A433" s="427"/>
      <c r="B433" s="1850"/>
      <c r="C433" s="2020" t="s">
        <v>340</v>
      </c>
      <c r="D433" s="2015"/>
      <c r="E433" s="1595">
        <v>-0.21809480084111491</v>
      </c>
      <c r="F433" s="1586"/>
      <c r="G433" s="1586"/>
      <c r="H433" s="2015" t="s">
        <v>341</v>
      </c>
      <c r="I433" s="2015"/>
      <c r="J433" s="1596">
        <v>-0.18653475632645747</v>
      </c>
      <c r="K433" s="1586"/>
      <c r="L433" s="1586"/>
      <c r="M433" s="2015" t="s">
        <v>342</v>
      </c>
      <c r="N433" s="2015"/>
      <c r="O433" s="1597">
        <v>0.19297046278021029</v>
      </c>
      <c r="P433" s="1586"/>
      <c r="Q433" s="1586"/>
      <c r="R433" s="241"/>
      <c r="Z433" s="241"/>
      <c r="AA433" s="241"/>
      <c r="AB433" s="241"/>
      <c r="AC433" s="241"/>
      <c r="AD433" s="241"/>
      <c r="AE433" s="241"/>
      <c r="AF433" s="241"/>
      <c r="AG433" s="241"/>
      <c r="AH433" s="241"/>
      <c r="AI433" s="241"/>
      <c r="AJ433" s="241"/>
      <c r="AK433" s="241"/>
      <c r="AL433" s="241"/>
      <c r="AM433" s="241"/>
      <c r="AN433" s="241"/>
      <c r="AO433" s="241"/>
      <c r="AP433" s="241"/>
      <c r="AQ433" s="241"/>
      <c r="AR433" s="241"/>
      <c r="AS433" s="241"/>
      <c r="AT433" s="241"/>
      <c r="AU433" s="241"/>
      <c r="AV433" s="241"/>
      <c r="AW433" s="241"/>
      <c r="AX433" s="241"/>
      <c r="AY433" s="241"/>
      <c r="AZ433" s="241"/>
      <c r="BB433" s="427"/>
      <c r="BZ433" s="241"/>
      <c r="CA433" s="241"/>
      <c r="CB433" s="241"/>
      <c r="CC433" s="241"/>
      <c r="CD433" s="241"/>
      <c r="CE433" s="241"/>
      <c r="CF433" s="241"/>
      <c r="CG433" s="241"/>
      <c r="CH433" s="241"/>
      <c r="CI433" s="241"/>
      <c r="CJ433" s="241"/>
      <c r="CK433" s="241"/>
      <c r="CL433" s="241"/>
      <c r="CM433" s="241"/>
      <c r="CN433" s="241"/>
      <c r="CO433" s="241"/>
      <c r="CP433" s="241"/>
      <c r="CQ433" s="241"/>
      <c r="CR433" s="241"/>
      <c r="CS433" s="241"/>
      <c r="CT433" s="241"/>
      <c r="CU433" s="241"/>
      <c r="CV433" s="241"/>
      <c r="CW433" s="241"/>
      <c r="CX433" s="241"/>
      <c r="CY433" s="241"/>
      <c r="CZ433" s="241"/>
    </row>
    <row r="434" s="240" customFormat="true" ht="25.15" customHeight="true" x14ac:dyDescent="0.2">
      <c r="A434" s="427"/>
      <c r="B434" s="1850"/>
      <c r="C434" s="2020" t="s">
        <v>338</v>
      </c>
      <c r="D434" s="2015"/>
      <c r="E434" s="1595">
        <v>-0.19438774689317978</v>
      </c>
      <c r="F434" s="1586"/>
      <c r="G434" s="1586"/>
      <c r="H434" s="2015" t="s">
        <v>340</v>
      </c>
      <c r="I434" s="2015"/>
      <c r="J434" s="1596">
        <v>-0.16911596968489928</v>
      </c>
      <c r="K434" s="1586"/>
      <c r="L434" s="1586"/>
      <c r="M434" s="2015" t="s">
        <v>340</v>
      </c>
      <c r="N434" s="2015"/>
      <c r="O434" s="1597">
        <v>-0.19274377055321523</v>
      </c>
      <c r="P434" s="1586"/>
      <c r="Q434" s="1586"/>
      <c r="R434" s="241"/>
      <c r="Z434" s="241"/>
      <c r="AA434" s="241"/>
      <c r="AB434" s="241"/>
      <c r="AC434" s="241"/>
      <c r="AD434" s="241"/>
      <c r="AE434" s="241"/>
      <c r="AF434" s="241"/>
      <c r="AG434" s="241"/>
      <c r="AH434" s="241"/>
      <c r="AI434" s="241"/>
      <c r="AJ434" s="241"/>
      <c r="AK434" s="241"/>
      <c r="AL434" s="241"/>
      <c r="AM434" s="241"/>
      <c r="AN434" s="241"/>
      <c r="AO434" s="241"/>
      <c r="AP434" s="241"/>
      <c r="AQ434" s="241"/>
      <c r="AR434" s="241"/>
      <c r="AS434" s="241"/>
      <c r="AT434" s="241"/>
      <c r="AU434" s="241"/>
      <c r="AV434" s="241"/>
      <c r="AW434" s="241"/>
      <c r="AX434" s="241"/>
      <c r="AY434" s="241"/>
      <c r="AZ434" s="241"/>
      <c r="BB434" s="427"/>
      <c r="BZ434" s="241"/>
      <c r="CA434" s="241"/>
      <c r="CB434" s="241"/>
      <c r="CC434" s="241"/>
      <c r="CD434" s="241"/>
      <c r="CE434" s="241"/>
      <c r="CF434" s="241"/>
      <c r="CG434" s="241"/>
      <c r="CH434" s="241"/>
      <c r="CI434" s="241"/>
      <c r="CJ434" s="241"/>
      <c r="CK434" s="241"/>
      <c r="CL434" s="241"/>
      <c r="CM434" s="241"/>
      <c r="CN434" s="241"/>
      <c r="CO434" s="241"/>
      <c r="CP434" s="241"/>
      <c r="CQ434" s="241"/>
      <c r="CR434" s="241"/>
      <c r="CS434" s="241"/>
      <c r="CT434" s="241"/>
      <c r="CU434" s="241"/>
      <c r="CV434" s="241"/>
      <c r="CW434" s="241"/>
      <c r="CX434" s="241"/>
      <c r="CY434" s="241"/>
      <c r="CZ434" s="241"/>
    </row>
    <row r="435" s="240" customFormat="true" ht="25.15" customHeight="true" x14ac:dyDescent="0.2">
      <c r="A435" s="427"/>
      <c r="B435" s="1850"/>
      <c r="C435" s="2020" t="s">
        <v>342</v>
      </c>
      <c r="D435" s="2015"/>
      <c r="E435" s="1595">
        <v>0.16823128983681365</v>
      </c>
      <c r="F435" s="1586"/>
      <c r="G435" s="1586"/>
      <c r="H435" s="2015" t="s">
        <v>343</v>
      </c>
      <c r="I435" s="2015"/>
      <c r="J435" s="1596">
        <v>0.16691799483826283</v>
      </c>
      <c r="K435" s="1586"/>
      <c r="L435" s="1586"/>
      <c r="M435" s="2015" t="s">
        <v>344</v>
      </c>
      <c r="N435" s="2015"/>
      <c r="O435" s="1597">
        <v>0.16043072619054094</v>
      </c>
      <c r="P435" s="1586"/>
      <c r="Q435" s="1586"/>
      <c r="R435" s="241"/>
      <c r="Z435" s="241"/>
      <c r="AA435" s="241"/>
      <c r="AB435" s="241"/>
      <c r="AC435" s="241"/>
      <c r="AD435" s="241"/>
      <c r="AE435" s="241"/>
      <c r="AF435" s="241"/>
      <c r="AG435" s="241"/>
      <c r="AH435" s="241"/>
      <c r="AI435" s="241"/>
      <c r="AJ435" s="241"/>
      <c r="AK435" s="241"/>
      <c r="AL435" s="241"/>
      <c r="AM435" s="241"/>
      <c r="AN435" s="241"/>
      <c r="AO435" s="241"/>
      <c r="AP435" s="241"/>
      <c r="AQ435" s="241"/>
      <c r="AR435" s="241"/>
      <c r="AS435" s="241"/>
      <c r="AT435" s="241"/>
      <c r="AU435" s="241"/>
      <c r="AV435" s="241"/>
      <c r="AW435" s="241"/>
      <c r="AX435" s="241"/>
      <c r="AY435" s="241"/>
      <c r="AZ435" s="241"/>
      <c r="BB435" s="427"/>
      <c r="BZ435" s="241"/>
      <c r="CA435" s="241"/>
      <c r="CB435" s="241"/>
      <c r="CC435" s="241"/>
      <c r="CD435" s="241"/>
      <c r="CE435" s="241"/>
      <c r="CF435" s="241"/>
      <c r="CG435" s="241"/>
      <c r="CH435" s="241"/>
      <c r="CI435" s="241"/>
      <c r="CJ435" s="241"/>
      <c r="CK435" s="241"/>
      <c r="CL435" s="241"/>
      <c r="CM435" s="241"/>
      <c r="CN435" s="241"/>
      <c r="CO435" s="241"/>
      <c r="CP435" s="241"/>
      <c r="CQ435" s="241"/>
      <c r="CR435" s="241"/>
      <c r="CS435" s="241"/>
      <c r="CT435" s="241"/>
      <c r="CU435" s="241"/>
      <c r="CV435" s="241"/>
      <c r="CW435" s="241"/>
      <c r="CX435" s="241"/>
      <c r="CY435" s="241"/>
      <c r="CZ435" s="241"/>
    </row>
    <row r="436" s="240" customFormat="true" ht="25.15" customHeight="true" x14ac:dyDescent="0.2">
      <c r="A436" s="427"/>
      <c r="B436" s="1850"/>
      <c r="C436" s="2020" t="s">
        <v>343</v>
      </c>
      <c r="D436" s="2015"/>
      <c r="E436" s="1595">
        <v>0.1480192124097772</v>
      </c>
      <c r="F436" s="1586"/>
      <c r="G436" s="1586"/>
      <c r="H436" s="2015" t="s">
        <v>345</v>
      </c>
      <c r="I436" s="2015"/>
      <c r="J436" s="1596">
        <v>-0.15517604776920405</v>
      </c>
      <c r="K436" s="1586"/>
      <c r="L436" s="1586"/>
      <c r="M436" s="2015" t="s">
        <v>329</v>
      </c>
      <c r="N436" s="2015"/>
      <c r="O436" s="1597">
        <v>0.14503685584762024</v>
      </c>
      <c r="P436" s="1586"/>
      <c r="Q436" s="1586"/>
      <c r="R436" s="241"/>
      <c r="Z436" s="241"/>
      <c r="AA436" s="241"/>
      <c r="AB436" s="241"/>
      <c r="AC436" s="241"/>
      <c r="AD436" s="241"/>
      <c r="AE436" s="241"/>
      <c r="AF436" s="241"/>
      <c r="AG436" s="241"/>
      <c r="AH436" s="241"/>
      <c r="AI436" s="241"/>
      <c r="AJ436" s="241"/>
      <c r="AK436" s="241"/>
      <c r="AL436" s="241"/>
      <c r="AM436" s="241"/>
      <c r="AN436" s="241"/>
      <c r="AO436" s="241"/>
      <c r="AP436" s="241"/>
      <c r="AQ436" s="241"/>
      <c r="AR436" s="241"/>
      <c r="AS436" s="241"/>
      <c r="AT436" s="241"/>
      <c r="AU436" s="241"/>
      <c r="AV436" s="241"/>
      <c r="AW436" s="241"/>
      <c r="AX436" s="241"/>
      <c r="AY436" s="241"/>
      <c r="AZ436" s="241"/>
      <c r="BB436" s="427"/>
      <c r="BZ436" s="241"/>
      <c r="CA436" s="241"/>
      <c r="CB436" s="241"/>
      <c r="CC436" s="241"/>
      <c r="CD436" s="241"/>
      <c r="CE436" s="241"/>
      <c r="CF436" s="241"/>
      <c r="CG436" s="241"/>
      <c r="CH436" s="241"/>
      <c r="CI436" s="241"/>
      <c r="CJ436" s="241"/>
      <c r="CK436" s="241"/>
      <c r="CL436" s="241"/>
      <c r="CM436" s="241"/>
      <c r="CN436" s="241"/>
      <c r="CO436" s="241"/>
      <c r="CP436" s="241"/>
      <c r="CQ436" s="241"/>
      <c r="CR436" s="241"/>
      <c r="CS436" s="241"/>
      <c r="CT436" s="241"/>
      <c r="CU436" s="241"/>
      <c r="CV436" s="241"/>
      <c r="CW436" s="241"/>
      <c r="CX436" s="241"/>
      <c r="CY436" s="241"/>
      <c r="CZ436" s="241"/>
    </row>
    <row r="437" s="240" customFormat="true" ht="25.15" customHeight="true" x14ac:dyDescent="0.2">
      <c r="A437" s="427"/>
      <c r="B437" s="1850"/>
      <c r="C437" s="2020" t="s">
        <v>346</v>
      </c>
      <c r="D437" s="2015"/>
      <c r="E437" s="1595">
        <v>0.14792006723586684</v>
      </c>
      <c r="F437" s="1586"/>
      <c r="G437" s="1586"/>
      <c r="H437" s="2015" t="s">
        <v>347</v>
      </c>
      <c r="I437" s="2015"/>
      <c r="J437" s="1596">
        <v>-0.14120625646909751</v>
      </c>
      <c r="K437" s="1586"/>
      <c r="L437" s="1586"/>
      <c r="M437" s="2015" t="s">
        <v>348</v>
      </c>
      <c r="N437" s="2015"/>
      <c r="O437" s="1597">
        <v>-0.12296550769884981</v>
      </c>
      <c r="P437" s="1586"/>
      <c r="Q437" s="1586"/>
      <c r="R437" s="241"/>
      <c r="Z437" s="241"/>
      <c r="AA437" s="241"/>
      <c r="AB437" s="241"/>
      <c r="AC437" s="241"/>
      <c r="AD437" s="241"/>
      <c r="AE437" s="241"/>
      <c r="AF437" s="241"/>
      <c r="AG437" s="241"/>
      <c r="AH437" s="241"/>
      <c r="AI437" s="241"/>
      <c r="AJ437" s="241"/>
      <c r="AK437" s="241"/>
      <c r="AL437" s="241"/>
      <c r="AM437" s="241"/>
      <c r="AN437" s="241"/>
      <c r="AO437" s="241"/>
      <c r="AP437" s="241"/>
      <c r="AQ437" s="241"/>
      <c r="AR437" s="241"/>
      <c r="AS437" s="241"/>
      <c r="AT437" s="241"/>
      <c r="AU437" s="241"/>
      <c r="AV437" s="241"/>
      <c r="AW437" s="241"/>
      <c r="AX437" s="241"/>
      <c r="AY437" s="241"/>
      <c r="AZ437" s="241"/>
      <c r="BB437" s="427"/>
      <c r="BZ437" s="241"/>
      <c r="CA437" s="241"/>
      <c r="CB437" s="241"/>
      <c r="CC437" s="241"/>
      <c r="CD437" s="241"/>
      <c r="CE437" s="241"/>
      <c r="CF437" s="241"/>
      <c r="CG437" s="241"/>
      <c r="CH437" s="241"/>
      <c r="CI437" s="241"/>
      <c r="CJ437" s="241"/>
      <c r="CK437" s="241"/>
      <c r="CL437" s="241"/>
      <c r="CM437" s="241"/>
      <c r="CN437" s="241"/>
      <c r="CO437" s="241"/>
      <c r="CP437" s="241"/>
      <c r="CQ437" s="241"/>
      <c r="CR437" s="241"/>
      <c r="CS437" s="241"/>
      <c r="CT437" s="241"/>
      <c r="CU437" s="241"/>
      <c r="CV437" s="241"/>
      <c r="CW437" s="241"/>
      <c r="CX437" s="241"/>
      <c r="CY437" s="241"/>
      <c r="CZ437" s="241"/>
    </row>
    <row r="438" s="240" customFormat="true" ht="25.15" customHeight="true" x14ac:dyDescent="0.2">
      <c r="A438" s="427"/>
      <c r="B438" s="1850"/>
      <c r="C438" s="2020" t="s">
        <v>337</v>
      </c>
      <c r="D438" s="2015"/>
      <c r="E438" s="1595">
        <v>0.13742056397059718</v>
      </c>
      <c r="F438" s="1586"/>
      <c r="G438" s="1586"/>
      <c r="H438" s="2015" t="s">
        <v>336</v>
      </c>
      <c r="I438" s="2015"/>
      <c r="J438" s="1596">
        <v>-0.12929179787631892</v>
      </c>
      <c r="K438" s="1586"/>
      <c r="L438" s="1586"/>
      <c r="M438" s="2015" t="s">
        <v>349</v>
      </c>
      <c r="N438" s="2015"/>
      <c r="O438" s="1597">
        <v>0.12088823436949167</v>
      </c>
      <c r="P438" s="1586"/>
      <c r="Q438" s="1586"/>
      <c r="R438" s="241"/>
      <c r="Z438" s="241"/>
      <c r="AA438" s="241"/>
      <c r="AB438" s="241"/>
      <c r="AC438" s="241"/>
      <c r="AD438" s="241"/>
      <c r="AE438" s="241"/>
      <c r="AF438" s="241"/>
      <c r="AG438" s="241"/>
      <c r="AH438" s="241"/>
      <c r="AI438" s="241"/>
      <c r="AJ438" s="241"/>
      <c r="AK438" s="241"/>
      <c r="AL438" s="241"/>
      <c r="AM438" s="241"/>
      <c r="AN438" s="241"/>
      <c r="AO438" s="241"/>
      <c r="AP438" s="241"/>
      <c r="AQ438" s="241"/>
      <c r="AR438" s="241"/>
      <c r="AS438" s="241"/>
      <c r="AT438" s="241"/>
      <c r="AU438" s="241"/>
      <c r="AV438" s="241"/>
      <c r="AW438" s="241"/>
      <c r="AX438" s="241"/>
      <c r="AY438" s="241"/>
      <c r="AZ438" s="241"/>
      <c r="BB438" s="427"/>
      <c r="BZ438" s="241"/>
      <c r="CA438" s="241"/>
      <c r="CB438" s="241"/>
      <c r="CC438" s="241"/>
      <c r="CD438" s="241"/>
      <c r="CE438" s="241"/>
      <c r="CF438" s="241"/>
      <c r="CG438" s="241"/>
      <c r="CH438" s="241"/>
      <c r="CI438" s="241"/>
      <c r="CJ438" s="241"/>
      <c r="CK438" s="241"/>
      <c r="CL438" s="241"/>
      <c r="CM438" s="241"/>
      <c r="CN438" s="241"/>
      <c r="CO438" s="241"/>
      <c r="CP438" s="241"/>
      <c r="CQ438" s="241"/>
      <c r="CR438" s="241"/>
      <c r="CS438" s="241"/>
      <c r="CT438" s="241"/>
      <c r="CU438" s="241"/>
      <c r="CV438" s="241"/>
      <c r="CW438" s="241"/>
      <c r="CX438" s="241"/>
      <c r="CY438" s="241"/>
      <c r="CZ438" s="241"/>
    </row>
    <row r="439" s="240" customFormat="true" ht="25.15" customHeight="true" x14ac:dyDescent="0.2">
      <c r="A439" s="427"/>
      <c r="B439" s="1850"/>
      <c r="C439" s="2020" t="s">
        <v>347</v>
      </c>
      <c r="D439" s="2015"/>
      <c r="E439" s="1595">
        <v>-0.11845516449581263</v>
      </c>
      <c r="F439" s="1586"/>
      <c r="G439" s="1586"/>
      <c r="H439" s="2015" t="s">
        <v>350</v>
      </c>
      <c r="I439" s="2015"/>
      <c r="J439" s="1596">
        <v>0.12474238317771799</v>
      </c>
      <c r="K439" s="1586"/>
      <c r="L439" s="1586"/>
      <c r="M439" s="2015" t="s">
        <v>351</v>
      </c>
      <c r="N439" s="2015"/>
      <c r="O439" s="1597">
        <v>-0.12012467940317106</v>
      </c>
      <c r="P439" s="1586"/>
      <c r="Q439" s="1586"/>
      <c r="R439" s="241"/>
      <c r="Z439" s="241"/>
      <c r="AA439" s="241"/>
      <c r="AB439" s="241"/>
      <c r="AC439" s="241"/>
      <c r="AD439" s="241"/>
      <c r="AE439" s="241"/>
      <c r="AF439" s="241"/>
      <c r="AG439" s="241"/>
      <c r="AH439" s="241"/>
      <c r="AI439" s="241"/>
      <c r="AJ439" s="241"/>
      <c r="AK439" s="241"/>
      <c r="AL439" s="241"/>
      <c r="AM439" s="241"/>
      <c r="AN439" s="241"/>
      <c r="AO439" s="241"/>
      <c r="AP439" s="241"/>
      <c r="AQ439" s="241"/>
      <c r="AR439" s="241"/>
      <c r="AS439" s="241"/>
      <c r="AT439" s="241"/>
      <c r="AU439" s="241"/>
      <c r="AV439" s="241"/>
      <c r="AW439" s="241"/>
      <c r="AX439" s="241"/>
      <c r="AY439" s="241"/>
      <c r="AZ439" s="241"/>
      <c r="BB439" s="427"/>
      <c r="BZ439" s="241"/>
      <c r="CA439" s="241"/>
      <c r="CB439" s="241"/>
      <c r="CC439" s="241"/>
      <c r="CD439" s="241"/>
      <c r="CE439" s="241"/>
      <c r="CF439" s="241"/>
      <c r="CG439" s="241"/>
      <c r="CH439" s="241"/>
      <c r="CI439" s="241"/>
      <c r="CJ439" s="241"/>
      <c r="CK439" s="241"/>
      <c r="CL439" s="241"/>
      <c r="CM439" s="241"/>
      <c r="CN439" s="241"/>
      <c r="CO439" s="241"/>
      <c r="CP439" s="241"/>
      <c r="CQ439" s="241"/>
      <c r="CR439" s="241"/>
      <c r="CS439" s="241"/>
      <c r="CT439" s="241"/>
      <c r="CU439" s="241"/>
      <c r="CV439" s="241"/>
      <c r="CW439" s="241"/>
      <c r="CX439" s="241"/>
      <c r="CY439" s="241"/>
      <c r="CZ439" s="241"/>
    </row>
    <row r="440" s="240" customFormat="true" ht="25.15" customHeight="true" x14ac:dyDescent="0.2">
      <c r="A440" s="427"/>
      <c r="B440" s="1850"/>
      <c r="C440" s="2020" t="s">
        <v>351</v>
      </c>
      <c r="D440" s="2015"/>
      <c r="E440" s="1595">
        <v>-0.11602867702211277</v>
      </c>
      <c r="F440" s="1586"/>
      <c r="G440" s="1586"/>
      <c r="H440" s="2015" t="s">
        <v>346</v>
      </c>
      <c r="I440" s="2015"/>
      <c r="J440" s="1596">
        <v>0.1242871364142491</v>
      </c>
      <c r="K440" s="1586"/>
      <c r="L440" s="1586"/>
      <c r="M440" s="2015" t="s">
        <v>352</v>
      </c>
      <c r="N440" s="2015"/>
      <c r="O440" s="1597">
        <v>0.11998128426823193</v>
      </c>
      <c r="P440" s="1586"/>
      <c r="Q440" s="1586"/>
      <c r="R440" s="241"/>
      <c r="Z440" s="241"/>
      <c r="AA440" s="241"/>
      <c r="AB440" s="241"/>
      <c r="AC440" s="241"/>
      <c r="AD440" s="241"/>
      <c r="AE440" s="241"/>
      <c r="AF440" s="241"/>
      <c r="AG440" s="241"/>
      <c r="AH440" s="241"/>
      <c r="AI440" s="241"/>
      <c r="AJ440" s="241"/>
      <c r="AK440" s="241"/>
      <c r="AL440" s="241"/>
      <c r="AM440" s="241"/>
      <c r="AN440" s="241"/>
      <c r="AO440" s="241"/>
      <c r="AP440" s="241"/>
      <c r="AQ440" s="241"/>
      <c r="AR440" s="241"/>
      <c r="AS440" s="241"/>
      <c r="AT440" s="241"/>
      <c r="AU440" s="241"/>
      <c r="AV440" s="241"/>
      <c r="AW440" s="241"/>
      <c r="AX440" s="241"/>
      <c r="AY440" s="241"/>
      <c r="AZ440" s="241"/>
      <c r="BB440" s="427"/>
      <c r="BZ440" s="241"/>
      <c r="CA440" s="241"/>
      <c r="CB440" s="241"/>
      <c r="CC440" s="241"/>
      <c r="CD440" s="241"/>
      <c r="CE440" s="241"/>
      <c r="CF440" s="241"/>
      <c r="CG440" s="241"/>
      <c r="CH440" s="241"/>
      <c r="CI440" s="241"/>
      <c r="CJ440" s="241"/>
      <c r="CK440" s="241"/>
      <c r="CL440" s="241"/>
      <c r="CM440" s="241"/>
      <c r="CN440" s="241"/>
      <c r="CO440" s="241"/>
      <c r="CP440" s="241"/>
      <c r="CQ440" s="241"/>
      <c r="CR440" s="241"/>
      <c r="CS440" s="241"/>
      <c r="CT440" s="241"/>
      <c r="CU440" s="241"/>
      <c r="CV440" s="241"/>
      <c r="CW440" s="241"/>
      <c r="CX440" s="241"/>
      <c r="CY440" s="241"/>
      <c r="CZ440" s="241"/>
    </row>
    <row r="441" s="240" customFormat="true" ht="25.15" customHeight="true" x14ac:dyDescent="0.2">
      <c r="A441" s="427"/>
      <c r="B441" s="1850"/>
      <c r="C441" s="2020" t="s">
        <v>353</v>
      </c>
      <c r="D441" s="2015"/>
      <c r="E441" s="1595">
        <v>0.1068244733560709</v>
      </c>
      <c r="F441" s="1586"/>
      <c r="G441" s="1586"/>
      <c r="H441" s="2015" t="s">
        <v>354</v>
      </c>
      <c r="I441" s="2015"/>
      <c r="J441" s="1596">
        <v>0.11862896394887522</v>
      </c>
      <c r="K441" s="1586"/>
      <c r="L441" s="1586"/>
      <c r="M441" s="2015" t="s">
        <v>353</v>
      </c>
      <c r="N441" s="2015"/>
      <c r="O441" s="1597">
        <v>0.11864788374747777</v>
      </c>
      <c r="P441" s="1586"/>
      <c r="Q441" s="1586"/>
      <c r="R441" s="241"/>
      <c r="Z441" s="241"/>
      <c r="AA441" s="241"/>
      <c r="AB441" s="241"/>
      <c r="AC441" s="241"/>
      <c r="AD441" s="241"/>
      <c r="AE441" s="241"/>
      <c r="AF441" s="241"/>
      <c r="AG441" s="241"/>
      <c r="AH441" s="241"/>
      <c r="AI441" s="241"/>
      <c r="AJ441" s="241"/>
      <c r="AK441" s="241"/>
      <c r="AL441" s="241"/>
      <c r="AM441" s="241"/>
      <c r="AN441" s="241"/>
      <c r="AO441" s="241"/>
      <c r="AP441" s="241"/>
      <c r="AQ441" s="241"/>
      <c r="AR441" s="241"/>
      <c r="AS441" s="241"/>
      <c r="AT441" s="241"/>
      <c r="AU441" s="241"/>
      <c r="AV441" s="241"/>
      <c r="AW441" s="241"/>
      <c r="AX441" s="241"/>
      <c r="AY441" s="241"/>
      <c r="AZ441" s="241"/>
      <c r="BB441" s="427"/>
      <c r="BZ441" s="241"/>
      <c r="CA441" s="241"/>
      <c r="CB441" s="241"/>
      <c r="CC441" s="241"/>
      <c r="CD441" s="241"/>
      <c r="CE441" s="241"/>
      <c r="CF441" s="241"/>
      <c r="CG441" s="241"/>
      <c r="CH441" s="241"/>
      <c r="CI441" s="241"/>
      <c r="CJ441" s="241"/>
      <c r="CK441" s="241"/>
      <c r="CL441" s="241"/>
      <c r="CM441" s="241"/>
      <c r="CN441" s="241"/>
      <c r="CO441" s="241"/>
      <c r="CP441" s="241"/>
      <c r="CQ441" s="241"/>
      <c r="CR441" s="241"/>
      <c r="CS441" s="241"/>
      <c r="CT441" s="241"/>
      <c r="CU441" s="241"/>
      <c r="CV441" s="241"/>
      <c r="CW441" s="241"/>
      <c r="CX441" s="241"/>
      <c r="CY441" s="241"/>
      <c r="CZ441" s="241"/>
    </row>
    <row r="442" s="240" customFormat="true" ht="25.15" customHeight="true" x14ac:dyDescent="0.2">
      <c r="A442" s="427"/>
      <c r="B442" s="1850"/>
      <c r="C442" s="2020" t="s">
        <v>354</v>
      </c>
      <c r="D442" s="2015"/>
      <c r="E442" s="1595">
        <v>0.10660670197885158</v>
      </c>
      <c r="F442" s="1586"/>
      <c r="G442" s="1586"/>
      <c r="H442" s="2015" t="s">
        <v>355</v>
      </c>
      <c r="I442" s="2015"/>
      <c r="J442" s="1596">
        <v>-0.11831905048583327</v>
      </c>
      <c r="K442" s="1586"/>
      <c r="L442" s="1586"/>
      <c r="M442" s="2015" t="s">
        <v>356</v>
      </c>
      <c r="N442" s="2015"/>
      <c r="O442" s="1597">
        <v>-0.11252460953586679</v>
      </c>
      <c r="P442" s="1586"/>
      <c r="Q442" s="1586"/>
      <c r="R442" s="241"/>
      <c r="Z442" s="241"/>
      <c r="AA442" s="241"/>
      <c r="AB442" s="241"/>
      <c r="AC442" s="241"/>
      <c r="AD442" s="241"/>
      <c r="AE442" s="241"/>
      <c r="AF442" s="241"/>
      <c r="AG442" s="241"/>
      <c r="AH442" s="241"/>
      <c r="AI442" s="241"/>
      <c r="AJ442" s="241"/>
      <c r="AK442" s="241"/>
      <c r="AL442" s="241"/>
      <c r="AM442" s="241"/>
      <c r="AN442" s="241"/>
      <c r="AO442" s="241"/>
      <c r="AP442" s="241"/>
      <c r="AQ442" s="241"/>
      <c r="AR442" s="241"/>
      <c r="AS442" s="241"/>
      <c r="AT442" s="241"/>
      <c r="AU442" s="241"/>
      <c r="AV442" s="241"/>
      <c r="AW442" s="241"/>
      <c r="AX442" s="241"/>
      <c r="AY442" s="241"/>
      <c r="AZ442" s="241"/>
      <c r="BB442" s="427"/>
      <c r="BZ442" s="241"/>
      <c r="CA442" s="241"/>
      <c r="CB442" s="241"/>
      <c r="CC442" s="241"/>
      <c r="CD442" s="241"/>
      <c r="CE442" s="241"/>
      <c r="CF442" s="241"/>
      <c r="CG442" s="241"/>
      <c r="CH442" s="241"/>
      <c r="CI442" s="241"/>
      <c r="CJ442" s="241"/>
      <c r="CK442" s="241"/>
      <c r="CL442" s="241"/>
      <c r="CM442" s="241"/>
      <c r="CN442" s="241"/>
      <c r="CO442" s="241"/>
      <c r="CP442" s="241"/>
      <c r="CQ442" s="241"/>
      <c r="CR442" s="241"/>
      <c r="CS442" s="241"/>
      <c r="CT442" s="241"/>
      <c r="CU442" s="241"/>
      <c r="CV442" s="241"/>
      <c r="CW442" s="241"/>
      <c r="CX442" s="241"/>
      <c r="CY442" s="241"/>
      <c r="CZ442" s="241"/>
    </row>
    <row r="443" s="240" customFormat="true" ht="25.15" customHeight="true" x14ac:dyDescent="0.2">
      <c r="A443" s="427"/>
      <c r="B443" s="1850"/>
      <c r="C443" s="2020" t="s">
        <v>350</v>
      </c>
      <c r="D443" s="2015"/>
      <c r="E443" s="1595">
        <v>0.10076071344483245</v>
      </c>
      <c r="F443" s="1586"/>
      <c r="G443" s="1586"/>
      <c r="H443" s="2015" t="s">
        <v>351</v>
      </c>
      <c r="I443" s="2015"/>
      <c r="J443" s="1596">
        <v>-0.11496016883387149</v>
      </c>
      <c r="K443" s="1586"/>
      <c r="L443" s="1586"/>
      <c r="M443" s="2015" t="s">
        <v>347</v>
      </c>
      <c r="N443" s="2015"/>
      <c r="O443" s="1597">
        <v>-0.1062726472622475</v>
      </c>
      <c r="P443" s="1586"/>
      <c r="Q443" s="1586"/>
      <c r="R443" s="241"/>
      <c r="Z443" s="241"/>
      <c r="AA443" s="241"/>
      <c r="AB443" s="241"/>
      <c r="AC443" s="241"/>
      <c r="AD443" s="241"/>
      <c r="AE443" s="241"/>
      <c r="AF443" s="241"/>
      <c r="AG443" s="241"/>
      <c r="AH443" s="241"/>
      <c r="AI443" s="241"/>
      <c r="AJ443" s="241"/>
      <c r="AK443" s="241"/>
      <c r="AL443" s="241"/>
      <c r="AM443" s="241"/>
      <c r="AN443" s="241"/>
      <c r="AO443" s="241"/>
      <c r="AP443" s="241"/>
      <c r="AQ443" s="241"/>
      <c r="AR443" s="241"/>
      <c r="AS443" s="241"/>
      <c r="AT443" s="241"/>
      <c r="AU443" s="241"/>
      <c r="AV443" s="241"/>
      <c r="AW443" s="241"/>
      <c r="AX443" s="241"/>
      <c r="AY443" s="241"/>
      <c r="AZ443" s="241"/>
      <c r="BB443" s="427"/>
      <c r="BZ443" s="241"/>
      <c r="CA443" s="241"/>
      <c r="CB443" s="241"/>
      <c r="CC443" s="241"/>
      <c r="CD443" s="241"/>
      <c r="CE443" s="241"/>
      <c r="CF443" s="241"/>
      <c r="CG443" s="241"/>
      <c r="CH443" s="241"/>
      <c r="CI443" s="241"/>
      <c r="CJ443" s="241"/>
      <c r="CK443" s="241"/>
      <c r="CL443" s="241"/>
      <c r="CM443" s="241"/>
      <c r="CN443" s="241"/>
      <c r="CO443" s="241"/>
      <c r="CP443" s="241"/>
      <c r="CQ443" s="241"/>
      <c r="CR443" s="241"/>
      <c r="CS443" s="241"/>
      <c r="CT443" s="241"/>
      <c r="CU443" s="241"/>
      <c r="CV443" s="241"/>
      <c r="CW443" s="241"/>
      <c r="CX443" s="241"/>
      <c r="CY443" s="241"/>
      <c r="CZ443" s="241"/>
    </row>
    <row r="444" s="240" customFormat="true" ht="25.15" customHeight="true" x14ac:dyDescent="0.2">
      <c r="A444" s="427"/>
      <c r="B444" s="1850"/>
      <c r="C444" s="2020" t="s">
        <v>357</v>
      </c>
      <c r="D444" s="2015"/>
      <c r="E444" s="1595">
        <v>8.5489889104345893E-2</v>
      </c>
      <c r="F444" s="1586"/>
      <c r="G444" s="1586"/>
      <c r="H444" s="2015" t="s">
        <v>358</v>
      </c>
      <c r="I444" s="2015"/>
      <c r="J444" s="1596">
        <v>-0.10886907705117095</v>
      </c>
      <c r="K444" s="1586"/>
      <c r="L444" s="1586"/>
      <c r="M444" s="2015" t="s">
        <v>343</v>
      </c>
      <c r="N444" s="2015"/>
      <c r="O444" s="1597">
        <v>9.7783427573442661E-2</v>
      </c>
      <c r="P444" s="1586"/>
      <c r="Q444" s="1586"/>
      <c r="R444" s="241"/>
      <c r="Z444" s="241"/>
      <c r="AA444" s="241"/>
      <c r="AB444" s="241"/>
      <c r="AC444" s="241"/>
      <c r="AD444" s="241"/>
      <c r="AE444" s="241"/>
      <c r="AF444" s="241"/>
      <c r="AG444" s="241"/>
      <c r="AH444" s="241"/>
      <c r="AI444" s="241"/>
      <c r="AJ444" s="241"/>
      <c r="AK444" s="241"/>
      <c r="AL444" s="241"/>
      <c r="AM444" s="241"/>
      <c r="AN444" s="241"/>
      <c r="AO444" s="241"/>
      <c r="AP444" s="241"/>
      <c r="AQ444" s="241"/>
      <c r="AR444" s="241"/>
      <c r="AS444" s="241"/>
      <c r="AT444" s="241"/>
      <c r="AU444" s="241"/>
      <c r="AV444" s="241"/>
      <c r="AW444" s="241"/>
      <c r="AX444" s="241"/>
      <c r="AY444" s="241"/>
      <c r="AZ444" s="241"/>
      <c r="BB444" s="427"/>
      <c r="BZ444" s="241"/>
      <c r="CA444" s="241"/>
      <c r="CB444" s="241"/>
      <c r="CC444" s="241"/>
      <c r="CD444" s="241"/>
      <c r="CE444" s="241"/>
      <c r="CF444" s="241"/>
      <c r="CG444" s="241"/>
      <c r="CH444" s="241"/>
      <c r="CI444" s="241"/>
      <c r="CJ444" s="241"/>
      <c r="CK444" s="241"/>
      <c r="CL444" s="241"/>
      <c r="CM444" s="241"/>
      <c r="CN444" s="241"/>
      <c r="CO444" s="241"/>
      <c r="CP444" s="241"/>
      <c r="CQ444" s="241"/>
      <c r="CR444" s="241"/>
      <c r="CS444" s="241"/>
      <c r="CT444" s="241"/>
      <c r="CU444" s="241"/>
      <c r="CV444" s="241"/>
      <c r="CW444" s="241"/>
      <c r="CX444" s="241"/>
      <c r="CY444" s="241"/>
      <c r="CZ444" s="241"/>
    </row>
    <row r="445" s="240" customFormat="true" ht="25.15" customHeight="true" x14ac:dyDescent="0.2">
      <c r="A445" s="427"/>
      <c r="B445" s="1850"/>
      <c r="C445" s="2020" t="s">
        <v>359</v>
      </c>
      <c r="D445" s="2015"/>
      <c r="E445" s="1595">
        <v>-6.5221351622789553E-2</v>
      </c>
      <c r="F445" s="1586"/>
      <c r="G445" s="1586"/>
      <c r="H445" s="2015" t="s">
        <v>357</v>
      </c>
      <c r="I445" s="2015"/>
      <c r="J445" s="1596">
        <v>0.10087883117128553</v>
      </c>
      <c r="K445" s="1586"/>
      <c r="L445" s="1586"/>
      <c r="M445" s="2015" t="s">
        <v>360</v>
      </c>
      <c r="N445" s="2015"/>
      <c r="O445" s="1597">
        <v>9.2599832343887051E-2</v>
      </c>
      <c r="P445" s="1586"/>
      <c r="Q445" s="1586"/>
      <c r="R445" s="241"/>
      <c r="Z445" s="241"/>
      <c r="AA445" s="241"/>
      <c r="AB445" s="241"/>
      <c r="AC445" s="241"/>
      <c r="AD445" s="241"/>
      <c r="AE445" s="241"/>
      <c r="AF445" s="241"/>
      <c r="AG445" s="241"/>
      <c r="AH445" s="241"/>
      <c r="AI445" s="241"/>
      <c r="AJ445" s="241"/>
      <c r="AK445" s="241"/>
      <c r="AL445" s="241"/>
      <c r="AM445" s="241"/>
      <c r="AN445" s="241"/>
      <c r="AO445" s="241"/>
      <c r="AP445" s="241"/>
      <c r="AQ445" s="241"/>
      <c r="AR445" s="241"/>
      <c r="AS445" s="241"/>
      <c r="AT445" s="241"/>
      <c r="AU445" s="241"/>
      <c r="AV445" s="241"/>
      <c r="AW445" s="241"/>
      <c r="AX445" s="241"/>
      <c r="AY445" s="241"/>
      <c r="AZ445" s="241"/>
      <c r="BB445" s="427"/>
      <c r="BZ445" s="241"/>
      <c r="CA445" s="241"/>
      <c r="CB445" s="241"/>
      <c r="CC445" s="241"/>
      <c r="CD445" s="241"/>
      <c r="CE445" s="241"/>
      <c r="CF445" s="241"/>
      <c r="CG445" s="241"/>
      <c r="CH445" s="241"/>
      <c r="CI445" s="241"/>
      <c r="CJ445" s="241"/>
      <c r="CK445" s="241"/>
      <c r="CL445" s="241"/>
      <c r="CM445" s="241"/>
      <c r="CN445" s="241"/>
      <c r="CO445" s="241"/>
      <c r="CP445" s="241"/>
      <c r="CQ445" s="241"/>
      <c r="CR445" s="241"/>
      <c r="CS445" s="241"/>
      <c r="CT445" s="241"/>
      <c r="CU445" s="241"/>
      <c r="CV445" s="241"/>
      <c r="CW445" s="241"/>
      <c r="CX445" s="241"/>
      <c r="CY445" s="241"/>
      <c r="CZ445" s="241"/>
    </row>
    <row r="446" s="240" customFormat="true" ht="25.15" customHeight="true" x14ac:dyDescent="0.2">
      <c r="A446" s="427"/>
      <c r="B446" s="427"/>
      <c r="C446" s="2020" t="s">
        <v>361</v>
      </c>
      <c r="D446" s="2015"/>
      <c r="E446" s="1595">
        <v>-6.4746347633954718E-2</v>
      </c>
      <c r="F446" s="1586"/>
      <c r="G446" s="1586"/>
      <c r="H446" s="2015" t="s">
        <v>342</v>
      </c>
      <c r="I446" s="2015"/>
      <c r="J446" s="1596">
        <v>9.7986088936054941E-2</v>
      </c>
      <c r="K446" s="1586"/>
      <c r="L446" s="1586"/>
      <c r="M446" s="2015" t="s">
        <v>362</v>
      </c>
      <c r="N446" s="2015"/>
      <c r="O446" s="1597">
        <v>-8.9524302723319418E-2</v>
      </c>
      <c r="P446" s="1586"/>
      <c r="Q446" s="1586"/>
      <c r="R446" s="241"/>
      <c r="Z446" s="241"/>
      <c r="AA446" s="241"/>
      <c r="AB446" s="241"/>
      <c r="AC446" s="241"/>
      <c r="AD446" s="241"/>
      <c r="AE446" s="241"/>
      <c r="AF446" s="241"/>
      <c r="AG446" s="241"/>
      <c r="AH446" s="241"/>
      <c r="AI446" s="241"/>
      <c r="AJ446" s="241"/>
      <c r="AK446" s="241"/>
      <c r="AL446" s="241"/>
      <c r="AM446" s="241"/>
      <c r="AN446" s="241"/>
      <c r="AO446" s="241"/>
      <c r="AP446" s="241"/>
      <c r="AQ446" s="241"/>
      <c r="AR446" s="241"/>
      <c r="AS446" s="241"/>
      <c r="AT446" s="241"/>
      <c r="AU446" s="241"/>
      <c r="AV446" s="241"/>
      <c r="AW446" s="241"/>
      <c r="AX446" s="241"/>
      <c r="AY446" s="241"/>
      <c r="AZ446" s="241"/>
      <c r="BB446" s="427"/>
      <c r="BZ446" s="241"/>
      <c r="CA446" s="241"/>
      <c r="CB446" s="241"/>
      <c r="CC446" s="241"/>
      <c r="CD446" s="241"/>
      <c r="CE446" s="241"/>
      <c r="CF446" s="241"/>
      <c r="CG446" s="241"/>
      <c r="CH446" s="241"/>
      <c r="CI446" s="241"/>
      <c r="CJ446" s="241"/>
      <c r="CK446" s="241"/>
      <c r="CL446" s="241"/>
      <c r="CM446" s="241"/>
      <c r="CN446" s="241"/>
      <c r="CO446" s="241"/>
      <c r="CP446" s="241"/>
      <c r="CQ446" s="241"/>
      <c r="CR446" s="241"/>
      <c r="CS446" s="241"/>
      <c r="CT446" s="241"/>
      <c r="CU446" s="241"/>
      <c r="CV446" s="241"/>
      <c r="CW446" s="241"/>
      <c r="CX446" s="241"/>
      <c r="CY446" s="241"/>
      <c r="CZ446" s="241"/>
    </row>
    <row r="447" s="240" customFormat="true" ht="25.15" customHeight="true" x14ac:dyDescent="0.2">
      <c r="A447" s="427"/>
      <c r="B447" s="427"/>
      <c r="C447" s="2020" t="s">
        <v>345</v>
      </c>
      <c r="D447" s="2015"/>
      <c r="E447" s="1595">
        <v>-6.4230400694196374E-2</v>
      </c>
      <c r="F447" s="1586"/>
      <c r="G447" s="1586"/>
      <c r="H447" s="2015" t="s">
        <v>353</v>
      </c>
      <c r="I447" s="2015"/>
      <c r="J447" s="1596">
        <v>8.3346837515475905E-2</v>
      </c>
      <c r="K447" s="1586"/>
      <c r="L447" s="1586"/>
      <c r="M447" s="2015" t="s">
        <v>363</v>
      </c>
      <c r="N447" s="2015"/>
      <c r="O447" s="1597">
        <v>-7.7270375068523425E-2</v>
      </c>
      <c r="P447" s="1586"/>
      <c r="Q447" s="1586"/>
      <c r="R447" s="241"/>
      <c r="Z447" s="241"/>
      <c r="AA447" s="241"/>
      <c r="AB447" s="241"/>
      <c r="AC447" s="241"/>
      <c r="AD447" s="241"/>
      <c r="AE447" s="241"/>
      <c r="AF447" s="241"/>
      <c r="AG447" s="241"/>
      <c r="AH447" s="241"/>
      <c r="AI447" s="241"/>
      <c r="AJ447" s="241"/>
      <c r="AK447" s="241"/>
      <c r="AL447" s="241"/>
      <c r="AM447" s="241"/>
      <c r="AN447" s="241"/>
      <c r="AO447" s="241"/>
      <c r="AP447" s="241"/>
      <c r="AQ447" s="241"/>
      <c r="AR447" s="241"/>
      <c r="AS447" s="241"/>
      <c r="AT447" s="241"/>
      <c r="AU447" s="241"/>
      <c r="AV447" s="241"/>
      <c r="AW447" s="241"/>
      <c r="AX447" s="241"/>
      <c r="AY447" s="241"/>
      <c r="AZ447" s="241"/>
      <c r="BB447" s="427"/>
      <c r="BZ447" s="241"/>
      <c r="CA447" s="241"/>
      <c r="CB447" s="241"/>
      <c r="CC447" s="241"/>
      <c r="CD447" s="241"/>
      <c r="CE447" s="241"/>
      <c r="CF447" s="241"/>
      <c r="CG447" s="241"/>
      <c r="CH447" s="241"/>
      <c r="CI447" s="241"/>
      <c r="CJ447" s="241"/>
      <c r="CK447" s="241"/>
      <c r="CL447" s="241"/>
      <c r="CM447" s="241"/>
      <c r="CN447" s="241"/>
      <c r="CO447" s="241"/>
      <c r="CP447" s="241"/>
      <c r="CQ447" s="241"/>
      <c r="CR447" s="241"/>
      <c r="CS447" s="241"/>
      <c r="CT447" s="241"/>
      <c r="CU447" s="241"/>
      <c r="CV447" s="241"/>
      <c r="CW447" s="241"/>
      <c r="CX447" s="241"/>
      <c r="CY447" s="241"/>
      <c r="CZ447" s="241"/>
    </row>
    <row r="448" s="240" customFormat="true" ht="25.15" customHeight="true" x14ac:dyDescent="0.2">
      <c r="A448" s="427"/>
      <c r="B448" s="427"/>
      <c r="C448" s="2020" t="s">
        <v>358</v>
      </c>
      <c r="D448" s="2015"/>
      <c r="E448" s="1595">
        <v>-4.8912346909220146E-2</v>
      </c>
      <c r="F448" s="1586"/>
      <c r="G448" s="1586"/>
      <c r="H448" s="2015" t="s">
        <v>361</v>
      </c>
      <c r="I448" s="2015"/>
      <c r="J448" s="1596">
        <v>-7.9810872573758962E-2</v>
      </c>
      <c r="K448" s="1586"/>
      <c r="L448" s="1586"/>
      <c r="M448" s="2015" t="s">
        <v>364</v>
      </c>
      <c r="N448" s="2015"/>
      <c r="O448" s="1597">
        <v>-7.4683870521291579E-2</v>
      </c>
      <c r="P448" s="1586"/>
      <c r="Q448" s="1586"/>
      <c r="R448" s="241"/>
      <c r="Z448" s="241"/>
      <c r="AA448" s="241"/>
      <c r="AB448" s="241"/>
      <c r="AC448" s="241"/>
      <c r="AD448" s="241"/>
      <c r="AE448" s="241"/>
      <c r="AF448" s="241"/>
      <c r="AG448" s="241"/>
      <c r="AH448" s="241"/>
      <c r="AI448" s="241"/>
      <c r="AJ448" s="241"/>
      <c r="AK448" s="241"/>
      <c r="AL448" s="241"/>
      <c r="AM448" s="241"/>
      <c r="AN448" s="241"/>
      <c r="AO448" s="241"/>
      <c r="AP448" s="241"/>
      <c r="AQ448" s="241"/>
      <c r="AR448" s="241"/>
      <c r="AS448" s="241"/>
      <c r="AT448" s="241"/>
      <c r="AU448" s="241"/>
      <c r="AV448" s="241"/>
      <c r="AW448" s="241"/>
      <c r="AX448" s="241"/>
      <c r="AY448" s="241"/>
      <c r="AZ448" s="241"/>
      <c r="BB448" s="427"/>
      <c r="BZ448" s="241"/>
      <c r="CA448" s="241"/>
      <c r="CB448" s="241"/>
      <c r="CC448" s="241"/>
      <c r="CD448" s="241"/>
      <c r="CE448" s="241"/>
      <c r="CF448" s="241"/>
      <c r="CG448" s="241"/>
      <c r="CH448" s="241"/>
      <c r="CI448" s="241"/>
      <c r="CJ448" s="241"/>
      <c r="CK448" s="241"/>
      <c r="CL448" s="241"/>
      <c r="CM448" s="241"/>
      <c r="CN448" s="241"/>
      <c r="CO448" s="241"/>
      <c r="CP448" s="241"/>
      <c r="CQ448" s="241"/>
      <c r="CR448" s="241"/>
      <c r="CS448" s="241"/>
      <c r="CT448" s="241"/>
      <c r="CU448" s="241"/>
      <c r="CV448" s="241"/>
      <c r="CW448" s="241"/>
      <c r="CX448" s="241"/>
      <c r="CY448" s="241"/>
      <c r="CZ448" s="241"/>
    </row>
    <row r="449" s="240" customFormat="true" ht="25.15" customHeight="true" x14ac:dyDescent="0.2">
      <c r="A449" s="427"/>
      <c r="B449" s="427"/>
      <c r="C449" s="2020" t="s">
        <v>365</v>
      </c>
      <c r="D449" s="2015"/>
      <c r="E449" s="1595">
        <v>4.4906279860872172E-2</v>
      </c>
      <c r="F449" s="1586"/>
      <c r="G449" s="1586"/>
      <c r="H449" s="2015" t="s">
        <v>366</v>
      </c>
      <c r="I449" s="2015"/>
      <c r="J449" s="1596">
        <v>-7.3521607424275506E-2</v>
      </c>
      <c r="K449" s="1586"/>
      <c r="L449" s="1586"/>
      <c r="M449" s="2015" t="s">
        <v>359</v>
      </c>
      <c r="N449" s="2015"/>
      <c r="O449" s="1597">
        <v>-7.1487240213680012E-2</v>
      </c>
      <c r="P449" s="1586"/>
      <c r="Q449" s="1586"/>
      <c r="R449" s="241"/>
      <c r="Z449" s="241"/>
      <c r="AA449" s="241"/>
      <c r="AB449" s="241"/>
      <c r="AC449" s="241"/>
      <c r="AD449" s="241"/>
      <c r="AE449" s="241"/>
      <c r="AF449" s="241"/>
      <c r="AG449" s="241"/>
      <c r="AH449" s="241"/>
      <c r="AI449" s="241"/>
      <c r="AJ449" s="241"/>
      <c r="AK449" s="241"/>
      <c r="AL449" s="241"/>
      <c r="AM449" s="241"/>
      <c r="AN449" s="241"/>
      <c r="AO449" s="241"/>
      <c r="AP449" s="241"/>
      <c r="AQ449" s="241"/>
      <c r="AR449" s="241"/>
      <c r="AS449" s="241"/>
      <c r="AT449" s="241"/>
      <c r="AU449" s="241"/>
      <c r="AV449" s="241"/>
      <c r="AW449" s="241"/>
      <c r="AX449" s="241"/>
      <c r="AY449" s="241"/>
      <c r="AZ449" s="241"/>
      <c r="BB449" s="427"/>
      <c r="BZ449" s="241"/>
      <c r="CA449" s="241"/>
      <c r="CB449" s="241"/>
      <c r="CC449" s="241"/>
      <c r="CD449" s="241"/>
      <c r="CE449" s="241"/>
      <c r="CF449" s="241"/>
      <c r="CG449" s="241"/>
      <c r="CH449" s="241"/>
      <c r="CI449" s="241"/>
      <c r="CJ449" s="241"/>
      <c r="CK449" s="241"/>
      <c r="CL449" s="241"/>
      <c r="CM449" s="241"/>
      <c r="CN449" s="241"/>
      <c r="CO449" s="241"/>
      <c r="CP449" s="241"/>
      <c r="CQ449" s="241"/>
      <c r="CR449" s="241"/>
      <c r="CS449" s="241"/>
      <c r="CT449" s="241"/>
      <c r="CU449" s="241"/>
      <c r="CV449" s="241"/>
      <c r="CW449" s="241"/>
      <c r="CX449" s="241"/>
      <c r="CY449" s="241"/>
      <c r="CZ449" s="241"/>
    </row>
    <row r="450" s="240" customFormat="true" ht="25.15" customHeight="true" x14ac:dyDescent="0.2">
      <c r="A450" s="427"/>
      <c r="B450" s="427"/>
      <c r="C450" s="2020" t="s">
        <v>367</v>
      </c>
      <c r="D450" s="2015"/>
      <c r="E450" s="1595">
        <v>-4.0213416594776487E-2</v>
      </c>
      <c r="F450" s="1586"/>
      <c r="G450" s="1586"/>
      <c r="H450" s="2015" t="s">
        <v>368</v>
      </c>
      <c r="I450" s="2015"/>
      <c r="J450" s="1596">
        <v>-5.2315409101428768E-2</v>
      </c>
      <c r="K450" s="1586"/>
      <c r="L450" s="1586"/>
      <c r="M450" s="2015" t="s">
        <v>369</v>
      </c>
      <c r="N450" s="2015"/>
      <c r="O450" s="1597">
        <v>-7.038042448562333E-2</v>
      </c>
      <c r="P450" s="1586"/>
      <c r="Q450" s="1586"/>
      <c r="R450" s="241"/>
      <c r="Z450" s="241"/>
      <c r="AA450" s="241"/>
      <c r="AB450" s="241"/>
      <c r="AC450" s="241"/>
      <c r="AD450" s="241"/>
      <c r="AE450" s="241"/>
      <c r="AF450" s="241"/>
      <c r="AG450" s="241"/>
      <c r="AH450" s="241"/>
      <c r="AI450" s="241"/>
      <c r="AJ450" s="241"/>
      <c r="AK450" s="241"/>
      <c r="AL450" s="241"/>
      <c r="AM450" s="241"/>
      <c r="AN450" s="241"/>
      <c r="AO450" s="241"/>
      <c r="AP450" s="241"/>
      <c r="AQ450" s="241"/>
      <c r="AR450" s="241"/>
      <c r="AS450" s="241"/>
      <c r="AT450" s="241"/>
      <c r="AU450" s="241"/>
      <c r="AV450" s="241"/>
      <c r="AW450" s="241"/>
      <c r="AX450" s="241"/>
      <c r="AY450" s="241"/>
      <c r="AZ450" s="241"/>
      <c r="BB450" s="427"/>
      <c r="BZ450" s="241"/>
      <c r="CA450" s="241"/>
      <c r="CB450" s="241"/>
      <c r="CC450" s="241"/>
      <c r="CD450" s="241"/>
      <c r="CE450" s="241"/>
      <c r="CF450" s="241"/>
      <c r="CG450" s="241"/>
      <c r="CH450" s="241"/>
      <c r="CI450" s="241"/>
      <c r="CJ450" s="241"/>
      <c r="CK450" s="241"/>
      <c r="CL450" s="241"/>
      <c r="CM450" s="241"/>
      <c r="CN450" s="241"/>
      <c r="CO450" s="241"/>
      <c r="CP450" s="241"/>
      <c r="CQ450" s="241"/>
      <c r="CR450" s="241"/>
      <c r="CS450" s="241"/>
      <c r="CT450" s="241"/>
      <c r="CU450" s="241"/>
      <c r="CV450" s="241"/>
      <c r="CW450" s="241"/>
      <c r="CX450" s="241"/>
      <c r="CY450" s="241"/>
      <c r="CZ450" s="241"/>
    </row>
    <row r="451" s="240" customFormat="true" ht="25.15" customHeight="true" x14ac:dyDescent="0.2">
      <c r="A451" s="427"/>
      <c r="B451" s="427"/>
      <c r="C451" s="2020" t="s">
        <v>341</v>
      </c>
      <c r="D451" s="2015"/>
      <c r="E451" s="1595">
        <v>-3.9878288306362232E-2</v>
      </c>
      <c r="F451" s="1586"/>
      <c r="G451" s="1586"/>
      <c r="H451" s="2015" t="s">
        <v>370</v>
      </c>
      <c r="I451" s="2015"/>
      <c r="J451" s="1596">
        <v>-4.6231463637357431E-2</v>
      </c>
      <c r="K451" s="1586"/>
      <c r="L451" s="1586"/>
      <c r="M451" s="2015" t="s">
        <v>371</v>
      </c>
      <c r="N451" s="2015"/>
      <c r="O451" s="1597">
        <v>6.6296297589114442E-2</v>
      </c>
      <c r="P451" s="1586"/>
      <c r="Q451" s="1586"/>
      <c r="R451" s="241"/>
      <c r="Z451" s="241"/>
      <c r="AA451" s="241"/>
      <c r="AB451" s="241"/>
      <c r="AC451" s="241"/>
      <c r="AD451" s="241"/>
      <c r="AE451" s="241"/>
      <c r="AF451" s="241"/>
      <c r="AG451" s="241"/>
      <c r="AH451" s="241"/>
      <c r="AI451" s="241"/>
      <c r="AJ451" s="241"/>
      <c r="AK451" s="241"/>
      <c r="AL451" s="241"/>
      <c r="AM451" s="241"/>
      <c r="AN451" s="241"/>
      <c r="AO451" s="241"/>
      <c r="AP451" s="241"/>
      <c r="AQ451" s="241"/>
      <c r="AR451" s="241"/>
      <c r="AS451" s="241"/>
      <c r="AT451" s="241"/>
      <c r="AU451" s="241"/>
      <c r="AV451" s="241"/>
      <c r="AW451" s="241"/>
      <c r="AX451" s="241"/>
      <c r="AY451" s="241"/>
      <c r="AZ451" s="241"/>
      <c r="BB451" s="427"/>
      <c r="BZ451" s="241"/>
      <c r="CA451" s="241"/>
      <c r="CB451" s="241"/>
      <c r="CC451" s="241"/>
      <c r="CD451" s="241"/>
      <c r="CE451" s="241"/>
      <c r="CF451" s="241"/>
      <c r="CG451" s="241"/>
      <c r="CH451" s="241"/>
      <c r="CI451" s="241"/>
      <c r="CJ451" s="241"/>
      <c r="CK451" s="241"/>
      <c r="CL451" s="241"/>
      <c r="CM451" s="241"/>
      <c r="CN451" s="241"/>
      <c r="CO451" s="241"/>
      <c r="CP451" s="241"/>
      <c r="CQ451" s="241"/>
      <c r="CR451" s="241"/>
      <c r="CS451" s="241"/>
      <c r="CT451" s="241"/>
      <c r="CU451" s="241"/>
      <c r="CV451" s="241"/>
      <c r="CW451" s="241"/>
      <c r="CX451" s="241"/>
      <c r="CY451" s="241"/>
      <c r="CZ451" s="241"/>
    </row>
    <row r="452" s="240" customFormat="true" ht="25.15" customHeight="true" x14ac:dyDescent="0.2">
      <c r="A452" s="427"/>
      <c r="B452" s="427"/>
      <c r="C452" s="2020" t="s">
        <v>368</v>
      </c>
      <c r="D452" s="2015"/>
      <c r="E452" s="1595">
        <v>-3.6598640127977977E-2</v>
      </c>
      <c r="F452" s="1586"/>
      <c r="G452" s="1586"/>
      <c r="H452" s="2015" t="s">
        <v>372</v>
      </c>
      <c r="I452" s="2015"/>
      <c r="J452" s="1596">
        <v>-4.4299018155039664E-2</v>
      </c>
      <c r="K452" s="1586"/>
      <c r="L452" s="1586"/>
      <c r="M452" s="2015" t="s">
        <v>365</v>
      </c>
      <c r="N452" s="2015"/>
      <c r="O452" s="1597">
        <v>6.082598919162803E-2</v>
      </c>
      <c r="P452" s="1586"/>
      <c r="Q452" s="1586"/>
      <c r="R452" s="241"/>
      <c r="Z452" s="241"/>
      <c r="AA452" s="241"/>
      <c r="AB452" s="241"/>
      <c r="AC452" s="241"/>
      <c r="AD452" s="241"/>
      <c r="AE452" s="241"/>
      <c r="AF452" s="241"/>
      <c r="AG452" s="241"/>
      <c r="AH452" s="241"/>
      <c r="AI452" s="241"/>
      <c r="AJ452" s="241"/>
      <c r="AK452" s="241"/>
      <c r="AL452" s="241"/>
      <c r="AM452" s="241"/>
      <c r="AN452" s="241"/>
      <c r="AO452" s="241"/>
      <c r="AP452" s="241"/>
      <c r="AQ452" s="241"/>
      <c r="AR452" s="241"/>
      <c r="AS452" s="241"/>
      <c r="AT452" s="241"/>
      <c r="AU452" s="241"/>
      <c r="AV452" s="241"/>
      <c r="AW452" s="241"/>
      <c r="AX452" s="241"/>
      <c r="AY452" s="241"/>
      <c r="AZ452" s="241"/>
      <c r="BB452" s="427"/>
      <c r="BZ452" s="241"/>
      <c r="CA452" s="241"/>
      <c r="CB452" s="241"/>
      <c r="CC452" s="241"/>
      <c r="CD452" s="241"/>
      <c r="CE452" s="241"/>
      <c r="CF452" s="241"/>
      <c r="CG452" s="241"/>
      <c r="CH452" s="241"/>
      <c r="CI452" s="241"/>
      <c r="CJ452" s="241"/>
      <c r="CK452" s="241"/>
      <c r="CL452" s="241"/>
      <c r="CM452" s="241"/>
      <c r="CN452" s="241"/>
      <c r="CO452" s="241"/>
      <c r="CP452" s="241"/>
      <c r="CQ452" s="241"/>
      <c r="CR452" s="241"/>
      <c r="CS452" s="241"/>
      <c r="CT452" s="241"/>
      <c r="CU452" s="241"/>
      <c r="CV452" s="241"/>
      <c r="CW452" s="241"/>
      <c r="CX452" s="241"/>
      <c r="CY452" s="241"/>
      <c r="CZ452" s="241"/>
    </row>
    <row r="453" s="240" customFormat="true" ht="25.15" customHeight="true" x14ac:dyDescent="0.2">
      <c r="A453" s="427"/>
      <c r="B453" s="427"/>
      <c r="C453" s="2020" t="s">
        <v>373</v>
      </c>
      <c r="D453" s="2015"/>
      <c r="E453" s="1595">
        <v>3.6554140628079039E-2</v>
      </c>
      <c r="F453" s="1586"/>
      <c r="G453" s="1586"/>
      <c r="H453" s="2015" t="s">
        <v>367</v>
      </c>
      <c r="I453" s="2015"/>
      <c r="J453" s="1596">
        <v>3.8797230461484547E-2</v>
      </c>
      <c r="K453" s="1586"/>
      <c r="L453" s="1586"/>
      <c r="M453" s="2015" t="s">
        <v>374</v>
      </c>
      <c r="N453" s="2015"/>
      <c r="O453" s="1597">
        <v>-5.1816595595524061E-2</v>
      </c>
      <c r="P453" s="1586"/>
      <c r="Q453" s="1586"/>
      <c r="R453" s="241"/>
      <c r="Z453" s="241"/>
      <c r="AA453" s="241"/>
      <c r="AB453" s="241"/>
      <c r="AC453" s="241"/>
      <c r="AD453" s="241"/>
      <c r="AE453" s="241"/>
      <c r="AF453" s="241"/>
      <c r="AG453" s="241"/>
      <c r="AH453" s="241"/>
      <c r="AI453" s="241"/>
      <c r="AJ453" s="241"/>
      <c r="AK453" s="241"/>
      <c r="AL453" s="241"/>
      <c r="AM453" s="241"/>
      <c r="AN453" s="241"/>
      <c r="AO453" s="241"/>
      <c r="AP453" s="241"/>
      <c r="AQ453" s="241"/>
      <c r="AR453" s="241"/>
      <c r="AS453" s="241"/>
      <c r="AT453" s="241"/>
      <c r="AU453" s="241"/>
      <c r="AV453" s="241"/>
      <c r="AW453" s="241"/>
      <c r="AX453" s="241"/>
      <c r="AY453" s="241"/>
      <c r="AZ453" s="241"/>
      <c r="BB453" s="427"/>
      <c r="BZ453" s="241"/>
      <c r="CA453" s="241"/>
      <c r="CB453" s="241"/>
      <c r="CC453" s="241"/>
      <c r="CD453" s="241"/>
      <c r="CE453" s="241"/>
      <c r="CF453" s="241"/>
      <c r="CG453" s="241"/>
      <c r="CH453" s="241"/>
      <c r="CI453" s="241"/>
      <c r="CJ453" s="241"/>
      <c r="CK453" s="241"/>
      <c r="CL453" s="241"/>
      <c r="CM453" s="241"/>
      <c r="CN453" s="241"/>
      <c r="CO453" s="241"/>
      <c r="CP453" s="241"/>
      <c r="CQ453" s="241"/>
      <c r="CR453" s="241"/>
      <c r="CS453" s="241"/>
      <c r="CT453" s="241"/>
      <c r="CU453" s="241"/>
      <c r="CV453" s="241"/>
      <c r="CW453" s="241"/>
      <c r="CX453" s="241"/>
      <c r="CY453" s="241"/>
      <c r="CZ453" s="241"/>
    </row>
    <row r="454" s="240" customFormat="true" ht="25.15" customHeight="true" x14ac:dyDescent="0.2">
      <c r="A454" s="427"/>
      <c r="B454" s="427"/>
      <c r="C454" s="2020" t="s">
        <v>366</v>
      </c>
      <c r="D454" s="2015"/>
      <c r="E454" s="1595">
        <v>-3.532577851834013E-2</v>
      </c>
      <c r="F454" s="1586"/>
      <c r="G454" s="1586"/>
      <c r="H454" s="2015" t="s">
        <v>365</v>
      </c>
      <c r="I454" s="2015"/>
      <c r="J454" s="1596">
        <v>3.6414524101745657E-2</v>
      </c>
      <c r="K454" s="1586"/>
      <c r="L454" s="1586"/>
      <c r="M454" s="2015" t="s">
        <v>358</v>
      </c>
      <c r="N454" s="2015"/>
      <c r="O454" s="1597">
        <v>-4.9507851185177386E-2</v>
      </c>
      <c r="P454" s="1586"/>
      <c r="Q454" s="1586"/>
      <c r="R454" s="241"/>
      <c r="Z454" s="241"/>
      <c r="AA454" s="241"/>
      <c r="AB454" s="241"/>
      <c r="AC454" s="241"/>
      <c r="AD454" s="241"/>
      <c r="AE454" s="241"/>
      <c r="AF454" s="241"/>
      <c r="AG454" s="241"/>
      <c r="AH454" s="241"/>
      <c r="AI454" s="241"/>
      <c r="AJ454" s="241"/>
      <c r="AK454" s="241"/>
      <c r="AL454" s="241"/>
      <c r="AM454" s="241"/>
      <c r="AN454" s="241"/>
      <c r="AO454" s="241"/>
      <c r="AP454" s="241"/>
      <c r="AQ454" s="241"/>
      <c r="AR454" s="241"/>
      <c r="AS454" s="241"/>
      <c r="AT454" s="241"/>
      <c r="AU454" s="241"/>
      <c r="AV454" s="241"/>
      <c r="AW454" s="241"/>
      <c r="AX454" s="241"/>
      <c r="AY454" s="241"/>
      <c r="AZ454" s="241"/>
      <c r="BB454" s="427"/>
      <c r="BZ454" s="241"/>
      <c r="CA454" s="241"/>
      <c r="CB454" s="241"/>
      <c r="CC454" s="241"/>
      <c r="CD454" s="241"/>
      <c r="CE454" s="241"/>
      <c r="CF454" s="241"/>
      <c r="CG454" s="241"/>
      <c r="CH454" s="241"/>
      <c r="CI454" s="241"/>
      <c r="CJ454" s="241"/>
      <c r="CK454" s="241"/>
      <c r="CL454" s="241"/>
      <c r="CM454" s="241"/>
      <c r="CN454" s="241"/>
      <c r="CO454" s="241"/>
      <c r="CP454" s="241"/>
      <c r="CQ454" s="241"/>
      <c r="CR454" s="241"/>
      <c r="CS454" s="241"/>
      <c r="CT454" s="241"/>
      <c r="CU454" s="241"/>
      <c r="CV454" s="241"/>
      <c r="CW454" s="241"/>
      <c r="CX454" s="241"/>
      <c r="CY454" s="241"/>
      <c r="CZ454" s="241"/>
    </row>
    <row r="455" s="240" customFormat="true" ht="25.15" customHeight="true" x14ac:dyDescent="0.2">
      <c r="A455" s="427"/>
      <c r="B455" s="427"/>
      <c r="C455" s="2020" t="s">
        <v>355</v>
      </c>
      <c r="D455" s="2015"/>
      <c r="E455" s="1595">
        <v>-3.044404464640969E-2</v>
      </c>
      <c r="F455" s="1586"/>
      <c r="G455" s="1586"/>
      <c r="H455" s="2015" t="s">
        <v>373</v>
      </c>
      <c r="I455" s="2015"/>
      <c r="J455" s="1596">
        <v>-3.2709294534189873E-2</v>
      </c>
      <c r="K455" s="1586"/>
      <c r="L455" s="1586"/>
      <c r="M455" s="2015" t="s">
        <v>345</v>
      </c>
      <c r="N455" s="2015"/>
      <c r="O455" s="1597">
        <v>-4.9145337681201912E-2</v>
      </c>
      <c r="P455" s="1586"/>
      <c r="Q455" s="1586"/>
      <c r="R455" s="241"/>
      <c r="Z455" s="241"/>
      <c r="AA455" s="241"/>
      <c r="AB455" s="241"/>
      <c r="AC455" s="241"/>
      <c r="AD455" s="241"/>
      <c r="AE455" s="241"/>
      <c r="AF455" s="241"/>
      <c r="AG455" s="241"/>
      <c r="AH455" s="241"/>
      <c r="AI455" s="241"/>
      <c r="AJ455" s="241"/>
      <c r="AK455" s="241"/>
      <c r="AL455" s="241"/>
      <c r="AM455" s="241"/>
      <c r="AN455" s="241"/>
      <c r="AO455" s="241"/>
      <c r="AP455" s="241"/>
      <c r="AQ455" s="241"/>
      <c r="AR455" s="241"/>
      <c r="AS455" s="241"/>
      <c r="AT455" s="241"/>
      <c r="AU455" s="241"/>
      <c r="AV455" s="241"/>
      <c r="AW455" s="241"/>
      <c r="AX455" s="241"/>
      <c r="AY455" s="241"/>
      <c r="AZ455" s="241"/>
      <c r="BB455" s="427"/>
      <c r="BZ455" s="241"/>
      <c r="CA455" s="241"/>
      <c r="CB455" s="241"/>
      <c r="CC455" s="241"/>
      <c r="CD455" s="241"/>
      <c r="CE455" s="241"/>
      <c r="CF455" s="241"/>
      <c r="CG455" s="241"/>
      <c r="CH455" s="241"/>
      <c r="CI455" s="241"/>
      <c r="CJ455" s="241"/>
      <c r="CK455" s="241"/>
      <c r="CL455" s="241"/>
      <c r="CM455" s="241"/>
      <c r="CN455" s="241"/>
      <c r="CO455" s="241"/>
      <c r="CP455" s="241"/>
      <c r="CQ455" s="241"/>
      <c r="CR455" s="241"/>
      <c r="CS455" s="241"/>
      <c r="CT455" s="241"/>
      <c r="CU455" s="241"/>
      <c r="CV455" s="241"/>
      <c r="CW455" s="241"/>
      <c r="CX455" s="241"/>
      <c r="CY455" s="241"/>
      <c r="CZ455" s="241"/>
    </row>
    <row r="456" s="240" customFormat="true" ht="25.15" customHeight="true" x14ac:dyDescent="0.2">
      <c r="A456" s="427"/>
      <c r="B456" s="427"/>
      <c r="C456" s="2020" t="s">
        <v>375</v>
      </c>
      <c r="D456" s="2015"/>
      <c r="E456" s="1595">
        <v>2.927075541650534E-2</v>
      </c>
      <c r="F456" s="1586"/>
      <c r="G456" s="1586"/>
      <c r="H456" s="2015" t="s">
        <v>359</v>
      </c>
      <c r="I456" s="2015"/>
      <c r="J456" s="1596">
        <v>-2.5390156391887232E-2</v>
      </c>
      <c r="K456" s="1586"/>
      <c r="L456" s="1586"/>
      <c r="M456" s="2015" t="s">
        <v>357</v>
      </c>
      <c r="N456" s="2015"/>
      <c r="O456" s="1597">
        <v>4.8398476366094491E-2</v>
      </c>
      <c r="P456" s="1586"/>
      <c r="Q456" s="1586"/>
      <c r="R456" s="241"/>
      <c r="Z456" s="241"/>
      <c r="AA456" s="241"/>
      <c r="AB456" s="241"/>
      <c r="AC456" s="241"/>
      <c r="AD456" s="241"/>
      <c r="AE456" s="241"/>
      <c r="AF456" s="241"/>
      <c r="AG456" s="241"/>
      <c r="AH456" s="241"/>
      <c r="AI456" s="241"/>
      <c r="AJ456" s="241"/>
      <c r="AK456" s="241"/>
      <c r="AL456" s="241"/>
      <c r="AM456" s="241"/>
      <c r="AN456" s="241"/>
      <c r="AO456" s="241"/>
      <c r="AP456" s="241"/>
      <c r="AQ456" s="241"/>
      <c r="AR456" s="241"/>
      <c r="AS456" s="241"/>
      <c r="AT456" s="241"/>
      <c r="AU456" s="241"/>
      <c r="AV456" s="241"/>
      <c r="AW456" s="241"/>
      <c r="AX456" s="241"/>
      <c r="AY456" s="241"/>
      <c r="AZ456" s="241"/>
      <c r="BB456" s="427"/>
      <c r="BZ456" s="241"/>
      <c r="CA456" s="241"/>
      <c r="CB456" s="241"/>
      <c r="CC456" s="241"/>
      <c r="CD456" s="241"/>
      <c r="CE456" s="241"/>
      <c r="CF456" s="241"/>
      <c r="CG456" s="241"/>
      <c r="CH456" s="241"/>
      <c r="CI456" s="241"/>
      <c r="CJ456" s="241"/>
      <c r="CK456" s="241"/>
      <c r="CL456" s="241"/>
      <c r="CM456" s="241"/>
      <c r="CN456" s="241"/>
      <c r="CO456" s="241"/>
      <c r="CP456" s="241"/>
      <c r="CQ456" s="241"/>
      <c r="CR456" s="241"/>
      <c r="CS456" s="241"/>
      <c r="CT456" s="241"/>
      <c r="CU456" s="241"/>
      <c r="CV456" s="241"/>
      <c r="CW456" s="241"/>
      <c r="CX456" s="241"/>
      <c r="CY456" s="241"/>
      <c r="CZ456" s="241"/>
    </row>
    <row r="457" s="240" customFormat="true" ht="25.15" customHeight="true" x14ac:dyDescent="0.2">
      <c r="A457" s="427"/>
      <c r="B457" s="427"/>
      <c r="C457" s="2020" t="s">
        <v>372</v>
      </c>
      <c r="D457" s="2015"/>
      <c r="E457" s="1595">
        <v>-2.7692634731141214E-2</v>
      </c>
      <c r="F457" s="1586"/>
      <c r="G457" s="1586"/>
      <c r="H457" s="2015" t="s">
        <v>376</v>
      </c>
      <c r="I457" s="2015"/>
      <c r="J457" s="1596">
        <v>2.3019740618034051E-2</v>
      </c>
      <c r="K457" s="1586"/>
      <c r="L457" s="1586"/>
      <c r="M457" s="2015" t="s">
        <v>361</v>
      </c>
      <c r="N457" s="2015"/>
      <c r="O457" s="1597">
        <v>-4.8137331902034834E-2</v>
      </c>
      <c r="P457" s="1586"/>
      <c r="Q457" s="1586"/>
      <c r="R457" s="241"/>
      <c r="Z457" s="241"/>
      <c r="AA457" s="241"/>
      <c r="AB457" s="241"/>
      <c r="AC457" s="241"/>
      <c r="AD457" s="241"/>
      <c r="AE457" s="241"/>
      <c r="AF457" s="241"/>
      <c r="AG457" s="241"/>
      <c r="AH457" s="241"/>
      <c r="AI457" s="241"/>
      <c r="AJ457" s="241"/>
      <c r="AK457" s="241"/>
      <c r="AL457" s="241"/>
      <c r="AM457" s="241"/>
      <c r="AN457" s="241"/>
      <c r="AO457" s="241"/>
      <c r="AP457" s="241"/>
      <c r="AQ457" s="241"/>
      <c r="AR457" s="241"/>
      <c r="AS457" s="241"/>
      <c r="AT457" s="241"/>
      <c r="AU457" s="241"/>
      <c r="AV457" s="241"/>
      <c r="AW457" s="241"/>
      <c r="AX457" s="241"/>
      <c r="AY457" s="241"/>
      <c r="AZ457" s="241"/>
      <c r="BB457" s="427"/>
      <c r="BZ457" s="241"/>
      <c r="CA457" s="241"/>
      <c r="CB457" s="241"/>
      <c r="CC457" s="241"/>
      <c r="CD457" s="241"/>
      <c r="CE457" s="241"/>
      <c r="CF457" s="241"/>
      <c r="CG457" s="241"/>
      <c r="CH457" s="241"/>
      <c r="CI457" s="241"/>
      <c r="CJ457" s="241"/>
      <c r="CK457" s="241"/>
      <c r="CL457" s="241"/>
      <c r="CM457" s="241"/>
      <c r="CN457" s="241"/>
      <c r="CO457" s="241"/>
      <c r="CP457" s="241"/>
      <c r="CQ457" s="241"/>
      <c r="CR457" s="241"/>
      <c r="CS457" s="241"/>
      <c r="CT457" s="241"/>
      <c r="CU457" s="241"/>
      <c r="CV457" s="241"/>
      <c r="CW457" s="241"/>
      <c r="CX457" s="241"/>
      <c r="CY457" s="241"/>
      <c r="CZ457" s="241"/>
    </row>
    <row r="458" s="240" customFormat="true" ht="25.15" customHeight="true" x14ac:dyDescent="0.2">
      <c r="A458" s="427"/>
      <c r="B458" s="427"/>
      <c r="C458" s="2020" t="s">
        <v>377</v>
      </c>
      <c r="D458" s="2015"/>
      <c r="E458" s="1595">
        <v>2.6359066350554114E-2</v>
      </c>
      <c r="F458" s="1586"/>
      <c r="G458" s="1586"/>
      <c r="H458" s="2015" t="s">
        <v>377</v>
      </c>
      <c r="I458" s="2015"/>
      <c r="J458" s="1596">
        <v>2.1450658898607051E-2</v>
      </c>
      <c r="K458" s="1586"/>
      <c r="L458" s="1586"/>
      <c r="M458" s="2015" t="s">
        <v>378</v>
      </c>
      <c r="N458" s="2015"/>
      <c r="O458" s="1597">
        <v>4.7505243659378825E-2</v>
      </c>
      <c r="P458" s="1586"/>
      <c r="Q458" s="1586"/>
      <c r="R458" s="241"/>
      <c r="Z458" s="241"/>
      <c r="AA458" s="241"/>
      <c r="AB458" s="241"/>
      <c r="AC458" s="241"/>
      <c r="AD458" s="241"/>
      <c r="AE458" s="241"/>
      <c r="AF458" s="241"/>
      <c r="AG458" s="241"/>
      <c r="AH458" s="241"/>
      <c r="AI458" s="241"/>
      <c r="AJ458" s="241"/>
      <c r="AK458" s="241"/>
      <c r="AL458" s="241"/>
      <c r="AM458" s="241"/>
      <c r="AN458" s="241"/>
      <c r="AO458" s="241"/>
      <c r="AP458" s="241"/>
      <c r="AQ458" s="241"/>
      <c r="AR458" s="241"/>
      <c r="AS458" s="241"/>
      <c r="AT458" s="241"/>
      <c r="AU458" s="241"/>
      <c r="AV458" s="241"/>
      <c r="AW458" s="241"/>
      <c r="AX458" s="241"/>
      <c r="AY458" s="241"/>
      <c r="AZ458" s="241"/>
      <c r="BB458" s="427"/>
      <c r="BZ458" s="241"/>
      <c r="CA458" s="241"/>
      <c r="CB458" s="241"/>
      <c r="CC458" s="241"/>
      <c r="CD458" s="241"/>
      <c r="CE458" s="241"/>
      <c r="CF458" s="241"/>
      <c r="CG458" s="241"/>
      <c r="CH458" s="241"/>
      <c r="CI458" s="241"/>
      <c r="CJ458" s="241"/>
      <c r="CK458" s="241"/>
      <c r="CL458" s="241"/>
      <c r="CM458" s="241"/>
      <c r="CN458" s="241"/>
      <c r="CO458" s="241"/>
      <c r="CP458" s="241"/>
      <c r="CQ458" s="241"/>
      <c r="CR458" s="241"/>
      <c r="CS458" s="241"/>
      <c r="CT458" s="241"/>
      <c r="CU458" s="241"/>
      <c r="CV458" s="241"/>
      <c r="CW458" s="241"/>
      <c r="CX458" s="241"/>
      <c r="CY458" s="241"/>
      <c r="CZ458" s="241"/>
    </row>
    <row r="459" s="240" customFormat="true" ht="25.15" customHeight="true" x14ac:dyDescent="0.2">
      <c r="A459" s="427"/>
      <c r="B459" s="427"/>
      <c r="C459" s="2020" t="s">
        <v>379</v>
      </c>
      <c r="D459" s="2015"/>
      <c r="E459" s="1595">
        <v>2.2907875966053839E-2</v>
      </c>
      <c r="F459" s="1586"/>
      <c r="G459" s="1586"/>
      <c r="H459" s="2015" t="s">
        <v>380</v>
      </c>
      <c r="I459" s="2015"/>
      <c r="J459" s="1596">
        <v>1.9898694947556146E-2</v>
      </c>
      <c r="K459" s="1586"/>
      <c r="L459" s="1586"/>
      <c r="M459" s="2015" t="s">
        <v>373</v>
      </c>
      <c r="N459" s="2015"/>
      <c r="O459" s="1597">
        <v>4.6983854337268267E-2</v>
      </c>
      <c r="P459" s="1586"/>
      <c r="Q459" s="1586"/>
      <c r="R459" s="241"/>
      <c r="Z459" s="241"/>
      <c r="AA459" s="241"/>
      <c r="AB459" s="241"/>
      <c r="AC459" s="241"/>
      <c r="AD459" s="241"/>
      <c r="AE459" s="241"/>
      <c r="AF459" s="241"/>
      <c r="AG459" s="241"/>
      <c r="AH459" s="241"/>
      <c r="AI459" s="241"/>
      <c r="AJ459" s="241"/>
      <c r="AK459" s="241"/>
      <c r="AL459" s="241"/>
      <c r="AM459" s="241"/>
      <c r="AN459" s="241"/>
      <c r="AO459" s="241"/>
      <c r="AP459" s="241"/>
      <c r="AQ459" s="241"/>
      <c r="AR459" s="241"/>
      <c r="AS459" s="241"/>
      <c r="AT459" s="241"/>
      <c r="AU459" s="241"/>
      <c r="AV459" s="241"/>
      <c r="AW459" s="241"/>
      <c r="AX459" s="241"/>
      <c r="AY459" s="241"/>
      <c r="AZ459" s="241"/>
      <c r="BB459" s="427"/>
      <c r="BZ459" s="241"/>
      <c r="CA459" s="241"/>
      <c r="CB459" s="241"/>
      <c r="CC459" s="241"/>
      <c r="CD459" s="241"/>
      <c r="CE459" s="241"/>
      <c r="CF459" s="241"/>
      <c r="CG459" s="241"/>
      <c r="CH459" s="241"/>
      <c r="CI459" s="241"/>
      <c r="CJ459" s="241"/>
      <c r="CK459" s="241"/>
      <c r="CL459" s="241"/>
      <c r="CM459" s="241"/>
      <c r="CN459" s="241"/>
      <c r="CO459" s="241"/>
      <c r="CP459" s="241"/>
      <c r="CQ459" s="241"/>
      <c r="CR459" s="241"/>
      <c r="CS459" s="241"/>
      <c r="CT459" s="241"/>
      <c r="CU459" s="241"/>
      <c r="CV459" s="241"/>
      <c r="CW459" s="241"/>
      <c r="CX459" s="241"/>
      <c r="CY459" s="241"/>
      <c r="CZ459" s="241"/>
    </row>
    <row r="460" s="240" customFormat="true" ht="25.15" customHeight="true" x14ac:dyDescent="0.2">
      <c r="A460" s="427"/>
      <c r="B460" s="427"/>
      <c r="C460" s="2020" t="s">
        <v>376</v>
      </c>
      <c r="D460" s="2015"/>
      <c r="E460" s="1595">
        <v>2.2804527637195898E-2</v>
      </c>
      <c r="F460" s="1586"/>
      <c r="G460" s="1586"/>
      <c r="H460" s="2015" t="s">
        <v>381</v>
      </c>
      <c r="I460" s="2015"/>
      <c r="J460" s="1596">
        <v>-1.6962481764760208E-2</v>
      </c>
      <c r="K460" s="1586"/>
      <c r="L460" s="1586"/>
      <c r="M460" s="2015" t="s">
        <v>367</v>
      </c>
      <c r="N460" s="2015"/>
      <c r="O460" s="1597">
        <v>-4.6486824980247629E-2</v>
      </c>
      <c r="P460" s="1586"/>
      <c r="Q460" s="1586"/>
      <c r="R460" s="241"/>
      <c r="Z460" s="241"/>
      <c r="AA460" s="241"/>
      <c r="AB460" s="241"/>
      <c r="AC460" s="241"/>
      <c r="AD460" s="241"/>
      <c r="AE460" s="241"/>
      <c r="AF460" s="241"/>
      <c r="AG460" s="241"/>
      <c r="AH460" s="241"/>
      <c r="AI460" s="241"/>
      <c r="AJ460" s="241"/>
      <c r="AK460" s="241"/>
      <c r="AL460" s="241"/>
      <c r="AM460" s="241"/>
      <c r="AN460" s="241"/>
      <c r="AO460" s="241"/>
      <c r="AP460" s="241"/>
      <c r="AQ460" s="241"/>
      <c r="AR460" s="241"/>
      <c r="AS460" s="241"/>
      <c r="AT460" s="241"/>
      <c r="AU460" s="241"/>
      <c r="AV460" s="241"/>
      <c r="AW460" s="241"/>
      <c r="AX460" s="241"/>
      <c r="AY460" s="241"/>
      <c r="AZ460" s="241"/>
      <c r="BB460" s="427"/>
      <c r="BZ460" s="241"/>
      <c r="CA460" s="241"/>
      <c r="CB460" s="241"/>
      <c r="CC460" s="241"/>
      <c r="CD460" s="241"/>
      <c r="CE460" s="241"/>
      <c r="CF460" s="241"/>
      <c r="CG460" s="241"/>
      <c r="CH460" s="241"/>
      <c r="CI460" s="241"/>
      <c r="CJ460" s="241"/>
      <c r="CK460" s="241"/>
      <c r="CL460" s="241"/>
      <c r="CM460" s="241"/>
      <c r="CN460" s="241"/>
      <c r="CO460" s="241"/>
      <c r="CP460" s="241"/>
      <c r="CQ460" s="241"/>
      <c r="CR460" s="241"/>
      <c r="CS460" s="241"/>
      <c r="CT460" s="241"/>
      <c r="CU460" s="241"/>
      <c r="CV460" s="241"/>
      <c r="CW460" s="241"/>
      <c r="CX460" s="241"/>
      <c r="CY460" s="241"/>
      <c r="CZ460" s="241"/>
    </row>
    <row r="461" s="240" customFormat="true" ht="25.15" customHeight="true" x14ac:dyDescent="0.2">
      <c r="A461" s="427"/>
      <c r="B461" s="427"/>
      <c r="C461" s="2020" t="s">
        <v>382</v>
      </c>
      <c r="D461" s="2015"/>
      <c r="E461" s="1595">
        <v>2.107599145957877E-2</v>
      </c>
      <c r="F461" s="1586"/>
      <c r="G461" s="1586"/>
      <c r="H461" s="2015" t="s">
        <v>314</v>
      </c>
      <c r="I461" s="2015"/>
      <c r="J461" s="1596">
        <v>-1.6680282533916558E-2</v>
      </c>
      <c r="K461" s="1586"/>
      <c r="L461" s="1586"/>
      <c r="M461" s="2015" t="s">
        <v>377</v>
      </c>
      <c r="N461" s="2015"/>
      <c r="O461" s="1597">
        <v>4.6033860497224639E-2</v>
      </c>
      <c r="P461" s="1586"/>
      <c r="Q461" s="1586"/>
      <c r="R461" s="241"/>
      <c r="Z461" s="241"/>
      <c r="AA461" s="241"/>
      <c r="AB461" s="241"/>
      <c r="AC461" s="241"/>
      <c r="AD461" s="241"/>
      <c r="AE461" s="241"/>
      <c r="AF461" s="241"/>
      <c r="AG461" s="241"/>
      <c r="AH461" s="241"/>
      <c r="AI461" s="241"/>
      <c r="AJ461" s="241"/>
      <c r="AK461" s="241"/>
      <c r="AL461" s="241"/>
      <c r="AM461" s="241"/>
      <c r="AN461" s="241"/>
      <c r="AO461" s="241"/>
      <c r="AP461" s="241"/>
      <c r="AQ461" s="241"/>
      <c r="AR461" s="241"/>
      <c r="AS461" s="241"/>
      <c r="AT461" s="241"/>
      <c r="AU461" s="241"/>
      <c r="AV461" s="241"/>
      <c r="AW461" s="241"/>
      <c r="AX461" s="241"/>
      <c r="AY461" s="241"/>
      <c r="AZ461" s="241"/>
      <c r="BB461" s="427"/>
      <c r="BZ461" s="241"/>
      <c r="CA461" s="241"/>
      <c r="CB461" s="241"/>
      <c r="CC461" s="241"/>
      <c r="CD461" s="241"/>
      <c r="CE461" s="241"/>
      <c r="CF461" s="241"/>
      <c r="CG461" s="241"/>
      <c r="CH461" s="241"/>
      <c r="CI461" s="241"/>
      <c r="CJ461" s="241"/>
      <c r="CK461" s="241"/>
      <c r="CL461" s="241"/>
      <c r="CM461" s="241"/>
      <c r="CN461" s="241"/>
      <c r="CO461" s="241"/>
      <c r="CP461" s="241"/>
      <c r="CQ461" s="241"/>
      <c r="CR461" s="241"/>
      <c r="CS461" s="241"/>
      <c r="CT461" s="241"/>
      <c r="CU461" s="241"/>
      <c r="CV461" s="241"/>
      <c r="CW461" s="241"/>
      <c r="CX461" s="241"/>
      <c r="CY461" s="241"/>
      <c r="CZ461" s="241"/>
    </row>
    <row r="462" s="240" customFormat="true" ht="25.15" customHeight="true" x14ac:dyDescent="0.2">
      <c r="A462" s="427"/>
      <c r="B462" s="427"/>
      <c r="C462" s="2020" t="s">
        <v>380</v>
      </c>
      <c r="D462" s="2015"/>
      <c r="E462" s="1595">
        <v>1.8772495875861276E-2</v>
      </c>
      <c r="F462" s="1586"/>
      <c r="G462" s="1586"/>
      <c r="H462" s="2015" t="s">
        <v>383</v>
      </c>
      <c r="I462" s="2015"/>
      <c r="J462" s="1596">
        <v>1.2300181698354144E-2</v>
      </c>
      <c r="K462" s="1586"/>
      <c r="L462" s="1586"/>
      <c r="M462" s="2015" t="s">
        <v>346</v>
      </c>
      <c r="N462" s="2015"/>
      <c r="O462" s="1597">
        <v>4.5779225559445913E-2</v>
      </c>
      <c r="P462" s="1586"/>
      <c r="Q462" s="1586"/>
      <c r="R462" s="241"/>
      <c r="Z462" s="241"/>
      <c r="AA462" s="241"/>
      <c r="AB462" s="241"/>
      <c r="AC462" s="241"/>
      <c r="AD462" s="241"/>
      <c r="AE462" s="241"/>
      <c r="AF462" s="241"/>
      <c r="AG462" s="241"/>
      <c r="AH462" s="241"/>
      <c r="AI462" s="241"/>
      <c r="AJ462" s="241"/>
      <c r="AK462" s="241"/>
      <c r="AL462" s="241"/>
      <c r="AM462" s="241"/>
      <c r="AN462" s="241"/>
      <c r="AO462" s="241"/>
      <c r="AP462" s="241"/>
      <c r="AQ462" s="241"/>
      <c r="AR462" s="241"/>
      <c r="AS462" s="241"/>
      <c r="AT462" s="241"/>
      <c r="AU462" s="241"/>
      <c r="AV462" s="241"/>
      <c r="AW462" s="241"/>
      <c r="AX462" s="241"/>
      <c r="AY462" s="241"/>
      <c r="AZ462" s="241"/>
      <c r="BB462" s="427"/>
      <c r="BZ462" s="241"/>
      <c r="CA462" s="241"/>
      <c r="CB462" s="241"/>
      <c r="CC462" s="241"/>
      <c r="CD462" s="241"/>
      <c r="CE462" s="241"/>
      <c r="CF462" s="241"/>
      <c r="CG462" s="241"/>
      <c r="CH462" s="241"/>
      <c r="CI462" s="241"/>
      <c r="CJ462" s="241"/>
      <c r="CK462" s="241"/>
      <c r="CL462" s="241"/>
      <c r="CM462" s="241"/>
      <c r="CN462" s="241"/>
      <c r="CO462" s="241"/>
      <c r="CP462" s="241"/>
      <c r="CQ462" s="241"/>
      <c r="CR462" s="241"/>
      <c r="CS462" s="241"/>
      <c r="CT462" s="241"/>
      <c r="CU462" s="241"/>
      <c r="CV462" s="241"/>
      <c r="CW462" s="241"/>
      <c r="CX462" s="241"/>
      <c r="CY462" s="241"/>
      <c r="CZ462" s="241"/>
    </row>
    <row r="463" s="240" customFormat="true" ht="25.15" customHeight="true" x14ac:dyDescent="0.2">
      <c r="A463" s="427"/>
      <c r="B463" s="427"/>
      <c r="C463" s="2020" t="s">
        <v>381</v>
      </c>
      <c r="D463" s="2015"/>
      <c r="E463" s="1595">
        <v>-1.309498197685033E-2</v>
      </c>
      <c r="F463" s="1586"/>
      <c r="G463" s="1586"/>
      <c r="H463" s="2015" t="s">
        <v>384</v>
      </c>
      <c r="I463" s="2015"/>
      <c r="J463" s="1596">
        <v>-1.2018198715296864E-2</v>
      </c>
      <c r="K463" s="1586"/>
      <c r="L463" s="1586"/>
      <c r="M463" s="2015" t="s">
        <v>385</v>
      </c>
      <c r="N463" s="2015"/>
      <c r="O463" s="1597">
        <v>4.3427767946770723E-2</v>
      </c>
      <c r="P463" s="1586"/>
      <c r="Q463" s="1586"/>
      <c r="R463" s="241"/>
      <c r="Z463" s="241"/>
      <c r="AA463" s="241"/>
      <c r="AB463" s="241"/>
      <c r="AC463" s="241"/>
      <c r="AD463" s="241"/>
      <c r="AE463" s="241"/>
      <c r="AF463" s="241"/>
      <c r="AG463" s="241"/>
      <c r="AH463" s="241"/>
      <c r="AI463" s="241"/>
      <c r="AJ463" s="241"/>
      <c r="AK463" s="241"/>
      <c r="AL463" s="241"/>
      <c r="AM463" s="241"/>
      <c r="AN463" s="241"/>
      <c r="AO463" s="241"/>
      <c r="AP463" s="241"/>
      <c r="AQ463" s="241"/>
      <c r="AR463" s="241"/>
      <c r="AS463" s="241"/>
      <c r="AT463" s="241"/>
      <c r="AU463" s="241"/>
      <c r="AV463" s="241"/>
      <c r="AW463" s="241"/>
      <c r="AX463" s="241"/>
      <c r="AY463" s="241"/>
      <c r="AZ463" s="241"/>
      <c r="BB463" s="427"/>
      <c r="BZ463" s="241"/>
      <c r="CA463" s="241"/>
      <c r="CB463" s="241"/>
      <c r="CC463" s="241"/>
      <c r="CD463" s="241"/>
      <c r="CE463" s="241"/>
      <c r="CF463" s="241"/>
      <c r="CG463" s="241"/>
      <c r="CH463" s="241"/>
      <c r="CI463" s="241"/>
      <c r="CJ463" s="241"/>
      <c r="CK463" s="241"/>
      <c r="CL463" s="241"/>
      <c r="CM463" s="241"/>
      <c r="CN463" s="241"/>
      <c r="CO463" s="241"/>
      <c r="CP463" s="241"/>
      <c r="CQ463" s="241"/>
      <c r="CR463" s="241"/>
      <c r="CS463" s="241"/>
      <c r="CT463" s="241"/>
      <c r="CU463" s="241"/>
      <c r="CV463" s="241"/>
      <c r="CW463" s="241"/>
      <c r="CX463" s="241"/>
      <c r="CY463" s="241"/>
      <c r="CZ463" s="241"/>
    </row>
    <row r="464" s="240" customFormat="true" ht="25.15" customHeight="true" x14ac:dyDescent="0.2">
      <c r="A464" s="427"/>
      <c r="B464" s="427"/>
      <c r="C464" s="2020" t="s">
        <v>383</v>
      </c>
      <c r="D464" s="2015"/>
      <c r="E464" s="1595">
        <v>1.1357807618868588E-2</v>
      </c>
      <c r="F464" s="1586"/>
      <c r="G464" s="1586"/>
      <c r="H464" s="2015" t="s">
        <v>382</v>
      </c>
      <c r="I464" s="2015"/>
      <c r="J464" s="1596">
        <v>1.1436318542353536E-2</v>
      </c>
      <c r="K464" s="1586"/>
      <c r="L464" s="1586"/>
      <c r="M464" s="2015" t="s">
        <v>386</v>
      </c>
      <c r="N464" s="2015"/>
      <c r="O464" s="1597">
        <v>4.2265489706561167E-2</v>
      </c>
      <c r="P464" s="1586"/>
      <c r="Q464" s="1586"/>
      <c r="R464" s="241"/>
      <c r="Z464" s="241"/>
      <c r="AA464" s="241"/>
      <c r="AB464" s="241"/>
      <c r="AC464" s="241"/>
      <c r="AD464" s="241"/>
      <c r="AE464" s="241"/>
      <c r="AF464" s="241"/>
      <c r="AG464" s="241"/>
      <c r="AH464" s="241"/>
      <c r="AI464" s="241"/>
      <c r="AJ464" s="241"/>
      <c r="AK464" s="241"/>
      <c r="AL464" s="241"/>
      <c r="AM464" s="241"/>
      <c r="AN464" s="241"/>
      <c r="AO464" s="241"/>
      <c r="AP464" s="241"/>
      <c r="AQ464" s="241"/>
      <c r="AR464" s="241"/>
      <c r="AS464" s="241"/>
      <c r="AT464" s="241"/>
      <c r="AU464" s="241"/>
      <c r="AV464" s="241"/>
      <c r="AW464" s="241"/>
      <c r="AX464" s="241"/>
      <c r="AY464" s="241"/>
      <c r="AZ464" s="241"/>
      <c r="BB464" s="427"/>
      <c r="BZ464" s="241"/>
      <c r="CA464" s="241"/>
      <c r="CB464" s="241"/>
      <c r="CC464" s="241"/>
      <c r="CD464" s="241"/>
      <c r="CE464" s="241"/>
      <c r="CF464" s="241"/>
      <c r="CG464" s="241"/>
      <c r="CH464" s="241"/>
      <c r="CI464" s="241"/>
      <c r="CJ464" s="241"/>
      <c r="CK464" s="241"/>
      <c r="CL464" s="241"/>
      <c r="CM464" s="241"/>
      <c r="CN464" s="241"/>
      <c r="CO464" s="241"/>
      <c r="CP464" s="241"/>
      <c r="CQ464" s="241"/>
      <c r="CR464" s="241"/>
      <c r="CS464" s="241"/>
      <c r="CT464" s="241"/>
      <c r="CU464" s="241"/>
      <c r="CV464" s="241"/>
      <c r="CW464" s="241"/>
      <c r="CX464" s="241"/>
      <c r="CY464" s="241"/>
      <c r="CZ464" s="241"/>
    </row>
    <row r="465" s="240" customFormat="true" ht="25.15" customHeight="true" x14ac:dyDescent="0.2">
      <c r="A465" s="427"/>
      <c r="B465" s="427"/>
      <c r="C465" s="2020" t="s">
        <v>370</v>
      </c>
      <c r="D465" s="2015"/>
      <c r="E465" s="1595">
        <v>-1.0948495904030422E-2</v>
      </c>
      <c r="F465" s="1586"/>
      <c r="G465" s="1586"/>
      <c r="H465" s="2015" t="s">
        <v>379</v>
      </c>
      <c r="I465" s="2015"/>
      <c r="J465" s="1596">
        <v>8.939298710732629E-3</v>
      </c>
      <c r="K465" s="1586"/>
      <c r="L465" s="1586"/>
      <c r="M465" s="2015" t="s">
        <v>387</v>
      </c>
      <c r="N465" s="2015"/>
      <c r="O465" s="1597">
        <v>-4.1444945086110851E-2</v>
      </c>
      <c r="P465" s="1586"/>
      <c r="Q465" s="1586"/>
      <c r="R465" s="241"/>
      <c r="Z465" s="241"/>
      <c r="AA465" s="241"/>
      <c r="AB465" s="241"/>
      <c r="AC465" s="241"/>
      <c r="AD465" s="241"/>
      <c r="AE465" s="241"/>
      <c r="AF465" s="241"/>
      <c r="AG465" s="241"/>
      <c r="AH465" s="241"/>
      <c r="AI465" s="241"/>
      <c r="AJ465" s="241"/>
      <c r="AK465" s="241"/>
      <c r="AL465" s="241"/>
      <c r="AM465" s="241"/>
      <c r="AN465" s="241"/>
      <c r="AO465" s="241"/>
      <c r="AP465" s="241"/>
      <c r="AQ465" s="241"/>
      <c r="AR465" s="241"/>
      <c r="AS465" s="241"/>
      <c r="AT465" s="241"/>
      <c r="AU465" s="241"/>
      <c r="AV465" s="241"/>
      <c r="AW465" s="241"/>
      <c r="AX465" s="241"/>
      <c r="AY465" s="241"/>
      <c r="AZ465" s="241"/>
      <c r="BB465" s="427"/>
      <c r="BZ465" s="241"/>
      <c r="CA465" s="241"/>
      <c r="CB465" s="241"/>
      <c r="CC465" s="241"/>
      <c r="CD465" s="241"/>
      <c r="CE465" s="241"/>
      <c r="CF465" s="241"/>
      <c r="CG465" s="241"/>
      <c r="CH465" s="241"/>
      <c r="CI465" s="241"/>
      <c r="CJ465" s="241"/>
      <c r="CK465" s="241"/>
      <c r="CL465" s="241"/>
      <c r="CM465" s="241"/>
      <c r="CN465" s="241"/>
      <c r="CO465" s="241"/>
      <c r="CP465" s="241"/>
      <c r="CQ465" s="241"/>
      <c r="CR465" s="241"/>
      <c r="CS465" s="241"/>
      <c r="CT465" s="241"/>
      <c r="CU465" s="241"/>
      <c r="CV465" s="241"/>
      <c r="CW465" s="241"/>
      <c r="CX465" s="241"/>
      <c r="CY465" s="241"/>
      <c r="CZ465" s="241"/>
    </row>
    <row r="466" s="240" customFormat="true" ht="25.15" customHeight="true" x14ac:dyDescent="0.2">
      <c r="A466" s="427"/>
      <c r="B466" s="427"/>
      <c r="C466" s="2020" t="s">
        <v>388</v>
      </c>
      <c r="D466" s="2015"/>
      <c r="E466" s="1595">
        <v>-7.869546908809923E-3</v>
      </c>
      <c r="F466" s="1586"/>
      <c r="G466" s="1586"/>
      <c r="H466" s="2015" t="s">
        <v>375</v>
      </c>
      <c r="I466" s="2015"/>
      <c r="J466" s="1598">
        <v>4.9372670068221552E-3</v>
      </c>
      <c r="K466" s="1586"/>
      <c r="L466" s="1586"/>
      <c r="M466" s="2015" t="s">
        <v>389</v>
      </c>
      <c r="N466" s="2015"/>
      <c r="O466" s="1597">
        <v>-3.9081640986818197E-2</v>
      </c>
      <c r="P466" s="1586"/>
      <c r="Q466" s="1586"/>
      <c r="R466" s="241"/>
      <c r="Z466" s="241"/>
      <c r="AA466" s="241"/>
      <c r="AB466" s="241"/>
      <c r="AC466" s="241"/>
      <c r="AD466" s="241"/>
      <c r="AE466" s="241"/>
      <c r="AF466" s="241"/>
      <c r="AG466" s="241"/>
      <c r="AH466" s="241"/>
      <c r="AI466" s="241"/>
      <c r="AJ466" s="241"/>
      <c r="AK466" s="241"/>
      <c r="AL466" s="241"/>
      <c r="AM466" s="241"/>
      <c r="AN466" s="241"/>
      <c r="AO466" s="241"/>
      <c r="AP466" s="241"/>
      <c r="AQ466" s="241"/>
      <c r="AR466" s="241"/>
      <c r="AS466" s="241"/>
      <c r="AT466" s="241"/>
      <c r="AU466" s="241"/>
      <c r="AV466" s="241"/>
      <c r="AW466" s="241"/>
      <c r="AX466" s="241"/>
      <c r="AY466" s="241"/>
      <c r="AZ466" s="241"/>
      <c r="BB466" s="427"/>
      <c r="BZ466" s="241"/>
      <c r="CA466" s="241"/>
      <c r="CB466" s="241"/>
      <c r="CC466" s="241"/>
      <c r="CD466" s="241"/>
      <c r="CE466" s="241"/>
      <c r="CF466" s="241"/>
      <c r="CG466" s="241"/>
      <c r="CH466" s="241"/>
      <c r="CI466" s="241"/>
      <c r="CJ466" s="241"/>
      <c r="CK466" s="241"/>
      <c r="CL466" s="241"/>
      <c r="CM466" s="241"/>
      <c r="CN466" s="241"/>
      <c r="CO466" s="241"/>
      <c r="CP466" s="241"/>
      <c r="CQ466" s="241"/>
      <c r="CR466" s="241"/>
      <c r="CS466" s="241"/>
      <c r="CT466" s="241"/>
      <c r="CU466" s="241"/>
      <c r="CV466" s="241"/>
      <c r="CW466" s="241"/>
      <c r="CX466" s="241"/>
      <c r="CY466" s="241"/>
      <c r="CZ466" s="241"/>
    </row>
    <row r="467" s="240" customFormat="true" ht="25.15" customHeight="true" x14ac:dyDescent="0.2">
      <c r="A467" s="427"/>
      <c r="B467" s="427"/>
      <c r="C467" s="2020" t="s">
        <v>390</v>
      </c>
      <c r="D467" s="2015"/>
      <c r="E467" s="1595">
        <v>-7.3081109076820515E-3</v>
      </c>
      <c r="F467" s="1586"/>
      <c r="G467" s="1586"/>
      <c r="H467" s="2012"/>
      <c r="I467" s="2012"/>
      <c r="J467" s="1586"/>
      <c r="K467" s="1586"/>
      <c r="L467" s="1586"/>
      <c r="M467" s="2015" t="s">
        <v>368</v>
      </c>
      <c r="N467" s="2015"/>
      <c r="O467" s="1597">
        <v>-3.843661135024741E-2</v>
      </c>
      <c r="P467" s="1586"/>
      <c r="Q467" s="1586"/>
      <c r="R467" s="241"/>
      <c r="Z467" s="241"/>
      <c r="AA467" s="241"/>
      <c r="AB467" s="241"/>
      <c r="AC467" s="241"/>
      <c r="AD467" s="241"/>
      <c r="AE467" s="241"/>
      <c r="AF467" s="241"/>
      <c r="AG467" s="241"/>
      <c r="AH467" s="241"/>
      <c r="AI467" s="241"/>
      <c r="AJ467" s="241"/>
      <c r="AK467" s="241"/>
      <c r="AL467" s="241"/>
      <c r="AM467" s="241"/>
      <c r="AN467" s="241"/>
      <c r="AO467" s="241"/>
      <c r="AP467" s="241"/>
      <c r="AQ467" s="241"/>
      <c r="AR467" s="241"/>
      <c r="AS467" s="241"/>
      <c r="AT467" s="241"/>
      <c r="AU467" s="241"/>
      <c r="AV467" s="241"/>
      <c r="AW467" s="241"/>
      <c r="AX467" s="241"/>
      <c r="AY467" s="241"/>
      <c r="AZ467" s="241"/>
      <c r="BB467" s="427"/>
      <c r="BZ467" s="241"/>
      <c r="CA467" s="241"/>
      <c r="CB467" s="241"/>
      <c r="CC467" s="241"/>
      <c r="CD467" s="241"/>
      <c r="CE467" s="241"/>
      <c r="CF467" s="241"/>
      <c r="CG467" s="241"/>
      <c r="CH467" s="241"/>
      <c r="CI467" s="241"/>
      <c r="CJ467" s="241"/>
      <c r="CK467" s="241"/>
      <c r="CL467" s="241"/>
      <c r="CM467" s="241"/>
      <c r="CN467" s="241"/>
      <c r="CO467" s="241"/>
      <c r="CP467" s="241"/>
      <c r="CQ467" s="241"/>
      <c r="CR467" s="241"/>
      <c r="CS467" s="241"/>
      <c r="CT467" s="241"/>
      <c r="CU467" s="241"/>
      <c r="CV467" s="241"/>
      <c r="CW467" s="241"/>
      <c r="CX467" s="241"/>
      <c r="CY467" s="241"/>
      <c r="CZ467" s="241"/>
    </row>
    <row r="468" s="240" customFormat="true" ht="25.15" customHeight="true" x14ac:dyDescent="0.2">
      <c r="A468" s="427"/>
      <c r="B468" s="427"/>
      <c r="C468" s="2020" t="s">
        <v>384</v>
      </c>
      <c r="D468" s="2015"/>
      <c r="E468" s="1595">
        <v>-4.577985609033797E-3</v>
      </c>
      <c r="F468" s="1586"/>
      <c r="G468" s="1586"/>
      <c r="H468" s="2012"/>
      <c r="I468" s="2012"/>
      <c r="J468" s="1586"/>
      <c r="K468" s="1586"/>
      <c r="L468" s="1586"/>
      <c r="M468" s="2015" t="s">
        <v>326</v>
      </c>
      <c r="N468" s="2015"/>
      <c r="O468" s="1597">
        <v>3.6615463052404755E-2</v>
      </c>
      <c r="P468" s="1586"/>
      <c r="Q468" s="1586"/>
      <c r="R468" s="241"/>
      <c r="Z468" s="241"/>
      <c r="AA468" s="241"/>
      <c r="AB468" s="241"/>
      <c r="AC468" s="241"/>
      <c r="AD468" s="241"/>
      <c r="AE468" s="241"/>
      <c r="AF468" s="241"/>
      <c r="AG468" s="241"/>
      <c r="AH468" s="241"/>
      <c r="AI468" s="241"/>
      <c r="AJ468" s="241"/>
      <c r="AK468" s="241"/>
      <c r="AL468" s="241"/>
      <c r="AM468" s="241"/>
      <c r="AN468" s="241"/>
      <c r="AO468" s="241"/>
      <c r="AP468" s="241"/>
      <c r="AQ468" s="241"/>
      <c r="AR468" s="241"/>
      <c r="AS468" s="241"/>
      <c r="AT468" s="241"/>
      <c r="AU468" s="241"/>
      <c r="AV468" s="241"/>
      <c r="AW468" s="241"/>
      <c r="AX468" s="241"/>
      <c r="AY468" s="241"/>
      <c r="AZ468" s="241"/>
      <c r="BB468" s="427"/>
      <c r="BZ468" s="241"/>
      <c r="CA468" s="241"/>
      <c r="CB468" s="241"/>
      <c r="CC468" s="241"/>
      <c r="CD468" s="241"/>
      <c r="CE468" s="241"/>
      <c r="CF468" s="241"/>
      <c r="CG468" s="241"/>
      <c r="CH468" s="241"/>
      <c r="CI468" s="241"/>
      <c r="CJ468" s="241"/>
      <c r="CK468" s="241"/>
      <c r="CL468" s="241"/>
      <c r="CM468" s="241"/>
      <c r="CN468" s="241"/>
      <c r="CO468" s="241"/>
      <c r="CP468" s="241"/>
      <c r="CQ468" s="241"/>
      <c r="CR468" s="241"/>
      <c r="CS468" s="241"/>
      <c r="CT468" s="241"/>
      <c r="CU468" s="241"/>
      <c r="CV468" s="241"/>
      <c r="CW468" s="241"/>
      <c r="CX468" s="241"/>
      <c r="CY468" s="241"/>
      <c r="CZ468" s="241"/>
    </row>
    <row r="469" s="240" customFormat="true" ht="25.15" customHeight="true" x14ac:dyDescent="0.2">
      <c r="A469" s="427"/>
      <c r="B469" s="427"/>
      <c r="C469" s="2020" t="s">
        <v>391</v>
      </c>
      <c r="D469" s="2015"/>
      <c r="E469" s="1599">
        <v>-4.4839977104722331E-3</v>
      </c>
      <c r="F469" s="1586"/>
      <c r="G469" s="1586"/>
      <c r="H469" s="2012"/>
      <c r="I469" s="2012"/>
      <c r="J469" s="1586"/>
      <c r="K469" s="1586"/>
      <c r="L469" s="1586"/>
      <c r="M469" s="2015" t="s">
        <v>380</v>
      </c>
      <c r="N469" s="2015"/>
      <c r="O469" s="1597">
        <v>3.4201509867694331E-2</v>
      </c>
      <c r="P469" s="1586"/>
      <c r="Q469" s="1586"/>
      <c r="R469" s="241"/>
      <c r="Z469" s="241"/>
      <c r="AA469" s="241"/>
      <c r="AB469" s="241"/>
      <c r="AC469" s="241"/>
      <c r="AD469" s="241"/>
      <c r="AE469" s="241"/>
      <c r="AF469" s="241"/>
      <c r="AG469" s="241"/>
      <c r="AH469" s="241"/>
      <c r="AI469" s="241"/>
      <c r="AJ469" s="241"/>
      <c r="AK469" s="241"/>
      <c r="AL469" s="241"/>
      <c r="AM469" s="241"/>
      <c r="AN469" s="241"/>
      <c r="AO469" s="241"/>
      <c r="AP469" s="241"/>
      <c r="AQ469" s="241"/>
      <c r="AR469" s="241"/>
      <c r="AS469" s="241"/>
      <c r="AT469" s="241"/>
      <c r="AU469" s="241"/>
      <c r="AV469" s="241"/>
      <c r="AW469" s="241"/>
      <c r="AX469" s="241"/>
      <c r="AY469" s="241"/>
      <c r="AZ469" s="241"/>
      <c r="BB469" s="427"/>
      <c r="BZ469" s="241"/>
      <c r="CA469" s="241"/>
      <c r="CB469" s="241"/>
      <c r="CC469" s="241"/>
      <c r="CD469" s="241"/>
      <c r="CE469" s="241"/>
      <c r="CF469" s="241"/>
      <c r="CG469" s="241"/>
      <c r="CH469" s="241"/>
      <c r="CI469" s="241"/>
      <c r="CJ469" s="241"/>
      <c r="CK469" s="241"/>
      <c r="CL469" s="241"/>
      <c r="CM469" s="241"/>
      <c r="CN469" s="241"/>
      <c r="CO469" s="241"/>
      <c r="CP469" s="241"/>
      <c r="CQ469" s="241"/>
      <c r="CR469" s="241"/>
      <c r="CS469" s="241"/>
      <c r="CT469" s="241"/>
      <c r="CU469" s="241"/>
      <c r="CV469" s="241"/>
      <c r="CW469" s="241"/>
      <c r="CX469" s="241"/>
      <c r="CY469" s="241"/>
      <c r="CZ469" s="241"/>
    </row>
    <row r="470" s="240" customFormat="true" ht="25.15" customHeight="true" x14ac:dyDescent="0.2">
      <c r="A470" s="427"/>
      <c r="B470" s="427"/>
      <c r="C470" s="2020"/>
      <c r="D470" s="2012"/>
      <c r="E470" s="1586"/>
      <c r="F470" s="1586"/>
      <c r="G470" s="1586"/>
      <c r="H470" s="2015" t="s">
        <v>248</v>
      </c>
      <c r="I470" s="2015"/>
      <c r="J470" s="2015"/>
      <c r="K470" s="1586"/>
      <c r="L470" s="1586"/>
      <c r="M470" s="2015" t="s">
        <v>375</v>
      </c>
      <c r="N470" s="2015"/>
      <c r="O470" s="1597">
        <v>3.291405242396539E-2</v>
      </c>
      <c r="P470" s="1586"/>
      <c r="Q470" s="1586"/>
      <c r="R470" s="241"/>
      <c r="Z470" s="241"/>
      <c r="AA470" s="241"/>
      <c r="AB470" s="241"/>
      <c r="AC470" s="241"/>
      <c r="AD470" s="241"/>
      <c r="AE470" s="241"/>
      <c r="AF470" s="241"/>
      <c r="AG470" s="241"/>
      <c r="AH470" s="241"/>
      <c r="AI470" s="241"/>
      <c r="AJ470" s="241"/>
      <c r="AK470" s="241"/>
      <c r="AL470" s="241"/>
      <c r="AM470" s="241"/>
      <c r="AN470" s="241"/>
      <c r="AO470" s="241"/>
      <c r="AP470" s="241"/>
      <c r="AQ470" s="241"/>
      <c r="AR470" s="241"/>
      <c r="AS470" s="241"/>
      <c r="AT470" s="241"/>
      <c r="AU470" s="241"/>
      <c r="AV470" s="241"/>
      <c r="AW470" s="241"/>
      <c r="AX470" s="241"/>
      <c r="AY470" s="241"/>
      <c r="AZ470" s="241"/>
      <c r="BB470" s="427"/>
      <c r="BZ470" s="241"/>
      <c r="CA470" s="241"/>
      <c r="CB470" s="241"/>
      <c r="CC470" s="241"/>
      <c r="CD470" s="241"/>
      <c r="CE470" s="241"/>
      <c r="CF470" s="241"/>
      <c r="CG470" s="241"/>
      <c r="CH470" s="241"/>
      <c r="CI470" s="241"/>
      <c r="CJ470" s="241"/>
      <c r="CK470" s="241"/>
      <c r="CL470" s="241"/>
      <c r="CM470" s="241"/>
      <c r="CN470" s="241"/>
      <c r="CO470" s="241"/>
      <c r="CP470" s="241"/>
      <c r="CQ470" s="241"/>
      <c r="CR470" s="241"/>
      <c r="CS470" s="241"/>
      <c r="CT470" s="241"/>
      <c r="CU470" s="241"/>
      <c r="CV470" s="241"/>
      <c r="CW470" s="241"/>
      <c r="CX470" s="241"/>
      <c r="CY470" s="241"/>
      <c r="CZ470" s="241"/>
    </row>
    <row r="471" s="240" customFormat="true" ht="25.15" customHeight="true" x14ac:dyDescent="0.2">
      <c r="A471" s="427"/>
      <c r="B471" s="427"/>
      <c r="C471" s="2020"/>
      <c r="D471" s="2012"/>
      <c r="E471" s="1586"/>
      <c r="F471" s="1586"/>
      <c r="G471" s="1586"/>
      <c r="H471" s="2015" t="s">
        <v>203</v>
      </c>
      <c r="I471" s="2015"/>
      <c r="J471" s="1600" t="s">
        <v>251</v>
      </c>
      <c r="K471" s="1586"/>
      <c r="L471" s="1586"/>
      <c r="M471" s="2015" t="s">
        <v>392</v>
      </c>
      <c r="N471" s="2015"/>
      <c r="O471" s="1597">
        <v>3.2139056567131494E-2</v>
      </c>
      <c r="P471" s="1586"/>
      <c r="Q471" s="1586"/>
      <c r="R471" s="241"/>
      <c r="Z471" s="241"/>
      <c r="AA471" s="241"/>
      <c r="AB471" s="241"/>
      <c r="AC471" s="241"/>
      <c r="AD471" s="241"/>
      <c r="AE471" s="241"/>
      <c r="AF471" s="241"/>
      <c r="AG471" s="241"/>
      <c r="AH471" s="241"/>
      <c r="AI471" s="241"/>
      <c r="AJ471" s="241"/>
      <c r="AK471" s="241"/>
      <c r="AL471" s="241"/>
      <c r="AM471" s="241"/>
      <c r="AN471" s="241"/>
      <c r="AO471" s="241"/>
      <c r="AP471" s="241"/>
      <c r="AQ471" s="241"/>
      <c r="AR471" s="241"/>
      <c r="AS471" s="241"/>
      <c r="AT471" s="241"/>
      <c r="AU471" s="241"/>
      <c r="AV471" s="241"/>
      <c r="AW471" s="241"/>
      <c r="AX471" s="241"/>
      <c r="AY471" s="241"/>
      <c r="AZ471" s="241"/>
      <c r="BB471" s="427"/>
      <c r="BZ471" s="241"/>
      <c r="CA471" s="241"/>
      <c r="CB471" s="241"/>
      <c r="CC471" s="241"/>
      <c r="CD471" s="241"/>
      <c r="CE471" s="241"/>
      <c r="CF471" s="241"/>
      <c r="CG471" s="241"/>
      <c r="CH471" s="241"/>
      <c r="CI471" s="241"/>
      <c r="CJ471" s="241"/>
      <c r="CK471" s="241"/>
      <c r="CL471" s="241"/>
      <c r="CM471" s="241"/>
      <c r="CN471" s="241"/>
      <c r="CO471" s="241"/>
      <c r="CP471" s="241"/>
      <c r="CQ471" s="241"/>
      <c r="CR471" s="241"/>
      <c r="CS471" s="241"/>
      <c r="CT471" s="241"/>
      <c r="CU471" s="241"/>
      <c r="CV471" s="241"/>
      <c r="CW471" s="241"/>
      <c r="CX471" s="241"/>
      <c r="CY471" s="241"/>
      <c r="CZ471" s="241"/>
    </row>
    <row r="472" s="240" customFormat="true" ht="25.15" customHeight="true" x14ac:dyDescent="0.2">
      <c r="A472" s="427"/>
      <c r="B472" s="427"/>
      <c r="C472" s="2020"/>
      <c r="D472" s="2012"/>
      <c r="E472" s="1586"/>
      <c r="F472" s="1586"/>
      <c r="G472" s="1586"/>
      <c r="H472" s="2015" t="s">
        <v>338</v>
      </c>
      <c r="I472" s="2015"/>
      <c r="J472" s="1593">
        <v>4.1105410063877461E-2</v>
      </c>
      <c r="K472" s="1586"/>
      <c r="L472" s="1586"/>
      <c r="M472" s="2015" t="s">
        <v>384</v>
      </c>
      <c r="N472" s="2015"/>
      <c r="O472" s="1597">
        <v>-2.121937339280712E-2</v>
      </c>
      <c r="P472" s="1586"/>
      <c r="Q472" s="1586"/>
      <c r="R472" s="241"/>
      <c r="Z472" s="241"/>
      <c r="AA472" s="241"/>
      <c r="AB472" s="241"/>
      <c r="AC472" s="241"/>
      <c r="AD472" s="241"/>
      <c r="AE472" s="241"/>
      <c r="AF472" s="241"/>
      <c r="AG472" s="241"/>
      <c r="AH472" s="241"/>
      <c r="AI472" s="241"/>
      <c r="AJ472" s="241"/>
      <c r="AK472" s="241"/>
      <c r="AL472" s="241"/>
      <c r="AM472" s="241"/>
      <c r="AN472" s="241"/>
      <c r="AO472" s="241"/>
      <c r="AP472" s="241"/>
      <c r="AQ472" s="241"/>
      <c r="AR472" s="241"/>
      <c r="AS472" s="241"/>
      <c r="AT472" s="241"/>
      <c r="AU472" s="241"/>
      <c r="AV472" s="241"/>
      <c r="AW472" s="241"/>
      <c r="AX472" s="241"/>
      <c r="AY472" s="241"/>
      <c r="AZ472" s="241"/>
      <c r="BB472" s="427"/>
      <c r="BZ472" s="241"/>
      <c r="CA472" s="241"/>
      <c r="CB472" s="241"/>
      <c r="CC472" s="241"/>
      <c r="CD472" s="241"/>
      <c r="CE472" s="241"/>
      <c r="CF472" s="241"/>
      <c r="CG472" s="241"/>
      <c r="CH472" s="241"/>
      <c r="CI472" s="241"/>
      <c r="CJ472" s="241"/>
      <c r="CK472" s="241"/>
      <c r="CL472" s="241"/>
      <c r="CM472" s="241"/>
      <c r="CN472" s="241"/>
      <c r="CO472" s="241"/>
      <c r="CP472" s="241"/>
      <c r="CQ472" s="241"/>
      <c r="CR472" s="241"/>
      <c r="CS472" s="241"/>
      <c r="CT472" s="241"/>
      <c r="CU472" s="241"/>
      <c r="CV472" s="241"/>
      <c r="CW472" s="241"/>
      <c r="CX472" s="241"/>
      <c r="CY472" s="241"/>
      <c r="CZ472" s="241"/>
    </row>
    <row r="473" s="240" customFormat="true" ht="25.15" customHeight="true" x14ac:dyDescent="0.2">
      <c r="A473" s="427"/>
      <c r="B473" s="427"/>
      <c r="C473" s="2020" t="s">
        <v>248</v>
      </c>
      <c r="D473" s="2015"/>
      <c r="E473" s="2015"/>
      <c r="F473" s="1586"/>
      <c r="G473" s="1586"/>
      <c r="H473" s="2015" t="s">
        <v>318</v>
      </c>
      <c r="I473" s="2015"/>
      <c r="J473" s="1596">
        <v>6.8792328549891563E-2</v>
      </c>
      <c r="K473" s="1586"/>
      <c r="L473" s="1586"/>
      <c r="M473" s="2015" t="s">
        <v>393</v>
      </c>
      <c r="N473" s="2015"/>
      <c r="O473" s="1597">
        <v>2.0845060942155103E-2</v>
      </c>
      <c r="P473" s="1586"/>
      <c r="Q473" s="1586"/>
      <c r="R473" s="241"/>
      <c r="Z473" s="241"/>
      <c r="AA473" s="241"/>
      <c r="AB473" s="241"/>
      <c r="AC473" s="241"/>
      <c r="AD473" s="241"/>
      <c r="AE473" s="241"/>
      <c r="AF473" s="241"/>
      <c r="AG473" s="241"/>
      <c r="AH473" s="241"/>
      <c r="AI473" s="241"/>
      <c r="AJ473" s="241"/>
      <c r="AK473" s="241"/>
      <c r="AL473" s="241"/>
      <c r="AM473" s="241"/>
      <c r="AN473" s="241"/>
      <c r="AO473" s="241"/>
      <c r="AP473" s="241"/>
      <c r="AQ473" s="241"/>
      <c r="AR473" s="241"/>
      <c r="AS473" s="241"/>
      <c r="AT473" s="241"/>
      <c r="AU473" s="241"/>
      <c r="AV473" s="241"/>
      <c r="AW473" s="241"/>
      <c r="AX473" s="241"/>
      <c r="AY473" s="241"/>
      <c r="AZ473" s="241"/>
      <c r="BB473" s="427"/>
      <c r="BZ473" s="241"/>
      <c r="CA473" s="241"/>
      <c r="CB473" s="241"/>
      <c r="CC473" s="241"/>
      <c r="CD473" s="241"/>
      <c r="CE473" s="241"/>
      <c r="CF473" s="241"/>
      <c r="CG473" s="241"/>
      <c r="CH473" s="241"/>
      <c r="CI473" s="241"/>
      <c r="CJ473" s="241"/>
      <c r="CK473" s="241"/>
      <c r="CL473" s="241"/>
      <c r="CM473" s="241"/>
      <c r="CN473" s="241"/>
      <c r="CO473" s="241"/>
      <c r="CP473" s="241"/>
      <c r="CQ473" s="241"/>
      <c r="CR473" s="241"/>
      <c r="CS473" s="241"/>
      <c r="CT473" s="241"/>
      <c r="CU473" s="241"/>
      <c r="CV473" s="241"/>
      <c r="CW473" s="241"/>
      <c r="CX473" s="241"/>
      <c r="CY473" s="241"/>
      <c r="CZ473" s="241"/>
    </row>
    <row r="474" s="240" customFormat="true" ht="25.15" customHeight="true" x14ac:dyDescent="0.2">
      <c r="A474" s="427"/>
      <c r="B474" s="427"/>
      <c r="C474" s="2020" t="s">
        <v>203</v>
      </c>
      <c r="D474" s="2015"/>
      <c r="E474" s="1601" t="s">
        <v>251</v>
      </c>
      <c r="F474" s="1586"/>
      <c r="G474" s="1586"/>
      <c r="H474" s="2015" t="s">
        <v>333</v>
      </c>
      <c r="I474" s="2015"/>
      <c r="J474" s="1596">
        <v>6.3562480481690858E-2</v>
      </c>
      <c r="K474" s="1586"/>
      <c r="L474" s="1586"/>
      <c r="M474" s="2015" t="s">
        <v>394</v>
      </c>
      <c r="N474" s="2015"/>
      <c r="O474" s="1597">
        <v>-2.0761999588312527E-2</v>
      </c>
      <c r="P474" s="1586"/>
      <c r="Q474" s="1586"/>
      <c r="R474" s="241"/>
      <c r="Z474" s="241"/>
      <c r="AA474" s="241"/>
      <c r="AB474" s="241"/>
      <c r="AC474" s="241"/>
      <c r="AD474" s="241"/>
      <c r="AE474" s="241"/>
      <c r="AF474" s="241"/>
      <c r="AG474" s="241"/>
      <c r="AH474" s="241"/>
      <c r="AI474" s="241"/>
      <c r="AJ474" s="241"/>
      <c r="AK474" s="241"/>
      <c r="AL474" s="241"/>
      <c r="AM474" s="241"/>
      <c r="AN474" s="241"/>
      <c r="AO474" s="241"/>
      <c r="AP474" s="241"/>
      <c r="AQ474" s="241"/>
      <c r="AR474" s="241"/>
      <c r="AS474" s="241"/>
      <c r="AT474" s="241"/>
      <c r="AU474" s="241"/>
      <c r="AV474" s="241"/>
      <c r="AW474" s="241"/>
      <c r="AX474" s="241"/>
      <c r="AY474" s="241"/>
      <c r="AZ474" s="241"/>
      <c r="BB474" s="427"/>
      <c r="BZ474" s="241"/>
      <c r="CA474" s="241"/>
      <c r="CB474" s="241"/>
      <c r="CC474" s="241"/>
      <c r="CD474" s="241"/>
      <c r="CE474" s="241"/>
      <c r="CF474" s="241"/>
      <c r="CG474" s="241"/>
      <c r="CH474" s="241"/>
      <c r="CI474" s="241"/>
      <c r="CJ474" s="241"/>
      <c r="CK474" s="241"/>
      <c r="CL474" s="241"/>
      <c r="CM474" s="241"/>
      <c r="CN474" s="241"/>
      <c r="CO474" s="241"/>
      <c r="CP474" s="241"/>
      <c r="CQ474" s="241"/>
      <c r="CR474" s="241"/>
      <c r="CS474" s="241"/>
      <c r="CT474" s="241"/>
      <c r="CU474" s="241"/>
      <c r="CV474" s="241"/>
      <c r="CW474" s="241"/>
      <c r="CX474" s="241"/>
      <c r="CY474" s="241"/>
      <c r="CZ474" s="241"/>
    </row>
    <row r="475" s="240" customFormat="true" ht="25.15" customHeight="true" x14ac:dyDescent="0.2">
      <c r="A475" s="427"/>
      <c r="B475" s="427"/>
      <c r="C475" s="2020" t="s">
        <v>338</v>
      </c>
      <c r="D475" s="2015"/>
      <c r="E475" s="1592">
        <v>3.7786596142206925E-2</v>
      </c>
      <c r="F475" s="1586"/>
      <c r="G475" s="1586"/>
      <c r="H475" s="2015" t="s">
        <v>307</v>
      </c>
      <c r="I475" s="2015"/>
      <c r="J475" s="1596">
        <v>0.37055955333620921</v>
      </c>
      <c r="K475" s="1586"/>
      <c r="L475" s="1586"/>
      <c r="M475" s="2015" t="s">
        <v>395</v>
      </c>
      <c r="N475" s="2015"/>
      <c r="O475" s="1597">
        <v>-1.970345589074992E-2</v>
      </c>
      <c r="P475" s="1586"/>
      <c r="Q475" s="1586"/>
      <c r="R475" s="241"/>
      <c r="Z475" s="241"/>
      <c r="AA475" s="241"/>
      <c r="AB475" s="241"/>
      <c r="AC475" s="241"/>
      <c r="AD475" s="241"/>
      <c r="AE475" s="241"/>
      <c r="AF475" s="241"/>
      <c r="AG475" s="241"/>
      <c r="AH475" s="241"/>
      <c r="AI475" s="241"/>
      <c r="AJ475" s="241"/>
      <c r="AK475" s="241"/>
      <c r="AL475" s="241"/>
      <c r="AM475" s="241"/>
      <c r="AN475" s="241"/>
      <c r="AO475" s="241"/>
      <c r="AP475" s="241"/>
      <c r="AQ475" s="241"/>
      <c r="AR475" s="241"/>
      <c r="AS475" s="241"/>
      <c r="AT475" s="241"/>
      <c r="AU475" s="241"/>
      <c r="AV475" s="241"/>
      <c r="AW475" s="241"/>
      <c r="AX475" s="241"/>
      <c r="AY475" s="241"/>
      <c r="AZ475" s="241"/>
      <c r="BB475" s="427"/>
      <c r="BZ475" s="241"/>
      <c r="CA475" s="241"/>
      <c r="CB475" s="241"/>
      <c r="CC475" s="241"/>
      <c r="CD475" s="241"/>
      <c r="CE475" s="241"/>
      <c r="CF475" s="241"/>
      <c r="CG475" s="241"/>
      <c r="CH475" s="241"/>
      <c r="CI475" s="241"/>
      <c r="CJ475" s="241"/>
      <c r="CK475" s="241"/>
      <c r="CL475" s="241"/>
      <c r="CM475" s="241"/>
      <c r="CN475" s="241"/>
      <c r="CO475" s="241"/>
      <c r="CP475" s="241"/>
      <c r="CQ475" s="241"/>
      <c r="CR475" s="241"/>
      <c r="CS475" s="241"/>
      <c r="CT475" s="241"/>
      <c r="CU475" s="241"/>
      <c r="CV475" s="241"/>
      <c r="CW475" s="241"/>
      <c r="CX475" s="241"/>
      <c r="CY475" s="241"/>
      <c r="CZ475" s="241"/>
    </row>
    <row r="476" s="240" customFormat="true" ht="25.15" customHeight="true" x14ac:dyDescent="0.2">
      <c r="A476" s="427"/>
      <c r="B476" s="427"/>
      <c r="C476" s="2020" t="s">
        <v>318</v>
      </c>
      <c r="D476" s="2015"/>
      <c r="E476" s="1595">
        <v>0.24355207443130961</v>
      </c>
      <c r="F476" s="1586"/>
      <c r="G476" s="1586"/>
      <c r="H476" s="2015" t="s">
        <v>308</v>
      </c>
      <c r="I476" s="2015"/>
      <c r="J476" s="1596">
        <v>0.48602797219012922</v>
      </c>
      <c r="K476" s="1586"/>
      <c r="L476" s="1586"/>
      <c r="M476" s="2015" t="s">
        <v>341</v>
      </c>
      <c r="N476" s="2015"/>
      <c r="O476" s="1597">
        <v>-1.8918063731335952E-2</v>
      </c>
      <c r="P476" s="1586"/>
      <c r="Q476" s="1586"/>
      <c r="R476" s="241"/>
      <c r="Z476" s="241"/>
      <c r="AA476" s="241"/>
      <c r="AB476" s="241"/>
      <c r="AC476" s="241"/>
      <c r="AD476" s="241"/>
      <c r="AE476" s="241"/>
      <c r="AF476" s="241"/>
      <c r="AG476" s="241"/>
      <c r="AH476" s="241"/>
      <c r="AI476" s="241"/>
      <c r="AJ476" s="241"/>
      <c r="AK476" s="241"/>
      <c r="AL476" s="241"/>
      <c r="AM476" s="241"/>
      <c r="AN476" s="241"/>
      <c r="AO476" s="241"/>
      <c r="AP476" s="241"/>
      <c r="AQ476" s="241"/>
      <c r="AR476" s="241"/>
      <c r="AS476" s="241"/>
      <c r="AT476" s="241"/>
      <c r="AU476" s="241"/>
      <c r="AV476" s="241"/>
      <c r="AW476" s="241"/>
      <c r="AX476" s="241"/>
      <c r="AY476" s="241"/>
      <c r="AZ476" s="241"/>
      <c r="BB476" s="427"/>
      <c r="BZ476" s="241"/>
      <c r="CA476" s="241"/>
      <c r="CB476" s="241"/>
      <c r="CC476" s="241"/>
      <c r="CD476" s="241"/>
      <c r="CE476" s="241"/>
      <c r="CF476" s="241"/>
      <c r="CG476" s="241"/>
      <c r="CH476" s="241"/>
      <c r="CI476" s="241"/>
      <c r="CJ476" s="241"/>
      <c r="CK476" s="241"/>
      <c r="CL476" s="241"/>
      <c r="CM476" s="241"/>
      <c r="CN476" s="241"/>
      <c r="CO476" s="241"/>
      <c r="CP476" s="241"/>
      <c r="CQ476" s="241"/>
      <c r="CR476" s="241"/>
      <c r="CS476" s="241"/>
      <c r="CT476" s="241"/>
      <c r="CU476" s="241"/>
      <c r="CV476" s="241"/>
      <c r="CW476" s="241"/>
      <c r="CX476" s="241"/>
      <c r="CY476" s="241"/>
      <c r="CZ476" s="241"/>
    </row>
    <row r="477" s="240" customFormat="true" ht="25.15" customHeight="true" x14ac:dyDescent="0.2">
      <c r="A477" s="427"/>
      <c r="B477" s="427"/>
      <c r="C477" s="2020" t="s">
        <v>333</v>
      </c>
      <c r="D477" s="2015"/>
      <c r="E477" s="1595">
        <v>0.11293000855480323</v>
      </c>
      <c r="F477" s="1586"/>
      <c r="G477" s="1586"/>
      <c r="H477" s="2015" t="s">
        <v>319</v>
      </c>
      <c r="I477" s="2015"/>
      <c r="J477" s="1596">
        <v>0.20192012837758128</v>
      </c>
      <c r="K477" s="1586"/>
      <c r="L477" s="1586"/>
      <c r="M477" s="2015" t="s">
        <v>379</v>
      </c>
      <c r="N477" s="2015"/>
      <c r="O477" s="1597">
        <v>1.849627127731223E-2</v>
      </c>
      <c r="P477" s="1586"/>
      <c r="Q477" s="1586"/>
      <c r="R477" s="241"/>
      <c r="Z477" s="241"/>
      <c r="AA477" s="241"/>
      <c r="AB477" s="241"/>
      <c r="AC477" s="241"/>
      <c r="AD477" s="241"/>
      <c r="AE477" s="241"/>
      <c r="AF477" s="241"/>
      <c r="AG477" s="241"/>
      <c r="AH477" s="241"/>
      <c r="AI477" s="241"/>
      <c r="AJ477" s="241"/>
      <c r="AK477" s="241"/>
      <c r="AL477" s="241"/>
      <c r="AM477" s="241"/>
      <c r="AN477" s="241"/>
      <c r="AO477" s="241"/>
      <c r="AP477" s="241"/>
      <c r="AQ477" s="241"/>
      <c r="AR477" s="241"/>
      <c r="AS477" s="241"/>
      <c r="AT477" s="241"/>
      <c r="AU477" s="241"/>
      <c r="AV477" s="241"/>
      <c r="AW477" s="241"/>
      <c r="AX477" s="241"/>
      <c r="AY477" s="241"/>
      <c r="AZ477" s="241"/>
      <c r="BB477" s="427"/>
      <c r="BZ477" s="241"/>
      <c r="CA477" s="241"/>
      <c r="CB477" s="241"/>
      <c r="CC477" s="241"/>
      <c r="CD477" s="241"/>
      <c r="CE477" s="241"/>
      <c r="CF477" s="241"/>
      <c r="CG477" s="241"/>
      <c r="CH477" s="241"/>
      <c r="CI477" s="241"/>
      <c r="CJ477" s="241"/>
      <c r="CK477" s="241"/>
      <c r="CL477" s="241"/>
      <c r="CM477" s="241"/>
      <c r="CN477" s="241"/>
      <c r="CO477" s="241"/>
      <c r="CP477" s="241"/>
      <c r="CQ477" s="241"/>
      <c r="CR477" s="241"/>
      <c r="CS477" s="241"/>
      <c r="CT477" s="241"/>
      <c r="CU477" s="241"/>
      <c r="CV477" s="241"/>
      <c r="CW477" s="241"/>
      <c r="CX477" s="241"/>
      <c r="CY477" s="241"/>
      <c r="CZ477" s="241"/>
    </row>
    <row r="478" s="240" customFormat="true" ht="25.15" customHeight="true" x14ac:dyDescent="0.2">
      <c r="A478" s="427"/>
      <c r="B478" s="427"/>
      <c r="C478" s="2020" t="s">
        <v>307</v>
      </c>
      <c r="D478" s="2015"/>
      <c r="E478" s="1595">
        <v>0.53965509415723723</v>
      </c>
      <c r="F478" s="1586"/>
      <c r="G478" s="1586"/>
      <c r="H478" s="2015" t="s">
        <v>312</v>
      </c>
      <c r="I478" s="2015"/>
      <c r="J478" s="1596">
        <v>0.30607229159815008</v>
      </c>
      <c r="K478" s="1586"/>
      <c r="L478" s="1586"/>
      <c r="M478" s="2015" t="s">
        <v>396</v>
      </c>
      <c r="N478" s="2015"/>
      <c r="O478" s="1597">
        <v>1.5408470828941511E-2</v>
      </c>
      <c r="P478" s="1586"/>
      <c r="Q478" s="1586"/>
      <c r="R478" s="241"/>
      <c r="Z478" s="241"/>
      <c r="AA478" s="241"/>
      <c r="AB478" s="241"/>
      <c r="AC478" s="241"/>
      <c r="AD478" s="241"/>
      <c r="AE478" s="241"/>
      <c r="AF478" s="241"/>
      <c r="AG478" s="241"/>
      <c r="AH478" s="241"/>
      <c r="AI478" s="241"/>
      <c r="AJ478" s="241"/>
      <c r="AK478" s="241"/>
      <c r="AL478" s="241"/>
      <c r="AM478" s="241"/>
      <c r="AN478" s="241"/>
      <c r="AO478" s="241"/>
      <c r="AP478" s="241"/>
      <c r="AQ478" s="241"/>
      <c r="AR478" s="241"/>
      <c r="AS478" s="241"/>
      <c r="AT478" s="241"/>
      <c r="AU478" s="241"/>
      <c r="AV478" s="241"/>
      <c r="AW478" s="241"/>
      <c r="AX478" s="241"/>
      <c r="AY478" s="241"/>
      <c r="AZ478" s="241"/>
      <c r="BB478" s="427"/>
      <c r="BZ478" s="241"/>
      <c r="CA478" s="241"/>
      <c r="CB478" s="241"/>
      <c r="CC478" s="241"/>
      <c r="CD478" s="241"/>
      <c r="CE478" s="241"/>
      <c r="CF478" s="241"/>
      <c r="CG478" s="241"/>
      <c r="CH478" s="241"/>
      <c r="CI478" s="241"/>
      <c r="CJ478" s="241"/>
      <c r="CK478" s="241"/>
      <c r="CL478" s="241"/>
      <c r="CM478" s="241"/>
      <c r="CN478" s="241"/>
      <c r="CO478" s="241"/>
      <c r="CP478" s="241"/>
      <c r="CQ478" s="241"/>
      <c r="CR478" s="241"/>
      <c r="CS478" s="241"/>
      <c r="CT478" s="241"/>
      <c r="CU478" s="241"/>
      <c r="CV478" s="241"/>
      <c r="CW478" s="241"/>
      <c r="CX478" s="241"/>
      <c r="CY478" s="241"/>
      <c r="CZ478" s="241"/>
    </row>
    <row r="479" s="240" customFormat="true" ht="25.15" customHeight="true" x14ac:dyDescent="0.2">
      <c r="A479" s="427"/>
      <c r="B479" s="427"/>
      <c r="C479" s="2020" t="s">
        <v>308</v>
      </c>
      <c r="D479" s="2015"/>
      <c r="E479" s="1595">
        <v>0.50224700021938118</v>
      </c>
      <c r="F479" s="1586"/>
      <c r="G479" s="1586"/>
      <c r="H479" s="2015" t="s">
        <v>322</v>
      </c>
      <c r="I479" s="2015"/>
      <c r="J479" s="1596">
        <v>0.19967512693941178</v>
      </c>
      <c r="K479" s="1586"/>
      <c r="L479" s="1586"/>
      <c r="M479" s="2015" t="s">
        <v>397</v>
      </c>
      <c r="N479" s="2015"/>
      <c r="O479" s="1597">
        <v>1.4683915473713626E-2</v>
      </c>
      <c r="P479" s="1586"/>
      <c r="Q479" s="1586"/>
      <c r="R479" s="241"/>
      <c r="Z479" s="241"/>
      <c r="AA479" s="241"/>
      <c r="AB479" s="241"/>
      <c r="AC479" s="241"/>
      <c r="AD479" s="241"/>
      <c r="AE479" s="241"/>
      <c r="AF479" s="241"/>
      <c r="AG479" s="241"/>
      <c r="AH479" s="241"/>
      <c r="AI479" s="241"/>
      <c r="AJ479" s="241"/>
      <c r="AK479" s="241"/>
      <c r="AL479" s="241"/>
      <c r="AM479" s="241"/>
      <c r="AN479" s="241"/>
      <c r="AO479" s="241"/>
      <c r="AP479" s="241"/>
      <c r="AQ479" s="241"/>
      <c r="AR479" s="241"/>
      <c r="AS479" s="241"/>
      <c r="AT479" s="241"/>
      <c r="AU479" s="241"/>
      <c r="AV479" s="241"/>
      <c r="AW479" s="241"/>
      <c r="AX479" s="241"/>
      <c r="AY479" s="241"/>
      <c r="AZ479" s="241"/>
      <c r="BB479" s="427"/>
      <c r="BZ479" s="241"/>
      <c r="CA479" s="241"/>
      <c r="CB479" s="241"/>
      <c r="CC479" s="241"/>
      <c r="CD479" s="241"/>
      <c r="CE479" s="241"/>
      <c r="CF479" s="241"/>
      <c r="CG479" s="241"/>
      <c r="CH479" s="241"/>
      <c r="CI479" s="241"/>
      <c r="CJ479" s="241"/>
      <c r="CK479" s="241"/>
      <c r="CL479" s="241"/>
      <c r="CM479" s="241"/>
      <c r="CN479" s="241"/>
      <c r="CO479" s="241"/>
      <c r="CP479" s="241"/>
      <c r="CQ479" s="241"/>
      <c r="CR479" s="241"/>
      <c r="CS479" s="241"/>
      <c r="CT479" s="241"/>
      <c r="CU479" s="241"/>
      <c r="CV479" s="241"/>
      <c r="CW479" s="241"/>
      <c r="CX479" s="241"/>
      <c r="CY479" s="241"/>
      <c r="CZ479" s="241"/>
    </row>
    <row r="480" s="240" customFormat="true" ht="25.15" customHeight="true" x14ac:dyDescent="0.2">
      <c r="A480" s="427"/>
      <c r="B480" s="427"/>
      <c r="C480" s="2020" t="s">
        <v>319</v>
      </c>
      <c r="D480" s="2015"/>
      <c r="E480" s="1595">
        <v>0.24426789585534392</v>
      </c>
      <c r="F480" s="1586"/>
      <c r="G480" s="1586"/>
      <c r="H480" s="2015" t="s">
        <v>331</v>
      </c>
      <c r="I480" s="2015"/>
      <c r="J480" s="1596">
        <v>0.10059832963694887</v>
      </c>
      <c r="K480" s="1586"/>
      <c r="L480" s="1586"/>
      <c r="M480" s="2015" t="s">
        <v>381</v>
      </c>
      <c r="N480" s="2015"/>
      <c r="O480" s="1597">
        <v>-1.3178017219816644E-2</v>
      </c>
      <c r="P480" s="1586"/>
      <c r="Q480" s="1586"/>
      <c r="R480" s="241"/>
      <c r="Z480" s="241"/>
      <c r="AA480" s="241"/>
      <c r="AB480" s="241"/>
      <c r="AC480" s="241"/>
      <c r="AD480" s="241"/>
      <c r="AE480" s="241"/>
      <c r="AF480" s="241"/>
      <c r="AG480" s="241"/>
      <c r="AH480" s="241"/>
      <c r="AI480" s="241"/>
      <c r="AJ480" s="241"/>
      <c r="AK480" s="241"/>
      <c r="AL480" s="241"/>
      <c r="AM480" s="241"/>
      <c r="AN480" s="241"/>
      <c r="AO480" s="241"/>
      <c r="AP480" s="241"/>
      <c r="AQ480" s="241"/>
      <c r="AR480" s="241"/>
      <c r="AS480" s="241"/>
      <c r="AT480" s="241"/>
      <c r="AU480" s="241"/>
      <c r="AV480" s="241"/>
      <c r="AW480" s="241"/>
      <c r="AX480" s="241"/>
      <c r="AY480" s="241"/>
      <c r="AZ480" s="241"/>
      <c r="BB480" s="427"/>
      <c r="BZ480" s="241"/>
      <c r="CA480" s="241"/>
      <c r="CB480" s="241"/>
      <c r="CC480" s="241"/>
      <c r="CD480" s="241"/>
      <c r="CE480" s="241"/>
      <c r="CF480" s="241"/>
      <c r="CG480" s="241"/>
      <c r="CH480" s="241"/>
      <c r="CI480" s="241"/>
      <c r="CJ480" s="241"/>
      <c r="CK480" s="241"/>
      <c r="CL480" s="241"/>
      <c r="CM480" s="241"/>
      <c r="CN480" s="241"/>
      <c r="CO480" s="241"/>
      <c r="CP480" s="241"/>
      <c r="CQ480" s="241"/>
      <c r="CR480" s="241"/>
      <c r="CS480" s="241"/>
      <c r="CT480" s="241"/>
      <c r="CU480" s="241"/>
      <c r="CV480" s="241"/>
      <c r="CW480" s="241"/>
      <c r="CX480" s="241"/>
      <c r="CY480" s="241"/>
      <c r="CZ480" s="241"/>
    </row>
    <row r="481" s="240" customFormat="true" ht="25.15" customHeight="true" x14ac:dyDescent="0.2">
      <c r="A481" s="427"/>
      <c r="B481" s="427"/>
      <c r="C481" s="2020" t="s">
        <v>312</v>
      </c>
      <c r="D481" s="2015"/>
      <c r="E481" s="1595">
        <v>0.39517525290862565</v>
      </c>
      <c r="F481" s="1586"/>
      <c r="G481" s="1586"/>
      <c r="H481" s="2015" t="s">
        <v>310</v>
      </c>
      <c r="I481" s="2015"/>
      <c r="J481" s="1596">
        <v>0.26583469721352648</v>
      </c>
      <c r="K481" s="1586"/>
      <c r="L481" s="1586"/>
      <c r="M481" s="2015" t="s">
        <v>388</v>
      </c>
      <c r="N481" s="2015"/>
      <c r="O481" s="1597">
        <v>1.2675041528586223E-2</v>
      </c>
      <c r="P481" s="1586"/>
      <c r="Q481" s="1586"/>
      <c r="R481" s="241"/>
      <c r="Z481" s="241"/>
      <c r="AA481" s="241"/>
      <c r="AB481" s="241"/>
      <c r="AC481" s="241"/>
      <c r="AD481" s="241"/>
      <c r="AE481" s="241"/>
      <c r="AF481" s="241"/>
      <c r="AG481" s="241"/>
      <c r="AH481" s="241"/>
      <c r="AI481" s="241"/>
      <c r="AJ481" s="241"/>
      <c r="AK481" s="241"/>
      <c r="AL481" s="241"/>
      <c r="AM481" s="241"/>
      <c r="AN481" s="241"/>
      <c r="AO481" s="241"/>
      <c r="AP481" s="241"/>
      <c r="AQ481" s="241"/>
      <c r="AR481" s="241"/>
      <c r="AS481" s="241"/>
      <c r="AT481" s="241"/>
      <c r="AU481" s="241"/>
      <c r="AV481" s="241"/>
      <c r="AW481" s="241"/>
      <c r="AX481" s="241"/>
      <c r="AY481" s="241"/>
      <c r="AZ481" s="241"/>
      <c r="BB481" s="427"/>
      <c r="BZ481" s="241"/>
      <c r="CA481" s="241"/>
      <c r="CB481" s="241"/>
      <c r="CC481" s="241"/>
      <c r="CD481" s="241"/>
      <c r="CE481" s="241"/>
      <c r="CF481" s="241"/>
      <c r="CG481" s="241"/>
      <c r="CH481" s="241"/>
      <c r="CI481" s="241"/>
      <c r="CJ481" s="241"/>
      <c r="CK481" s="241"/>
      <c r="CL481" s="241"/>
      <c r="CM481" s="241"/>
      <c r="CN481" s="241"/>
      <c r="CO481" s="241"/>
      <c r="CP481" s="241"/>
      <c r="CQ481" s="241"/>
      <c r="CR481" s="241"/>
      <c r="CS481" s="241"/>
      <c r="CT481" s="241"/>
      <c r="CU481" s="241"/>
      <c r="CV481" s="241"/>
      <c r="CW481" s="241"/>
      <c r="CX481" s="241"/>
      <c r="CY481" s="241"/>
      <c r="CZ481" s="241"/>
    </row>
    <row r="482" s="240" customFormat="true" ht="25.15" customHeight="true" x14ac:dyDescent="0.2">
      <c r="A482" s="427"/>
      <c r="B482" s="427"/>
      <c r="C482" s="2020" t="s">
        <v>322</v>
      </c>
      <c r="D482" s="2015"/>
      <c r="E482" s="1595">
        <v>0.18138082157866972</v>
      </c>
      <c r="F482" s="1586"/>
      <c r="G482" s="1586"/>
      <c r="H482" s="2015" t="s">
        <v>345</v>
      </c>
      <c r="I482" s="2015"/>
      <c r="J482" s="1596">
        <v>2.4079605801270297E-2</v>
      </c>
      <c r="K482" s="1586"/>
      <c r="L482" s="1586"/>
      <c r="M482" s="2015" t="s">
        <v>372</v>
      </c>
      <c r="N482" s="2015"/>
      <c r="O482" s="1597">
        <v>-1.1364486567124263E-2</v>
      </c>
      <c r="P482" s="1586"/>
      <c r="Q482" s="1586"/>
      <c r="R482" s="241"/>
      <c r="Z482" s="241"/>
      <c r="AA482" s="241"/>
      <c r="AB482" s="241"/>
      <c r="AC482" s="241"/>
      <c r="AD482" s="241"/>
      <c r="AE482" s="241"/>
      <c r="AF482" s="241"/>
      <c r="AG482" s="241"/>
      <c r="AH482" s="241"/>
      <c r="AI482" s="241"/>
      <c r="AJ482" s="241"/>
      <c r="AK482" s="241"/>
      <c r="AL482" s="241"/>
      <c r="AM482" s="241"/>
      <c r="AN482" s="241"/>
      <c r="AO482" s="241"/>
      <c r="AP482" s="241"/>
      <c r="AQ482" s="241"/>
      <c r="AR482" s="241"/>
      <c r="AS482" s="241"/>
      <c r="AT482" s="241"/>
      <c r="AU482" s="241"/>
      <c r="AV482" s="241"/>
      <c r="AW482" s="241"/>
      <c r="AX482" s="241"/>
      <c r="AY482" s="241"/>
      <c r="AZ482" s="241"/>
      <c r="BB482" s="427"/>
      <c r="BZ482" s="241"/>
      <c r="CA482" s="241"/>
      <c r="CB482" s="241"/>
      <c r="CC482" s="241"/>
      <c r="CD482" s="241"/>
      <c r="CE482" s="241"/>
      <c r="CF482" s="241"/>
      <c r="CG482" s="241"/>
      <c r="CH482" s="241"/>
      <c r="CI482" s="241"/>
      <c r="CJ482" s="241"/>
      <c r="CK482" s="241"/>
      <c r="CL482" s="241"/>
      <c r="CM482" s="241"/>
      <c r="CN482" s="241"/>
      <c r="CO482" s="241"/>
      <c r="CP482" s="241"/>
      <c r="CQ482" s="241"/>
      <c r="CR482" s="241"/>
      <c r="CS482" s="241"/>
      <c r="CT482" s="241"/>
      <c r="CU482" s="241"/>
      <c r="CV482" s="241"/>
      <c r="CW482" s="241"/>
      <c r="CX482" s="241"/>
      <c r="CY482" s="241"/>
      <c r="CZ482" s="241"/>
    </row>
    <row r="483" s="240" customFormat="true" ht="25.15" customHeight="true" x14ac:dyDescent="0.2">
      <c r="A483" s="427"/>
      <c r="B483" s="427"/>
      <c r="C483" s="2020" t="s">
        <v>331</v>
      </c>
      <c r="D483" s="2015"/>
      <c r="E483" s="1595">
        <v>0.12221094097526611</v>
      </c>
      <c r="F483" s="1586"/>
      <c r="G483" s="1586"/>
      <c r="H483" s="2015" t="s">
        <v>347</v>
      </c>
      <c r="I483" s="2015"/>
      <c r="J483" s="1596">
        <v>1.9939206866016544E-2</v>
      </c>
      <c r="K483" s="1586"/>
      <c r="L483" s="1586"/>
      <c r="M483" s="2015" t="s">
        <v>350</v>
      </c>
      <c r="N483" s="2015"/>
      <c r="O483" s="1597">
        <v>1.0440449287692785E-2</v>
      </c>
      <c r="P483" s="1586"/>
      <c r="Q483" s="1586"/>
      <c r="R483" s="241"/>
      <c r="Z483" s="241"/>
      <c r="AA483" s="241"/>
      <c r="AB483" s="241"/>
      <c r="AC483" s="241"/>
      <c r="AD483" s="241"/>
      <c r="AE483" s="241"/>
      <c r="AF483" s="241"/>
      <c r="AG483" s="241"/>
      <c r="AH483" s="241"/>
      <c r="AI483" s="241"/>
      <c r="AJ483" s="241"/>
      <c r="AK483" s="241"/>
      <c r="AL483" s="241"/>
      <c r="AM483" s="241"/>
      <c r="AN483" s="241"/>
      <c r="AO483" s="241"/>
      <c r="AP483" s="241"/>
      <c r="AQ483" s="241"/>
      <c r="AR483" s="241"/>
      <c r="AS483" s="241"/>
      <c r="AT483" s="241"/>
      <c r="AU483" s="241"/>
      <c r="AV483" s="241"/>
      <c r="AW483" s="241"/>
      <c r="AX483" s="241"/>
      <c r="AY483" s="241"/>
      <c r="AZ483" s="241"/>
      <c r="BB483" s="427"/>
      <c r="BZ483" s="241"/>
      <c r="CA483" s="241"/>
      <c r="CB483" s="241"/>
      <c r="CC483" s="241"/>
      <c r="CD483" s="241"/>
      <c r="CE483" s="241"/>
      <c r="CF483" s="241"/>
      <c r="CG483" s="241"/>
      <c r="CH483" s="241"/>
      <c r="CI483" s="241"/>
      <c r="CJ483" s="241"/>
      <c r="CK483" s="241"/>
      <c r="CL483" s="241"/>
      <c r="CM483" s="241"/>
      <c r="CN483" s="241"/>
      <c r="CO483" s="241"/>
      <c r="CP483" s="241"/>
      <c r="CQ483" s="241"/>
      <c r="CR483" s="241"/>
      <c r="CS483" s="241"/>
      <c r="CT483" s="241"/>
      <c r="CU483" s="241"/>
      <c r="CV483" s="241"/>
      <c r="CW483" s="241"/>
      <c r="CX483" s="241"/>
      <c r="CY483" s="241"/>
      <c r="CZ483" s="241"/>
    </row>
    <row r="484" s="240" customFormat="true" ht="25.15" customHeight="true" x14ac:dyDescent="0.2">
      <c r="A484" s="427"/>
      <c r="B484" s="427"/>
      <c r="C484" s="2020" t="s">
        <v>310</v>
      </c>
      <c r="D484" s="2015"/>
      <c r="E484" s="1595">
        <v>0.41213923111267603</v>
      </c>
      <c r="F484" s="1586"/>
      <c r="G484" s="1586"/>
      <c r="H484" s="2015" t="s">
        <v>351</v>
      </c>
      <c r="I484" s="2015"/>
      <c r="J484" s="1596">
        <v>1.3215840418312237E-2</v>
      </c>
      <c r="K484" s="1586"/>
      <c r="L484" s="1586"/>
      <c r="M484" s="2015" t="s">
        <v>366</v>
      </c>
      <c r="N484" s="2015"/>
      <c r="O484" s="1597">
        <v>-7.7052859627976308E-3</v>
      </c>
      <c r="P484" s="1586"/>
      <c r="Q484" s="1586"/>
      <c r="R484" s="241"/>
      <c r="Z484" s="241"/>
      <c r="AA484" s="241"/>
      <c r="AB484" s="241"/>
      <c r="AC484" s="241"/>
      <c r="AD484" s="241"/>
      <c r="AE484" s="241"/>
      <c r="AF484" s="241"/>
      <c r="AG484" s="241"/>
      <c r="AH484" s="241"/>
      <c r="AI484" s="241"/>
      <c r="AJ484" s="241"/>
      <c r="AK484" s="241"/>
      <c r="AL484" s="241"/>
      <c r="AM484" s="241"/>
      <c r="AN484" s="241"/>
      <c r="AO484" s="241"/>
      <c r="AP484" s="241"/>
      <c r="AQ484" s="241"/>
      <c r="AR484" s="241"/>
      <c r="AS484" s="241"/>
      <c r="AT484" s="241"/>
      <c r="AU484" s="241"/>
      <c r="AV484" s="241"/>
      <c r="AW484" s="241"/>
      <c r="AX484" s="241"/>
      <c r="AY484" s="241"/>
      <c r="AZ484" s="241"/>
      <c r="BB484" s="427"/>
      <c r="BZ484" s="241"/>
      <c r="CA484" s="241"/>
      <c r="CB484" s="241"/>
      <c r="CC484" s="241"/>
      <c r="CD484" s="241"/>
      <c r="CE484" s="241"/>
      <c r="CF484" s="241"/>
      <c r="CG484" s="241"/>
      <c r="CH484" s="241"/>
      <c r="CI484" s="241"/>
      <c r="CJ484" s="241"/>
      <c r="CK484" s="241"/>
      <c r="CL484" s="241"/>
      <c r="CM484" s="241"/>
      <c r="CN484" s="241"/>
      <c r="CO484" s="241"/>
      <c r="CP484" s="241"/>
      <c r="CQ484" s="241"/>
      <c r="CR484" s="241"/>
      <c r="CS484" s="241"/>
      <c r="CT484" s="241"/>
      <c r="CU484" s="241"/>
      <c r="CV484" s="241"/>
      <c r="CW484" s="241"/>
      <c r="CX484" s="241"/>
      <c r="CY484" s="241"/>
      <c r="CZ484" s="241"/>
    </row>
    <row r="485" s="240" customFormat="true" ht="25.15" customHeight="true" x14ac:dyDescent="0.2">
      <c r="A485" s="427"/>
      <c r="B485" s="427"/>
      <c r="C485" s="2020" t="s">
        <v>345</v>
      </c>
      <c r="D485" s="2015"/>
      <c r="E485" s="1595">
        <v>4.125544373337022E-3</v>
      </c>
      <c r="F485" s="1586"/>
      <c r="G485" s="1586"/>
      <c r="H485" s="2015" t="s">
        <v>380</v>
      </c>
      <c r="I485" s="2015"/>
      <c r="J485" s="1596">
        <v>3.9595806061589649E-4</v>
      </c>
      <c r="K485" s="1586"/>
      <c r="L485" s="1586"/>
      <c r="M485" s="2015" t="s">
        <v>390</v>
      </c>
      <c r="N485" s="2015"/>
      <c r="O485" s="1597">
        <v>-7.2589229763467891E-3</v>
      </c>
      <c r="P485" s="1586"/>
      <c r="Q485" s="1586"/>
      <c r="R485" s="241"/>
      <c r="Z485" s="241"/>
      <c r="AA485" s="241"/>
      <c r="AB485" s="241"/>
      <c r="AC485" s="241"/>
      <c r="AD485" s="241"/>
      <c r="AE485" s="241"/>
      <c r="AF485" s="241"/>
      <c r="AG485" s="241"/>
      <c r="AH485" s="241"/>
      <c r="AI485" s="241"/>
      <c r="AJ485" s="241"/>
      <c r="AK485" s="241"/>
      <c r="AL485" s="241"/>
      <c r="AM485" s="241"/>
      <c r="AN485" s="241"/>
      <c r="AO485" s="241"/>
      <c r="AP485" s="241"/>
      <c r="AQ485" s="241"/>
      <c r="AR485" s="241"/>
      <c r="AS485" s="241"/>
      <c r="AT485" s="241"/>
      <c r="AU485" s="241"/>
      <c r="AV485" s="241"/>
      <c r="AW485" s="241"/>
      <c r="AX485" s="241"/>
      <c r="AY485" s="241"/>
      <c r="AZ485" s="241"/>
      <c r="BB485" s="427"/>
      <c r="BZ485" s="241"/>
      <c r="CA485" s="241"/>
      <c r="CB485" s="241"/>
      <c r="CC485" s="241"/>
      <c r="CD485" s="241"/>
      <c r="CE485" s="241"/>
      <c r="CF485" s="241"/>
      <c r="CG485" s="241"/>
      <c r="CH485" s="241"/>
      <c r="CI485" s="241"/>
      <c r="CJ485" s="241"/>
      <c r="CK485" s="241"/>
      <c r="CL485" s="241"/>
      <c r="CM485" s="241"/>
      <c r="CN485" s="241"/>
      <c r="CO485" s="241"/>
      <c r="CP485" s="241"/>
      <c r="CQ485" s="241"/>
      <c r="CR485" s="241"/>
      <c r="CS485" s="241"/>
      <c r="CT485" s="241"/>
      <c r="CU485" s="241"/>
      <c r="CV485" s="241"/>
      <c r="CW485" s="241"/>
      <c r="CX485" s="241"/>
      <c r="CY485" s="241"/>
      <c r="CZ485" s="241"/>
    </row>
    <row r="486" s="240" customFormat="true" ht="25.15" customHeight="true" x14ac:dyDescent="0.2">
      <c r="A486" s="427"/>
      <c r="B486" s="427"/>
      <c r="C486" s="2020" t="s">
        <v>347</v>
      </c>
      <c r="D486" s="2015"/>
      <c r="E486" s="1595">
        <v>1.4031625995730029E-2</v>
      </c>
      <c r="F486" s="1586"/>
      <c r="G486" s="1586"/>
      <c r="H486" s="2015" t="s">
        <v>377</v>
      </c>
      <c r="I486" s="2015"/>
      <c r="J486" s="1596">
        <v>4.6013076718438986E-4</v>
      </c>
      <c r="K486" s="1586"/>
      <c r="L486" s="1586"/>
      <c r="M486" s="2015" t="s">
        <v>383</v>
      </c>
      <c r="N486" s="2015"/>
      <c r="O486" s="1597">
        <v>-6.163396208837873E-3</v>
      </c>
      <c r="P486" s="1586"/>
      <c r="Q486" s="1586"/>
      <c r="R486" s="241"/>
      <c r="Z486" s="241"/>
      <c r="AA486" s="241"/>
      <c r="AB486" s="241"/>
      <c r="AC486" s="241"/>
      <c r="AD486" s="241"/>
      <c r="AE486" s="241"/>
      <c r="AF486" s="241"/>
      <c r="AG486" s="241"/>
      <c r="AH486" s="241"/>
      <c r="AI486" s="241"/>
      <c r="AJ486" s="241"/>
      <c r="AK486" s="241"/>
      <c r="AL486" s="241"/>
      <c r="AM486" s="241"/>
      <c r="AN486" s="241"/>
      <c r="AO486" s="241"/>
      <c r="AP486" s="241"/>
      <c r="AQ486" s="241"/>
      <c r="AR486" s="241"/>
      <c r="AS486" s="241"/>
      <c r="AT486" s="241"/>
      <c r="AU486" s="241"/>
      <c r="AV486" s="241"/>
      <c r="AW486" s="241"/>
      <c r="AX486" s="241"/>
      <c r="AY486" s="241"/>
      <c r="AZ486" s="241"/>
      <c r="BB486" s="427"/>
      <c r="BZ486" s="241"/>
      <c r="CA486" s="241"/>
      <c r="CB486" s="241"/>
      <c r="CC486" s="241"/>
      <c r="CD486" s="241"/>
      <c r="CE486" s="241"/>
      <c r="CF486" s="241"/>
      <c r="CG486" s="241"/>
      <c r="CH486" s="241"/>
      <c r="CI486" s="241"/>
      <c r="CJ486" s="241"/>
      <c r="CK486" s="241"/>
      <c r="CL486" s="241"/>
      <c r="CM486" s="241"/>
      <c r="CN486" s="241"/>
      <c r="CO486" s="241"/>
      <c r="CP486" s="241"/>
      <c r="CQ486" s="241"/>
      <c r="CR486" s="241"/>
      <c r="CS486" s="241"/>
      <c r="CT486" s="241"/>
      <c r="CU486" s="241"/>
      <c r="CV486" s="241"/>
      <c r="CW486" s="241"/>
      <c r="CX486" s="241"/>
      <c r="CY486" s="241"/>
      <c r="CZ486" s="241"/>
    </row>
    <row r="487" s="240" customFormat="true" ht="25.15" customHeight="true" x14ac:dyDescent="0.2">
      <c r="A487" s="427"/>
      <c r="B487" s="427"/>
      <c r="C487" s="2020" t="s">
        <v>351</v>
      </c>
      <c r="D487" s="2015"/>
      <c r="E487" s="1595">
        <v>1.3462653891501759E-2</v>
      </c>
      <c r="F487" s="1586"/>
      <c r="G487" s="1586"/>
      <c r="H487" s="2015" t="s">
        <v>311</v>
      </c>
      <c r="I487" s="2015"/>
      <c r="J487" s="1596">
        <v>0.34690601762037382</v>
      </c>
      <c r="K487" s="1586"/>
      <c r="L487" s="1586"/>
      <c r="M487" s="2015" t="s">
        <v>398</v>
      </c>
      <c r="N487" s="2015"/>
      <c r="O487" s="1597">
        <v>-6.0054253376086216E-3</v>
      </c>
      <c r="P487" s="1586"/>
      <c r="Q487" s="1586"/>
      <c r="R487" s="241"/>
      <c r="Z487" s="241"/>
      <c r="AA487" s="241"/>
      <c r="AB487" s="241"/>
      <c r="AC487" s="241"/>
      <c r="AD487" s="241"/>
      <c r="AE487" s="241"/>
      <c r="AF487" s="241"/>
      <c r="AG487" s="241"/>
      <c r="AH487" s="241"/>
      <c r="AI487" s="241"/>
      <c r="AJ487" s="241"/>
      <c r="AK487" s="241"/>
      <c r="AL487" s="241"/>
      <c r="AM487" s="241"/>
      <c r="AN487" s="241"/>
      <c r="AO487" s="241"/>
      <c r="AP487" s="241"/>
      <c r="AQ487" s="241"/>
      <c r="AR487" s="241"/>
      <c r="AS487" s="241"/>
      <c r="AT487" s="241"/>
      <c r="AU487" s="241"/>
      <c r="AV487" s="241"/>
      <c r="AW487" s="241"/>
      <c r="AX487" s="241"/>
      <c r="AY487" s="241"/>
      <c r="AZ487" s="241"/>
      <c r="BB487" s="427"/>
      <c r="BZ487" s="241"/>
      <c r="CA487" s="241"/>
      <c r="CB487" s="241"/>
      <c r="CC487" s="241"/>
      <c r="CD487" s="241"/>
      <c r="CE487" s="241"/>
      <c r="CF487" s="241"/>
      <c r="CG487" s="241"/>
      <c r="CH487" s="241"/>
      <c r="CI487" s="241"/>
      <c r="CJ487" s="241"/>
      <c r="CK487" s="241"/>
      <c r="CL487" s="241"/>
      <c r="CM487" s="241"/>
      <c r="CN487" s="241"/>
      <c r="CO487" s="241"/>
      <c r="CP487" s="241"/>
      <c r="CQ487" s="241"/>
      <c r="CR487" s="241"/>
      <c r="CS487" s="241"/>
      <c r="CT487" s="241"/>
      <c r="CU487" s="241"/>
      <c r="CV487" s="241"/>
      <c r="CW487" s="241"/>
      <c r="CX487" s="241"/>
      <c r="CY487" s="241"/>
      <c r="CZ487" s="241"/>
    </row>
    <row r="488" s="240" customFormat="true" ht="25.15" customHeight="true" x14ac:dyDescent="0.2">
      <c r="A488" s="427"/>
      <c r="B488" s="427"/>
      <c r="C488" s="2020" t="s">
        <v>380</v>
      </c>
      <c r="D488" s="2015"/>
      <c r="E488" s="1595">
        <v>3.5240660140922861E-4</v>
      </c>
      <c r="F488" s="1586"/>
      <c r="G488" s="1586"/>
      <c r="H488" s="2015" t="s">
        <v>314</v>
      </c>
      <c r="I488" s="2015"/>
      <c r="J488" s="1596">
        <v>2.7823182541128179E-4</v>
      </c>
      <c r="K488" s="1586"/>
      <c r="L488" s="1586"/>
      <c r="M488" s="2015" t="s">
        <v>337</v>
      </c>
      <c r="N488" s="2015"/>
      <c r="O488" s="1597">
        <v>-5.9523637391990904E-3</v>
      </c>
      <c r="P488" s="1586"/>
      <c r="Q488" s="1586"/>
      <c r="R488" s="241"/>
      <c r="Z488" s="241"/>
      <c r="AA488" s="241"/>
      <c r="AB488" s="241"/>
      <c r="AC488" s="241"/>
      <c r="AD488" s="241"/>
      <c r="AE488" s="241"/>
      <c r="AF488" s="241"/>
      <c r="AG488" s="241"/>
      <c r="AH488" s="241"/>
      <c r="AI488" s="241"/>
      <c r="AJ488" s="241"/>
      <c r="AK488" s="241"/>
      <c r="AL488" s="241"/>
      <c r="AM488" s="241"/>
      <c r="AN488" s="241"/>
      <c r="AO488" s="241"/>
      <c r="AP488" s="241"/>
      <c r="AQ488" s="241"/>
      <c r="AR488" s="241"/>
      <c r="AS488" s="241"/>
      <c r="AT488" s="241"/>
      <c r="AU488" s="241"/>
      <c r="AV488" s="241"/>
      <c r="AW488" s="241"/>
      <c r="AX488" s="241"/>
      <c r="AY488" s="241"/>
      <c r="AZ488" s="241"/>
      <c r="BB488" s="427"/>
      <c r="BZ488" s="241"/>
      <c r="CA488" s="241"/>
      <c r="CB488" s="241"/>
      <c r="CC488" s="241"/>
      <c r="CD488" s="241"/>
      <c r="CE488" s="241"/>
      <c r="CF488" s="241"/>
      <c r="CG488" s="241"/>
      <c r="CH488" s="241"/>
      <c r="CI488" s="241"/>
      <c r="CJ488" s="241"/>
      <c r="CK488" s="241"/>
      <c r="CL488" s="241"/>
      <c r="CM488" s="241"/>
      <c r="CN488" s="241"/>
      <c r="CO488" s="241"/>
      <c r="CP488" s="241"/>
      <c r="CQ488" s="241"/>
      <c r="CR488" s="241"/>
      <c r="CS488" s="241"/>
      <c r="CT488" s="241"/>
      <c r="CU488" s="241"/>
      <c r="CV488" s="241"/>
      <c r="CW488" s="241"/>
      <c r="CX488" s="241"/>
      <c r="CY488" s="241"/>
      <c r="CZ488" s="241"/>
    </row>
    <row r="489" s="240" customFormat="true" ht="25.15" customHeight="true" x14ac:dyDescent="0.2">
      <c r="A489" s="427"/>
      <c r="B489" s="427"/>
      <c r="C489" s="2020" t="s">
        <v>377</v>
      </c>
      <c r="D489" s="2015"/>
      <c r="E489" s="1595">
        <v>6.9480037887291414E-4</v>
      </c>
      <c r="F489" s="1586"/>
      <c r="G489" s="1586"/>
      <c r="H489" s="2015" t="s">
        <v>375</v>
      </c>
      <c r="I489" s="2015"/>
      <c r="J489" s="1602">
        <v>2.4376605496654604E-5</v>
      </c>
      <c r="K489" s="1586"/>
      <c r="L489" s="1586"/>
      <c r="M489" s="2015" t="s">
        <v>391</v>
      </c>
      <c r="N489" s="2015"/>
      <c r="O489" s="1597">
        <v>4.866970423949111E-3</v>
      </c>
      <c r="P489" s="1586"/>
      <c r="Q489" s="1586"/>
      <c r="R489" s="241"/>
      <c r="Z489" s="241"/>
      <c r="AA489" s="241"/>
      <c r="AB489" s="241"/>
      <c r="AC489" s="241"/>
      <c r="AD489" s="241"/>
      <c r="AE489" s="241"/>
      <c r="AF489" s="241"/>
      <c r="AG489" s="241"/>
      <c r="AH489" s="241"/>
      <c r="AI489" s="241"/>
      <c r="AJ489" s="241"/>
      <c r="AK489" s="241"/>
      <c r="AL489" s="241"/>
      <c r="AM489" s="241"/>
      <c r="AN489" s="241"/>
      <c r="AO489" s="241"/>
      <c r="AP489" s="241"/>
      <c r="AQ489" s="241"/>
      <c r="AR489" s="241"/>
      <c r="AS489" s="241"/>
      <c r="AT489" s="241"/>
      <c r="AU489" s="241"/>
      <c r="AV489" s="241"/>
      <c r="AW489" s="241"/>
      <c r="AX489" s="241"/>
      <c r="AY489" s="241"/>
      <c r="AZ489" s="241"/>
      <c r="BB489" s="427"/>
      <c r="BZ489" s="241"/>
      <c r="CA489" s="241"/>
      <c r="CB489" s="241"/>
      <c r="CC489" s="241"/>
      <c r="CD489" s="241"/>
      <c r="CE489" s="241"/>
      <c r="CF489" s="241"/>
      <c r="CG489" s="241"/>
      <c r="CH489" s="241"/>
      <c r="CI489" s="241"/>
      <c r="CJ489" s="241"/>
      <c r="CK489" s="241"/>
      <c r="CL489" s="241"/>
      <c r="CM489" s="241"/>
      <c r="CN489" s="241"/>
      <c r="CO489" s="241"/>
      <c r="CP489" s="241"/>
      <c r="CQ489" s="241"/>
      <c r="CR489" s="241"/>
      <c r="CS489" s="241"/>
      <c r="CT489" s="241"/>
      <c r="CU489" s="241"/>
      <c r="CV489" s="241"/>
      <c r="CW489" s="241"/>
      <c r="CX489" s="241"/>
      <c r="CY489" s="241"/>
      <c r="CZ489" s="241"/>
    </row>
    <row r="490" s="240" customFormat="true" ht="25.15" customHeight="true" x14ac:dyDescent="0.2">
      <c r="A490" s="427"/>
      <c r="B490" s="427"/>
      <c r="C490" s="2020" t="s">
        <v>311</v>
      </c>
      <c r="D490" s="2015"/>
      <c r="E490" s="1595">
        <v>0.30431066018590419</v>
      </c>
      <c r="F490" s="1586"/>
      <c r="G490" s="1586"/>
      <c r="H490" s="2015" t="s">
        <v>355</v>
      </c>
      <c r="I490" s="2015"/>
      <c r="J490" s="1596">
        <v>1.3999397707869163E-2</v>
      </c>
      <c r="K490" s="1586"/>
      <c r="L490" s="1586"/>
      <c r="M490" s="2015" t="s">
        <v>399</v>
      </c>
      <c r="N490" s="2015"/>
      <c r="O490" s="1597">
        <v>4.0947160113525317E-3</v>
      </c>
      <c r="P490" s="1586"/>
      <c r="Q490" s="1586"/>
      <c r="R490" s="241"/>
      <c r="Z490" s="241"/>
      <c r="AA490" s="241"/>
      <c r="AB490" s="241"/>
      <c r="AC490" s="241"/>
      <c r="AD490" s="241"/>
      <c r="AE490" s="241"/>
      <c r="AF490" s="241"/>
      <c r="AG490" s="241"/>
      <c r="AH490" s="241"/>
      <c r="AI490" s="241"/>
      <c r="AJ490" s="241"/>
      <c r="AK490" s="241"/>
      <c r="AL490" s="241"/>
      <c r="AM490" s="241"/>
      <c r="AN490" s="241"/>
      <c r="AO490" s="241"/>
      <c r="AP490" s="241"/>
      <c r="AQ490" s="241"/>
      <c r="AR490" s="241"/>
      <c r="AS490" s="241"/>
      <c r="AT490" s="241"/>
      <c r="AU490" s="241"/>
      <c r="AV490" s="241"/>
      <c r="AW490" s="241"/>
      <c r="AX490" s="241"/>
      <c r="AY490" s="241"/>
      <c r="AZ490" s="241"/>
      <c r="BB490" s="427"/>
      <c r="BZ490" s="241"/>
      <c r="CA490" s="241"/>
      <c r="CB490" s="241"/>
      <c r="CC490" s="241"/>
      <c r="CD490" s="241"/>
      <c r="CE490" s="241"/>
      <c r="CF490" s="241"/>
      <c r="CG490" s="241"/>
      <c r="CH490" s="241"/>
      <c r="CI490" s="241"/>
      <c r="CJ490" s="241"/>
      <c r="CK490" s="241"/>
      <c r="CL490" s="241"/>
      <c r="CM490" s="241"/>
      <c r="CN490" s="241"/>
      <c r="CO490" s="241"/>
      <c r="CP490" s="241"/>
      <c r="CQ490" s="241"/>
      <c r="CR490" s="241"/>
      <c r="CS490" s="241"/>
      <c r="CT490" s="241"/>
      <c r="CU490" s="241"/>
      <c r="CV490" s="241"/>
      <c r="CW490" s="241"/>
      <c r="CX490" s="241"/>
      <c r="CY490" s="241"/>
      <c r="CZ490" s="241"/>
    </row>
    <row r="491" s="240" customFormat="true" ht="25.15" customHeight="true" x14ac:dyDescent="0.2">
      <c r="A491" s="427"/>
      <c r="B491" s="427"/>
      <c r="C491" s="2020" t="s">
        <v>314</v>
      </c>
      <c r="D491" s="2015"/>
      <c r="E491" s="1595">
        <v>0.15821385086215395</v>
      </c>
      <c r="F491" s="1586"/>
      <c r="G491" s="1586"/>
      <c r="H491" s="2015" t="s">
        <v>321</v>
      </c>
      <c r="I491" s="2015"/>
      <c r="J491" s="1596">
        <v>0.19794357601751394</v>
      </c>
      <c r="K491" s="1586"/>
      <c r="L491" s="1586"/>
      <c r="M491" s="2015" t="s">
        <v>354</v>
      </c>
      <c r="N491" s="2015"/>
      <c r="O491" s="1597">
        <v>4.0404447881820377E-3</v>
      </c>
      <c r="P491" s="1586"/>
      <c r="Q491" s="1586"/>
      <c r="R491" s="241"/>
      <c r="Z491" s="241"/>
      <c r="AA491" s="241"/>
      <c r="AB491" s="241"/>
      <c r="AC491" s="241"/>
      <c r="AD491" s="241"/>
      <c r="AE491" s="241"/>
      <c r="AF491" s="241"/>
      <c r="AG491" s="241"/>
      <c r="AH491" s="241"/>
      <c r="AI491" s="241"/>
      <c r="AJ491" s="241"/>
      <c r="AK491" s="241"/>
      <c r="AL491" s="241"/>
      <c r="AM491" s="241"/>
      <c r="AN491" s="241"/>
      <c r="AO491" s="241"/>
      <c r="AP491" s="241"/>
      <c r="AQ491" s="241"/>
      <c r="AR491" s="241"/>
      <c r="AS491" s="241"/>
      <c r="AT491" s="241"/>
      <c r="AU491" s="241"/>
      <c r="AV491" s="241"/>
      <c r="AW491" s="241"/>
      <c r="AX491" s="241"/>
      <c r="AY491" s="241"/>
      <c r="AZ491" s="241"/>
      <c r="BB491" s="427"/>
      <c r="BZ491" s="241"/>
      <c r="CA491" s="241"/>
      <c r="CB491" s="241"/>
      <c r="CC491" s="241"/>
      <c r="CD491" s="241"/>
      <c r="CE491" s="241"/>
      <c r="CF491" s="241"/>
      <c r="CG491" s="241"/>
      <c r="CH491" s="241"/>
      <c r="CI491" s="241"/>
      <c r="CJ491" s="241"/>
      <c r="CK491" s="241"/>
      <c r="CL491" s="241"/>
      <c r="CM491" s="241"/>
      <c r="CN491" s="241"/>
      <c r="CO491" s="241"/>
      <c r="CP491" s="241"/>
      <c r="CQ491" s="241"/>
      <c r="CR491" s="241"/>
      <c r="CS491" s="241"/>
      <c r="CT491" s="241"/>
      <c r="CU491" s="241"/>
      <c r="CV491" s="241"/>
      <c r="CW491" s="241"/>
      <c r="CX491" s="241"/>
      <c r="CY491" s="241"/>
      <c r="CZ491" s="241"/>
    </row>
    <row r="492" s="240" customFormat="true" ht="25.15" customHeight="true" x14ac:dyDescent="0.2">
      <c r="A492" s="427"/>
      <c r="B492" s="427"/>
      <c r="C492" s="2020" t="s">
        <v>375</v>
      </c>
      <c r="D492" s="2015"/>
      <c r="E492" s="1595">
        <v>8.5677712265287665E-4</v>
      </c>
      <c r="F492" s="1586"/>
      <c r="G492" s="1586"/>
      <c r="H492" s="2015" t="s">
        <v>368</v>
      </c>
      <c r="I492" s="2015"/>
      <c r="J492" s="1596">
        <v>2.736902029449856E-3</v>
      </c>
      <c r="K492" s="1586"/>
      <c r="L492" s="1586"/>
      <c r="M492" s="2015" t="s">
        <v>376</v>
      </c>
      <c r="N492" s="2015"/>
      <c r="O492" s="1597">
        <v>3.7369567842260301E-3</v>
      </c>
      <c r="P492" s="1586"/>
      <c r="Q492" s="1586"/>
      <c r="R492" s="241"/>
      <c r="Z492" s="241"/>
      <c r="AA492" s="241"/>
      <c r="AB492" s="241"/>
      <c r="AC492" s="241"/>
      <c r="AD492" s="241"/>
      <c r="AE492" s="241"/>
      <c r="AF492" s="241"/>
      <c r="AG492" s="241"/>
      <c r="AH492" s="241"/>
      <c r="AI492" s="241"/>
      <c r="AJ492" s="241"/>
      <c r="AK492" s="241"/>
      <c r="AL492" s="241"/>
      <c r="AM492" s="241"/>
      <c r="AN492" s="241"/>
      <c r="AO492" s="241"/>
      <c r="AP492" s="241"/>
      <c r="AQ492" s="241"/>
      <c r="AR492" s="241"/>
      <c r="AS492" s="241"/>
      <c r="AT492" s="241"/>
      <c r="AU492" s="241"/>
      <c r="AV492" s="241"/>
      <c r="AW492" s="241"/>
      <c r="AX492" s="241"/>
      <c r="AY492" s="241"/>
      <c r="AZ492" s="241"/>
      <c r="BB492" s="427"/>
      <c r="BZ492" s="241"/>
      <c r="CA492" s="241"/>
      <c r="CB492" s="241"/>
      <c r="CC492" s="241"/>
      <c r="CD492" s="241"/>
      <c r="CE492" s="241"/>
      <c r="CF492" s="241"/>
      <c r="CG492" s="241"/>
      <c r="CH492" s="241"/>
      <c r="CI492" s="241"/>
      <c r="CJ492" s="241"/>
      <c r="CK492" s="241"/>
      <c r="CL492" s="241"/>
      <c r="CM492" s="241"/>
      <c r="CN492" s="241"/>
      <c r="CO492" s="241"/>
      <c r="CP492" s="241"/>
      <c r="CQ492" s="241"/>
      <c r="CR492" s="241"/>
      <c r="CS492" s="241"/>
      <c r="CT492" s="241"/>
      <c r="CU492" s="241"/>
      <c r="CV492" s="241"/>
      <c r="CW492" s="241"/>
      <c r="CX492" s="241"/>
      <c r="CY492" s="241"/>
      <c r="CZ492" s="241"/>
    </row>
    <row r="493" s="240" customFormat="true" ht="25.15" customHeight="true" x14ac:dyDescent="0.2">
      <c r="A493" s="427"/>
      <c r="B493" s="427"/>
      <c r="C493" s="2020" t="s">
        <v>355</v>
      </c>
      <c r="D493" s="2015"/>
      <c r="E493" s="1595">
        <v>9.2683985443258647E-4</v>
      </c>
      <c r="F493" s="1586"/>
      <c r="G493" s="1586"/>
      <c r="H493" s="2015" t="s">
        <v>340</v>
      </c>
      <c r="I493" s="2015"/>
      <c r="J493" s="1596">
        <v>2.8600211202463772E-2</v>
      </c>
      <c r="K493" s="1586"/>
      <c r="L493" s="1586"/>
      <c r="M493" s="2015" t="s">
        <v>400</v>
      </c>
      <c r="N493" s="2015"/>
      <c r="O493" s="1597">
        <v>-3.6634044464844816E-3</v>
      </c>
      <c r="P493" s="1586"/>
      <c r="Q493" s="1586"/>
      <c r="R493" s="241"/>
      <c r="Z493" s="241"/>
      <c r="AA493" s="241"/>
      <c r="AB493" s="241"/>
      <c r="AC493" s="241"/>
      <c r="AD493" s="241"/>
      <c r="AE493" s="241"/>
      <c r="AF493" s="241"/>
      <c r="AG493" s="241"/>
      <c r="AH493" s="241"/>
      <c r="AI493" s="241"/>
      <c r="AJ493" s="241"/>
      <c r="AK493" s="241"/>
      <c r="AL493" s="241"/>
      <c r="AM493" s="241"/>
      <c r="AN493" s="241"/>
      <c r="AO493" s="241"/>
      <c r="AP493" s="241"/>
      <c r="AQ493" s="241"/>
      <c r="AR493" s="241"/>
      <c r="AS493" s="241"/>
      <c r="AT493" s="241"/>
      <c r="AU493" s="241"/>
      <c r="AV493" s="241"/>
      <c r="AW493" s="241"/>
      <c r="AX493" s="241"/>
      <c r="AY493" s="241"/>
      <c r="AZ493" s="241"/>
      <c r="BB493" s="427"/>
      <c r="BZ493" s="241"/>
      <c r="CA493" s="241"/>
      <c r="CB493" s="241"/>
      <c r="CC493" s="241"/>
      <c r="CD493" s="241"/>
      <c r="CE493" s="241"/>
      <c r="CF493" s="241"/>
      <c r="CG493" s="241"/>
      <c r="CH493" s="241"/>
      <c r="CI493" s="241"/>
      <c r="CJ493" s="241"/>
      <c r="CK493" s="241"/>
      <c r="CL493" s="241"/>
      <c r="CM493" s="241"/>
      <c r="CN493" s="241"/>
      <c r="CO493" s="241"/>
      <c r="CP493" s="241"/>
      <c r="CQ493" s="241"/>
      <c r="CR493" s="241"/>
      <c r="CS493" s="241"/>
      <c r="CT493" s="241"/>
      <c r="CU493" s="241"/>
      <c r="CV493" s="241"/>
      <c r="CW493" s="241"/>
      <c r="CX493" s="241"/>
      <c r="CY493" s="241"/>
      <c r="CZ493" s="241"/>
    </row>
    <row r="494" s="240" customFormat="true" ht="25.15" customHeight="true" x14ac:dyDescent="0.2">
      <c r="A494" s="427"/>
      <c r="B494" s="427"/>
      <c r="C494" s="2020" t="s">
        <v>321</v>
      </c>
      <c r="D494" s="2015"/>
      <c r="E494" s="1595">
        <v>0.24051296994971361</v>
      </c>
      <c r="F494" s="1586"/>
      <c r="G494" s="1586"/>
      <c r="H494" s="2015" t="s">
        <v>366</v>
      </c>
      <c r="I494" s="2015"/>
      <c r="J494" s="1596">
        <v>5.4054267582492833E-3</v>
      </c>
      <c r="K494" s="1586"/>
      <c r="L494" s="1586"/>
      <c r="M494" s="2015" t="s">
        <v>370</v>
      </c>
      <c r="N494" s="2015"/>
      <c r="O494" s="1597">
        <v>-3.6341593334934408E-3</v>
      </c>
      <c r="P494" s="1586"/>
      <c r="Q494" s="1586"/>
      <c r="R494" s="241"/>
      <c r="Z494" s="241"/>
      <c r="AA494" s="241"/>
      <c r="AB494" s="241"/>
      <c r="AC494" s="241"/>
      <c r="AD494" s="241"/>
      <c r="AE494" s="241"/>
      <c r="AF494" s="241"/>
      <c r="AG494" s="241"/>
      <c r="AH494" s="241"/>
      <c r="AI494" s="241"/>
      <c r="AJ494" s="241"/>
      <c r="AK494" s="241"/>
      <c r="AL494" s="241"/>
      <c r="AM494" s="241"/>
      <c r="AN494" s="241"/>
      <c r="AO494" s="241"/>
      <c r="AP494" s="241"/>
      <c r="AQ494" s="241"/>
      <c r="AR494" s="241"/>
      <c r="AS494" s="241"/>
      <c r="AT494" s="241"/>
      <c r="AU494" s="241"/>
      <c r="AV494" s="241"/>
      <c r="AW494" s="241"/>
      <c r="AX494" s="241"/>
      <c r="AY494" s="241"/>
      <c r="AZ494" s="241"/>
      <c r="BB494" s="427"/>
      <c r="BZ494" s="241"/>
      <c r="CA494" s="241"/>
      <c r="CB494" s="241"/>
      <c r="CC494" s="241"/>
      <c r="CD494" s="241"/>
      <c r="CE494" s="241"/>
      <c r="CF494" s="241"/>
      <c r="CG494" s="241"/>
      <c r="CH494" s="241"/>
      <c r="CI494" s="241"/>
      <c r="CJ494" s="241"/>
      <c r="CK494" s="241"/>
      <c r="CL494" s="241"/>
      <c r="CM494" s="241"/>
      <c r="CN494" s="241"/>
      <c r="CO494" s="241"/>
      <c r="CP494" s="241"/>
      <c r="CQ494" s="241"/>
      <c r="CR494" s="241"/>
      <c r="CS494" s="241"/>
      <c r="CT494" s="241"/>
      <c r="CU494" s="241"/>
      <c r="CV494" s="241"/>
      <c r="CW494" s="241"/>
      <c r="CX494" s="241"/>
      <c r="CY494" s="241"/>
      <c r="CZ494" s="241"/>
    </row>
    <row r="495" s="240" customFormat="true" ht="25.15" customHeight="true" x14ac:dyDescent="0.2">
      <c r="A495" s="427"/>
      <c r="B495" s="427"/>
      <c r="C495" s="2020" t="s">
        <v>368</v>
      </c>
      <c r="D495" s="2015"/>
      <c r="E495" s="1595">
        <v>1.3394604592172398E-3</v>
      </c>
      <c r="F495" s="1586"/>
      <c r="G495" s="1586"/>
      <c r="H495" s="2015" t="s">
        <v>346</v>
      </c>
      <c r="I495" s="2015"/>
      <c r="J495" s="1596">
        <v>1.5447292278054164E-2</v>
      </c>
      <c r="K495" s="1586"/>
      <c r="L495" s="1586"/>
      <c r="M495" s="2015" t="s">
        <v>355</v>
      </c>
      <c r="N495" s="2015"/>
      <c r="O495" s="1603">
        <v>-1.3875982757834858E-3</v>
      </c>
      <c r="P495" s="1586"/>
      <c r="Q495" s="1586"/>
      <c r="R495" s="241"/>
      <c r="Z495" s="241"/>
      <c r="AA495" s="241"/>
      <c r="AB495" s="241"/>
      <c r="AC495" s="241"/>
      <c r="AD495" s="241"/>
      <c r="AE495" s="241"/>
      <c r="AF495" s="241"/>
      <c r="AG495" s="241"/>
      <c r="AH495" s="241"/>
      <c r="AI495" s="241"/>
      <c r="AJ495" s="241"/>
      <c r="AK495" s="241"/>
      <c r="AL495" s="241"/>
      <c r="AM495" s="241"/>
      <c r="AN495" s="241"/>
      <c r="AO495" s="241"/>
      <c r="AP495" s="241"/>
      <c r="AQ495" s="241"/>
      <c r="AR495" s="241"/>
      <c r="AS495" s="241"/>
      <c r="AT495" s="241"/>
      <c r="AU495" s="241"/>
      <c r="AV495" s="241"/>
      <c r="AW495" s="241"/>
      <c r="AX495" s="241"/>
      <c r="AY495" s="241"/>
      <c r="AZ495" s="241"/>
      <c r="BB495" s="427"/>
      <c r="BZ495" s="241"/>
      <c r="CA495" s="241"/>
      <c r="CB495" s="241"/>
      <c r="CC495" s="241"/>
      <c r="CD495" s="241"/>
      <c r="CE495" s="241"/>
      <c r="CF495" s="241"/>
      <c r="CG495" s="241"/>
      <c r="CH495" s="241"/>
      <c r="CI495" s="241"/>
      <c r="CJ495" s="241"/>
      <c r="CK495" s="241"/>
      <c r="CL495" s="241"/>
      <c r="CM495" s="241"/>
      <c r="CN495" s="241"/>
      <c r="CO495" s="241"/>
      <c r="CP495" s="241"/>
      <c r="CQ495" s="241"/>
      <c r="CR495" s="241"/>
      <c r="CS495" s="241"/>
      <c r="CT495" s="241"/>
      <c r="CU495" s="241"/>
      <c r="CV495" s="241"/>
      <c r="CW495" s="241"/>
      <c r="CX495" s="241"/>
      <c r="CY495" s="241"/>
      <c r="CZ495" s="241"/>
    </row>
    <row r="496" s="240" customFormat="true" ht="25.15" customHeight="true" x14ac:dyDescent="0.2">
      <c r="A496" s="427"/>
      <c r="B496" s="427"/>
      <c r="C496" s="2020" t="s">
        <v>340</v>
      </c>
      <c r="D496" s="2015"/>
      <c r="E496" s="1595">
        <v>4.7565342153925577E-2</v>
      </c>
      <c r="F496" s="1586"/>
      <c r="G496" s="1586"/>
      <c r="H496" s="2015" t="s">
        <v>341</v>
      </c>
      <c r="I496" s="2015"/>
      <c r="J496" s="1596">
        <v>3.4795215317770863E-2</v>
      </c>
      <c r="K496" s="1586"/>
      <c r="L496" s="1586"/>
      <c r="M496" s="2012"/>
      <c r="N496" s="2012"/>
      <c r="O496" s="1586"/>
      <c r="P496" s="1586"/>
      <c r="Q496" s="1586"/>
      <c r="R496" s="241"/>
      <c r="Z496" s="241"/>
      <c r="AA496" s="241"/>
      <c r="AB496" s="241"/>
      <c r="AC496" s="241"/>
      <c r="AD496" s="241"/>
      <c r="AE496" s="241"/>
      <c r="AF496" s="241"/>
      <c r="AG496" s="241"/>
      <c r="AH496" s="241"/>
      <c r="AI496" s="241"/>
      <c r="AJ496" s="241"/>
      <c r="AK496" s="241"/>
      <c r="AL496" s="241"/>
      <c r="AM496" s="241"/>
      <c r="AN496" s="241"/>
      <c r="AO496" s="241"/>
      <c r="AP496" s="241"/>
      <c r="AQ496" s="241"/>
      <c r="AR496" s="241"/>
      <c r="AS496" s="241"/>
      <c r="AT496" s="241"/>
      <c r="AU496" s="241"/>
      <c r="AV496" s="241"/>
      <c r="AW496" s="241"/>
      <c r="AX496" s="241"/>
      <c r="AY496" s="241"/>
      <c r="AZ496" s="241"/>
      <c r="BB496" s="427"/>
      <c r="BZ496" s="241"/>
      <c r="CA496" s="241"/>
      <c r="CB496" s="241"/>
      <c r="CC496" s="241"/>
      <c r="CD496" s="241"/>
      <c r="CE496" s="241"/>
      <c r="CF496" s="241"/>
      <c r="CG496" s="241"/>
      <c r="CH496" s="241"/>
      <c r="CI496" s="241"/>
      <c r="CJ496" s="241"/>
      <c r="CK496" s="241"/>
      <c r="CL496" s="241"/>
      <c r="CM496" s="241"/>
      <c r="CN496" s="241"/>
      <c r="CO496" s="241"/>
      <c r="CP496" s="241"/>
      <c r="CQ496" s="241"/>
      <c r="CR496" s="241"/>
      <c r="CS496" s="241"/>
      <c r="CT496" s="241"/>
      <c r="CU496" s="241"/>
      <c r="CV496" s="241"/>
      <c r="CW496" s="241"/>
      <c r="CX496" s="241"/>
      <c r="CY496" s="241"/>
      <c r="CZ496" s="241"/>
    </row>
    <row r="497" s="240" customFormat="true" ht="25.15" customHeight="true" x14ac:dyDescent="0.2">
      <c r="A497" s="427"/>
      <c r="B497" s="427"/>
      <c r="C497" s="2020" t="s">
        <v>366</v>
      </c>
      <c r="D497" s="2015"/>
      <c r="E497" s="1595">
        <v>1.2479106279268211E-3</v>
      </c>
      <c r="F497" s="1586"/>
      <c r="G497" s="1586"/>
      <c r="H497" s="2015" t="s">
        <v>361</v>
      </c>
      <c r="I497" s="2015"/>
      <c r="J497" s="1596">
        <v>6.3697753809847909E-3</v>
      </c>
      <c r="K497" s="1586"/>
      <c r="L497" s="1586"/>
      <c r="M497" s="2012"/>
      <c r="N497" s="2012"/>
      <c r="O497" s="1586"/>
      <c r="P497" s="1586"/>
      <c r="Q497" s="1586"/>
      <c r="R497" s="241"/>
      <c r="Z497" s="241"/>
      <c r="AA497" s="241"/>
      <c r="AB497" s="241"/>
      <c r="AC497" s="241"/>
      <c r="AD497" s="241"/>
      <c r="AE497" s="241"/>
      <c r="AF497" s="241"/>
      <c r="AG497" s="241"/>
      <c r="AH497" s="241"/>
      <c r="AI497" s="241"/>
      <c r="AJ497" s="241"/>
      <c r="AK497" s="241"/>
      <c r="AL497" s="241"/>
      <c r="AM497" s="241"/>
      <c r="AN497" s="241"/>
      <c r="AO497" s="241"/>
      <c r="AP497" s="241"/>
      <c r="AQ497" s="241"/>
      <c r="AR497" s="241"/>
      <c r="AS497" s="241"/>
      <c r="AT497" s="241"/>
      <c r="AU497" s="241"/>
      <c r="AV497" s="241"/>
      <c r="AW497" s="241"/>
      <c r="AX497" s="241"/>
      <c r="AY497" s="241"/>
      <c r="AZ497" s="241"/>
      <c r="BB497" s="427"/>
      <c r="BZ497" s="241"/>
      <c r="CA497" s="241"/>
      <c r="CB497" s="241"/>
      <c r="CC497" s="241"/>
      <c r="CD497" s="241"/>
      <c r="CE497" s="241"/>
      <c r="CF497" s="241"/>
      <c r="CG497" s="241"/>
      <c r="CH497" s="241"/>
      <c r="CI497" s="241"/>
      <c r="CJ497" s="241"/>
      <c r="CK497" s="241"/>
      <c r="CL497" s="241"/>
      <c r="CM497" s="241"/>
      <c r="CN497" s="241"/>
      <c r="CO497" s="241"/>
      <c r="CP497" s="241"/>
      <c r="CQ497" s="241"/>
      <c r="CR497" s="241"/>
      <c r="CS497" s="241"/>
      <c r="CT497" s="241"/>
      <c r="CU497" s="241"/>
      <c r="CV497" s="241"/>
      <c r="CW497" s="241"/>
      <c r="CX497" s="241"/>
      <c r="CY497" s="241"/>
      <c r="CZ497" s="241"/>
    </row>
    <row r="498" s="240" customFormat="true" ht="25.15" customHeight="true" x14ac:dyDescent="0.2">
      <c r="A498" s="427"/>
      <c r="B498" s="427"/>
      <c r="C498" s="2020" t="s">
        <v>346</v>
      </c>
      <c r="D498" s="2015"/>
      <c r="E498" s="1595">
        <v>2.1880346291063366E-2</v>
      </c>
      <c r="F498" s="1586"/>
      <c r="G498" s="1586"/>
      <c r="H498" s="2015" t="s">
        <v>330</v>
      </c>
      <c r="I498" s="2015"/>
      <c r="J498" s="1596">
        <v>5.1657826002085773E-2</v>
      </c>
      <c r="K498" s="1586"/>
      <c r="L498" s="1586"/>
      <c r="M498" s="2012"/>
      <c r="N498" s="2012"/>
      <c r="O498" s="1586"/>
      <c r="P498" s="1586"/>
      <c r="Q498" s="1586"/>
      <c r="R498" s="241"/>
      <c r="Z498" s="241"/>
      <c r="AA498" s="241"/>
      <c r="AB498" s="241"/>
      <c r="AC498" s="241"/>
      <c r="AD498" s="241"/>
      <c r="AE498" s="241"/>
      <c r="AF498" s="241"/>
      <c r="AG498" s="241"/>
      <c r="AH498" s="241"/>
      <c r="AI498" s="241"/>
      <c r="AJ498" s="241"/>
      <c r="AK498" s="241"/>
      <c r="AL498" s="241"/>
      <c r="AM498" s="241"/>
      <c r="AN498" s="241"/>
      <c r="AO498" s="241"/>
      <c r="AP498" s="241"/>
      <c r="AQ498" s="241"/>
      <c r="AR498" s="241"/>
      <c r="AS498" s="241"/>
      <c r="AT498" s="241"/>
      <c r="AU498" s="241"/>
      <c r="AV498" s="241"/>
      <c r="AW498" s="241"/>
      <c r="AX498" s="241"/>
      <c r="AY498" s="241"/>
      <c r="AZ498" s="241"/>
      <c r="BB498" s="427"/>
      <c r="BZ498" s="241"/>
      <c r="CA498" s="241"/>
      <c r="CB498" s="241"/>
      <c r="CC498" s="241"/>
      <c r="CD498" s="241"/>
      <c r="CE498" s="241"/>
      <c r="CF498" s="241"/>
      <c r="CG498" s="241"/>
      <c r="CH498" s="241"/>
      <c r="CI498" s="241"/>
      <c r="CJ498" s="241"/>
      <c r="CK498" s="241"/>
      <c r="CL498" s="241"/>
      <c r="CM498" s="241"/>
      <c r="CN498" s="241"/>
      <c r="CO498" s="241"/>
      <c r="CP498" s="241"/>
      <c r="CQ498" s="241"/>
      <c r="CR498" s="241"/>
      <c r="CS498" s="241"/>
      <c r="CT498" s="241"/>
      <c r="CU498" s="241"/>
      <c r="CV498" s="241"/>
      <c r="CW498" s="241"/>
      <c r="CX498" s="241"/>
      <c r="CY498" s="241"/>
      <c r="CZ498" s="241"/>
    </row>
    <row r="499" s="240" customFormat="true" ht="25.15" customHeight="true" x14ac:dyDescent="0.2">
      <c r="A499" s="427"/>
      <c r="B499" s="427"/>
      <c r="C499" s="2020" t="s">
        <v>341</v>
      </c>
      <c r="D499" s="2015"/>
      <c r="E499" s="1595">
        <v>1.5902778782453466E-3</v>
      </c>
      <c r="F499" s="1586"/>
      <c r="G499" s="1586"/>
      <c r="H499" s="2015" t="s">
        <v>353</v>
      </c>
      <c r="I499" s="2015"/>
      <c r="J499" s="1596">
        <v>6.9466953238311417E-3</v>
      </c>
      <c r="K499" s="1586"/>
      <c r="L499" s="1586"/>
      <c r="M499" s="2015" t="s">
        <v>248</v>
      </c>
      <c r="N499" s="2015"/>
      <c r="O499" s="2015"/>
      <c r="P499" s="1586"/>
      <c r="Q499" s="1586"/>
      <c r="R499" s="241"/>
      <c r="Z499" s="241"/>
      <c r="AA499" s="241"/>
      <c r="AB499" s="241"/>
      <c r="AC499" s="241"/>
      <c r="AD499" s="241"/>
      <c r="AE499" s="241"/>
      <c r="AF499" s="241"/>
      <c r="AG499" s="241"/>
      <c r="AH499" s="241"/>
      <c r="AI499" s="241"/>
      <c r="AJ499" s="241"/>
      <c r="AK499" s="241"/>
      <c r="AL499" s="241"/>
      <c r="AM499" s="241"/>
      <c r="AN499" s="241"/>
      <c r="AO499" s="241"/>
      <c r="AP499" s="241"/>
      <c r="AQ499" s="241"/>
      <c r="AR499" s="241"/>
      <c r="AS499" s="241"/>
      <c r="AT499" s="241"/>
      <c r="AU499" s="241"/>
      <c r="AV499" s="241"/>
      <c r="AW499" s="241"/>
      <c r="AX499" s="241"/>
      <c r="AY499" s="241"/>
      <c r="AZ499" s="241"/>
      <c r="BB499" s="427"/>
      <c r="BZ499" s="241"/>
      <c r="CA499" s="241"/>
      <c r="CB499" s="241"/>
      <c r="CC499" s="241"/>
      <c r="CD499" s="241"/>
      <c r="CE499" s="241"/>
      <c r="CF499" s="241"/>
      <c r="CG499" s="241"/>
      <c r="CH499" s="241"/>
      <c r="CI499" s="241"/>
      <c r="CJ499" s="241"/>
      <c r="CK499" s="241"/>
      <c r="CL499" s="241"/>
      <c r="CM499" s="241"/>
      <c r="CN499" s="241"/>
      <c r="CO499" s="241"/>
      <c r="CP499" s="241"/>
      <c r="CQ499" s="241"/>
      <c r="CR499" s="241"/>
      <c r="CS499" s="241"/>
      <c r="CT499" s="241"/>
      <c r="CU499" s="241"/>
      <c r="CV499" s="241"/>
      <c r="CW499" s="241"/>
      <c r="CX499" s="241"/>
      <c r="CY499" s="241"/>
      <c r="CZ499" s="241"/>
    </row>
    <row r="500" s="240" customFormat="true" ht="25.15" customHeight="true" x14ac:dyDescent="0.2">
      <c r="A500" s="427"/>
      <c r="B500" s="427"/>
      <c r="C500" s="2020" t="s">
        <v>388</v>
      </c>
      <c r="D500" s="2015"/>
      <c r="E500" s="1604">
        <v>6.1929768549959821E-5</v>
      </c>
      <c r="F500" s="1586"/>
      <c r="G500" s="1586"/>
      <c r="H500" s="2015" t="s">
        <v>342</v>
      </c>
      <c r="I500" s="2015"/>
      <c r="J500" s="1596">
        <v>9.6012736249844691E-3</v>
      </c>
      <c r="K500" s="1586"/>
      <c r="L500" s="1586"/>
      <c r="M500" s="2015" t="s">
        <v>203</v>
      </c>
      <c r="N500" s="2015"/>
      <c r="O500" s="1605" t="s">
        <v>251</v>
      </c>
      <c r="P500" s="1586"/>
      <c r="Q500" s="1586"/>
      <c r="R500" s="241"/>
      <c r="Z500" s="241"/>
      <c r="AA500" s="241"/>
      <c r="AB500" s="241"/>
      <c r="AC500" s="241"/>
      <c r="AD500" s="241"/>
      <c r="AE500" s="241"/>
      <c r="AF500" s="241"/>
      <c r="AG500" s="241"/>
      <c r="AH500" s="241"/>
      <c r="AI500" s="241"/>
      <c r="AJ500" s="241"/>
      <c r="AK500" s="241"/>
      <c r="AL500" s="241"/>
      <c r="AM500" s="241"/>
      <c r="AN500" s="241"/>
      <c r="AO500" s="241"/>
      <c r="AP500" s="241"/>
      <c r="AQ500" s="241"/>
      <c r="AR500" s="241"/>
      <c r="AS500" s="241"/>
      <c r="AT500" s="241"/>
      <c r="AU500" s="241"/>
      <c r="AV500" s="241"/>
      <c r="AW500" s="241"/>
      <c r="AX500" s="241"/>
      <c r="AY500" s="241"/>
      <c r="AZ500" s="241"/>
      <c r="BB500" s="427"/>
      <c r="BZ500" s="241"/>
      <c r="CA500" s="241"/>
      <c r="CB500" s="241"/>
      <c r="CC500" s="241"/>
      <c r="CD500" s="241"/>
      <c r="CE500" s="241"/>
      <c r="CF500" s="241"/>
      <c r="CG500" s="241"/>
      <c r="CH500" s="241"/>
      <c r="CI500" s="241"/>
      <c r="CJ500" s="241"/>
      <c r="CK500" s="241"/>
      <c r="CL500" s="241"/>
      <c r="CM500" s="241"/>
      <c r="CN500" s="241"/>
      <c r="CO500" s="241"/>
      <c r="CP500" s="241"/>
      <c r="CQ500" s="241"/>
      <c r="CR500" s="241"/>
      <c r="CS500" s="241"/>
      <c r="CT500" s="241"/>
      <c r="CU500" s="241"/>
      <c r="CV500" s="241"/>
      <c r="CW500" s="241"/>
      <c r="CX500" s="241"/>
      <c r="CY500" s="241"/>
      <c r="CZ500" s="241"/>
    </row>
    <row r="501" s="240" customFormat="true" ht="25.15" customHeight="true" x14ac:dyDescent="0.2">
      <c r="A501" s="427"/>
      <c r="B501" s="427"/>
      <c r="C501" s="2020" t="s">
        <v>361</v>
      </c>
      <c r="D501" s="2015"/>
      <c r="E501" s="1595">
        <v>4.1920895319369133E-3</v>
      </c>
      <c r="F501" s="1586"/>
      <c r="G501" s="1586"/>
      <c r="H501" s="2015" t="s">
        <v>334</v>
      </c>
      <c r="I501" s="2015"/>
      <c r="J501" s="1596">
        <v>4.1901523967734854E-2</v>
      </c>
      <c r="K501" s="1586"/>
      <c r="L501" s="1586"/>
      <c r="M501" s="2015" t="s">
        <v>338</v>
      </c>
      <c r="N501" s="2015"/>
      <c r="O501" s="1594">
        <v>5.0558259360423567E-2</v>
      </c>
      <c r="P501" s="1586"/>
      <c r="Q501" s="1586"/>
      <c r="R501" s="241"/>
      <c r="Z501" s="241"/>
      <c r="AA501" s="241"/>
      <c r="AB501" s="241"/>
      <c r="AC501" s="241"/>
      <c r="AD501" s="241"/>
      <c r="AE501" s="241"/>
      <c r="AF501" s="241"/>
      <c r="AG501" s="241"/>
      <c r="AH501" s="241"/>
      <c r="AI501" s="241"/>
      <c r="AJ501" s="241"/>
      <c r="AK501" s="241"/>
      <c r="AL501" s="241"/>
      <c r="AM501" s="241"/>
      <c r="AN501" s="241"/>
      <c r="AO501" s="241"/>
      <c r="AP501" s="241"/>
      <c r="AQ501" s="241"/>
      <c r="AR501" s="241"/>
      <c r="AS501" s="241"/>
      <c r="AT501" s="241"/>
      <c r="AU501" s="241"/>
      <c r="AV501" s="241"/>
      <c r="AW501" s="241"/>
      <c r="AX501" s="241"/>
      <c r="AY501" s="241"/>
      <c r="AZ501" s="241"/>
      <c r="BB501" s="427"/>
      <c r="BZ501" s="241"/>
      <c r="CA501" s="241"/>
      <c r="CB501" s="241"/>
      <c r="CC501" s="241"/>
      <c r="CD501" s="241"/>
      <c r="CE501" s="241"/>
      <c r="CF501" s="241"/>
      <c r="CG501" s="241"/>
      <c r="CH501" s="241"/>
      <c r="CI501" s="241"/>
      <c r="CJ501" s="241"/>
      <c r="CK501" s="241"/>
      <c r="CL501" s="241"/>
      <c r="CM501" s="241"/>
      <c r="CN501" s="241"/>
      <c r="CO501" s="241"/>
      <c r="CP501" s="241"/>
      <c r="CQ501" s="241"/>
      <c r="CR501" s="241"/>
      <c r="CS501" s="241"/>
      <c r="CT501" s="241"/>
      <c r="CU501" s="241"/>
      <c r="CV501" s="241"/>
      <c r="CW501" s="241"/>
      <c r="CX501" s="241"/>
      <c r="CY501" s="241"/>
      <c r="CZ501" s="241"/>
    </row>
    <row r="502" s="240" customFormat="true" ht="25.15" customHeight="true" x14ac:dyDescent="0.2">
      <c r="A502" s="427"/>
      <c r="B502" s="427"/>
      <c r="C502" s="2020" t="s">
        <v>330</v>
      </c>
      <c r="D502" s="2015"/>
      <c r="E502" s="1595">
        <v>0.11800726347202091</v>
      </c>
      <c r="F502" s="1586"/>
      <c r="G502" s="1586"/>
      <c r="H502" s="2015" t="s">
        <v>381</v>
      </c>
      <c r="I502" s="2015"/>
      <c r="J502" s="1596">
        <v>2.8772578761982257E-4</v>
      </c>
      <c r="K502" s="1586"/>
      <c r="L502" s="1586"/>
      <c r="M502" s="2015" t="s">
        <v>318</v>
      </c>
      <c r="N502" s="2015"/>
      <c r="O502" s="1597">
        <v>0.20929744674651671</v>
      </c>
      <c r="P502" s="1586"/>
      <c r="Q502" s="1586"/>
      <c r="R502" s="241"/>
      <c r="Z502" s="241"/>
      <c r="AA502" s="241"/>
      <c r="AB502" s="241"/>
      <c r="AC502" s="241"/>
      <c r="AD502" s="241"/>
      <c r="AE502" s="241"/>
      <c r="AF502" s="241"/>
      <c r="AG502" s="241"/>
      <c r="AH502" s="241"/>
      <c r="AI502" s="241"/>
      <c r="AJ502" s="241"/>
      <c r="AK502" s="241"/>
      <c r="AL502" s="241"/>
      <c r="AM502" s="241"/>
      <c r="AN502" s="241"/>
      <c r="AO502" s="241"/>
      <c r="AP502" s="241"/>
      <c r="AQ502" s="241"/>
      <c r="AR502" s="241"/>
      <c r="AS502" s="241"/>
      <c r="AT502" s="241"/>
      <c r="AU502" s="241"/>
      <c r="AV502" s="241"/>
      <c r="AW502" s="241"/>
      <c r="AX502" s="241"/>
      <c r="AY502" s="241"/>
      <c r="AZ502" s="241"/>
      <c r="BB502" s="427"/>
      <c r="BZ502" s="241"/>
      <c r="CA502" s="241"/>
      <c r="CB502" s="241"/>
      <c r="CC502" s="241"/>
      <c r="CD502" s="241"/>
      <c r="CE502" s="241"/>
      <c r="CF502" s="241"/>
      <c r="CG502" s="241"/>
      <c r="CH502" s="241"/>
      <c r="CI502" s="241"/>
      <c r="CJ502" s="241"/>
      <c r="CK502" s="241"/>
      <c r="CL502" s="241"/>
      <c r="CM502" s="241"/>
      <c r="CN502" s="241"/>
      <c r="CO502" s="241"/>
      <c r="CP502" s="241"/>
      <c r="CQ502" s="241"/>
      <c r="CR502" s="241"/>
      <c r="CS502" s="241"/>
      <c r="CT502" s="241"/>
      <c r="CU502" s="241"/>
      <c r="CV502" s="241"/>
      <c r="CW502" s="241"/>
      <c r="CX502" s="241"/>
      <c r="CY502" s="241"/>
      <c r="CZ502" s="241"/>
    </row>
    <row r="503" s="240" customFormat="true" ht="25.15" customHeight="true" x14ac:dyDescent="0.2">
      <c r="A503" s="427"/>
      <c r="B503" s="427"/>
      <c r="C503" s="2020" t="s">
        <v>353</v>
      </c>
      <c r="D503" s="2015"/>
      <c r="E503" s="1595">
        <v>1.14114681078019E-2</v>
      </c>
      <c r="F503" s="1586"/>
      <c r="G503" s="1586"/>
      <c r="H503" s="2015" t="s">
        <v>359</v>
      </c>
      <c r="I503" s="2015"/>
      <c r="J503" s="1596">
        <v>6.4466004160449201E-4</v>
      </c>
      <c r="K503" s="1586"/>
      <c r="L503" s="1586"/>
      <c r="M503" s="2015" t="s">
        <v>333</v>
      </c>
      <c r="N503" s="2015"/>
      <c r="O503" s="1597">
        <v>0.10210543759513602</v>
      </c>
      <c r="P503" s="1586"/>
      <c r="Q503" s="1586"/>
      <c r="R503" s="241"/>
      <c r="Z503" s="241"/>
      <c r="AA503" s="241"/>
      <c r="AB503" s="241"/>
      <c r="AC503" s="241"/>
      <c r="AD503" s="241"/>
      <c r="AE503" s="241"/>
      <c r="AF503" s="241"/>
      <c r="AG503" s="241"/>
      <c r="AH503" s="241"/>
      <c r="AI503" s="241"/>
      <c r="AJ503" s="241"/>
      <c r="AK503" s="241"/>
      <c r="AL503" s="241"/>
      <c r="AM503" s="241"/>
      <c r="AN503" s="241"/>
      <c r="AO503" s="241"/>
      <c r="AP503" s="241"/>
      <c r="AQ503" s="241"/>
      <c r="AR503" s="241"/>
      <c r="AS503" s="241"/>
      <c r="AT503" s="241"/>
      <c r="AU503" s="241"/>
      <c r="AV503" s="241"/>
      <c r="AW503" s="241"/>
      <c r="AX503" s="241"/>
      <c r="AY503" s="241"/>
      <c r="AZ503" s="241"/>
      <c r="BB503" s="427"/>
      <c r="BZ503" s="241"/>
      <c r="CA503" s="241"/>
      <c r="CB503" s="241"/>
      <c r="CC503" s="241"/>
      <c r="CD503" s="241"/>
      <c r="CE503" s="241"/>
      <c r="CF503" s="241"/>
      <c r="CG503" s="241"/>
      <c r="CH503" s="241"/>
      <c r="CI503" s="241"/>
      <c r="CJ503" s="241"/>
      <c r="CK503" s="241"/>
      <c r="CL503" s="241"/>
      <c r="CM503" s="241"/>
      <c r="CN503" s="241"/>
      <c r="CO503" s="241"/>
      <c r="CP503" s="241"/>
      <c r="CQ503" s="241"/>
      <c r="CR503" s="241"/>
      <c r="CS503" s="241"/>
      <c r="CT503" s="241"/>
      <c r="CU503" s="241"/>
      <c r="CV503" s="241"/>
      <c r="CW503" s="241"/>
      <c r="CX503" s="241"/>
      <c r="CY503" s="241"/>
      <c r="CZ503" s="241"/>
    </row>
    <row r="504" s="240" customFormat="true" ht="25.15" customHeight="true" x14ac:dyDescent="0.2">
      <c r="A504" s="427"/>
      <c r="B504" s="427"/>
      <c r="C504" s="2020" t="s">
        <v>342</v>
      </c>
      <c r="D504" s="2015"/>
      <c r="E504" s="1595">
        <v>2.8301766880158001E-2</v>
      </c>
      <c r="F504" s="1586"/>
      <c r="G504" s="1586"/>
      <c r="H504" s="2015" t="s">
        <v>358</v>
      </c>
      <c r="I504" s="2015"/>
      <c r="J504" s="1596">
        <v>1.1852475937973797E-2</v>
      </c>
      <c r="K504" s="1586"/>
      <c r="L504" s="1586"/>
      <c r="M504" s="2015" t="s">
        <v>307</v>
      </c>
      <c r="N504" s="2015"/>
      <c r="O504" s="1597">
        <v>0.48425519569894193</v>
      </c>
      <c r="P504" s="1586"/>
      <c r="Q504" s="1586"/>
      <c r="R504" s="241"/>
      <c r="Z504" s="241"/>
      <c r="AA504" s="241"/>
      <c r="AB504" s="241"/>
      <c r="AC504" s="241"/>
      <c r="AD504" s="241"/>
      <c r="AE504" s="241"/>
      <c r="AF504" s="241"/>
      <c r="AG504" s="241"/>
      <c r="AH504" s="241"/>
      <c r="AI504" s="241"/>
      <c r="AJ504" s="241"/>
      <c r="AK504" s="241"/>
      <c r="AL504" s="241"/>
      <c r="AM504" s="241"/>
      <c r="AN504" s="241"/>
      <c r="AO504" s="241"/>
      <c r="AP504" s="241"/>
      <c r="AQ504" s="241"/>
      <c r="AR504" s="241"/>
      <c r="AS504" s="241"/>
      <c r="AT504" s="241"/>
      <c r="AU504" s="241"/>
      <c r="AV504" s="241"/>
      <c r="AW504" s="241"/>
      <c r="AX504" s="241"/>
      <c r="AY504" s="241"/>
      <c r="AZ504" s="241"/>
      <c r="BB504" s="427"/>
      <c r="BZ504" s="241"/>
      <c r="CA504" s="241"/>
      <c r="CB504" s="241"/>
      <c r="CC504" s="241"/>
      <c r="CD504" s="241"/>
      <c r="CE504" s="241"/>
      <c r="CF504" s="241"/>
      <c r="CG504" s="241"/>
      <c r="CH504" s="241"/>
      <c r="CI504" s="241"/>
      <c r="CJ504" s="241"/>
      <c r="CK504" s="241"/>
      <c r="CL504" s="241"/>
      <c r="CM504" s="241"/>
      <c r="CN504" s="241"/>
      <c r="CO504" s="241"/>
      <c r="CP504" s="241"/>
      <c r="CQ504" s="241"/>
      <c r="CR504" s="241"/>
      <c r="CS504" s="241"/>
      <c r="CT504" s="241"/>
      <c r="CU504" s="241"/>
      <c r="CV504" s="241"/>
      <c r="CW504" s="241"/>
      <c r="CX504" s="241"/>
      <c r="CY504" s="241"/>
      <c r="CZ504" s="241"/>
    </row>
    <row r="505" s="240" customFormat="true" ht="25.15" customHeight="true" x14ac:dyDescent="0.2">
      <c r="A505" s="427"/>
      <c r="B505" s="427"/>
      <c r="C505" s="2020" t="s">
        <v>334</v>
      </c>
      <c r="D505" s="2015"/>
      <c r="E505" s="1595">
        <v>0.10604933907444002</v>
      </c>
      <c r="F505" s="1586"/>
      <c r="G505" s="1586"/>
      <c r="H505" s="2015" t="s">
        <v>327</v>
      </c>
      <c r="I505" s="2015"/>
      <c r="J505" s="1596">
        <v>0.11848011183392482</v>
      </c>
      <c r="K505" s="1586"/>
      <c r="L505" s="1586"/>
      <c r="M505" s="2015" t="s">
        <v>308</v>
      </c>
      <c r="N505" s="2015"/>
      <c r="O505" s="1597">
        <v>0.36309296990936285</v>
      </c>
      <c r="P505" s="1586"/>
      <c r="Q505" s="1586"/>
      <c r="R505" s="241"/>
      <c r="Z505" s="241"/>
      <c r="AA505" s="241"/>
      <c r="AB505" s="241"/>
      <c r="AC505" s="241"/>
      <c r="AD505" s="241"/>
      <c r="AE505" s="241"/>
      <c r="AF505" s="241"/>
      <c r="AG505" s="241"/>
      <c r="AH505" s="241"/>
      <c r="AI505" s="241"/>
      <c r="AJ505" s="241"/>
      <c r="AK505" s="241"/>
      <c r="AL505" s="241"/>
      <c r="AM505" s="241"/>
      <c r="AN505" s="241"/>
      <c r="AO505" s="241"/>
      <c r="AP505" s="241"/>
      <c r="AQ505" s="241"/>
      <c r="AR505" s="241"/>
      <c r="AS505" s="241"/>
      <c r="AT505" s="241"/>
      <c r="AU505" s="241"/>
      <c r="AV505" s="241"/>
      <c r="AW505" s="241"/>
      <c r="AX505" s="241"/>
      <c r="AY505" s="241"/>
      <c r="AZ505" s="241"/>
      <c r="BB505" s="427"/>
      <c r="BZ505" s="241"/>
      <c r="CA505" s="241"/>
      <c r="CB505" s="241"/>
      <c r="CC505" s="241"/>
      <c r="CD505" s="241"/>
      <c r="CE505" s="241"/>
      <c r="CF505" s="241"/>
      <c r="CG505" s="241"/>
      <c r="CH505" s="241"/>
      <c r="CI505" s="241"/>
      <c r="CJ505" s="241"/>
      <c r="CK505" s="241"/>
      <c r="CL505" s="241"/>
      <c r="CM505" s="241"/>
      <c r="CN505" s="241"/>
      <c r="CO505" s="241"/>
      <c r="CP505" s="241"/>
      <c r="CQ505" s="241"/>
      <c r="CR505" s="241"/>
      <c r="CS505" s="241"/>
      <c r="CT505" s="241"/>
      <c r="CU505" s="241"/>
      <c r="CV505" s="241"/>
      <c r="CW505" s="241"/>
      <c r="CX505" s="241"/>
      <c r="CY505" s="241"/>
      <c r="CZ505" s="241"/>
    </row>
    <row r="506" s="240" customFormat="true" ht="25.15" customHeight="true" x14ac:dyDescent="0.2">
      <c r="A506" s="427"/>
      <c r="B506" s="427"/>
      <c r="C506" s="2020" t="s">
        <v>381</v>
      </c>
      <c r="D506" s="2015"/>
      <c r="E506" s="1595">
        <v>1.7147855297403497E-4</v>
      </c>
      <c r="F506" s="1586"/>
      <c r="G506" s="1586"/>
      <c r="H506" s="2015" t="s">
        <v>336</v>
      </c>
      <c r="I506" s="2015"/>
      <c r="J506" s="1596">
        <v>1.6716368998090907E-2</v>
      </c>
      <c r="K506" s="1586"/>
      <c r="L506" s="1586"/>
      <c r="M506" s="2015" t="s">
        <v>319</v>
      </c>
      <c r="N506" s="2015"/>
      <c r="O506" s="1597">
        <v>0.19568203404667814</v>
      </c>
      <c r="P506" s="1586"/>
      <c r="Q506" s="1586"/>
      <c r="R506" s="241"/>
      <c r="Z506" s="241"/>
      <c r="AA506" s="241"/>
      <c r="AB506" s="241"/>
      <c r="AC506" s="241"/>
      <c r="AD506" s="241"/>
      <c r="AE506" s="241"/>
      <c r="AF506" s="241"/>
      <c r="AG506" s="241"/>
      <c r="AH506" s="241"/>
      <c r="AI506" s="241"/>
      <c r="AJ506" s="241"/>
      <c r="AK506" s="241"/>
      <c r="AL506" s="241"/>
      <c r="AM506" s="241"/>
      <c r="AN506" s="241"/>
      <c r="AO506" s="241"/>
      <c r="AP506" s="241"/>
      <c r="AQ506" s="241"/>
      <c r="AR506" s="241"/>
      <c r="AS506" s="241"/>
      <c r="AT506" s="241"/>
      <c r="AU506" s="241"/>
      <c r="AV506" s="241"/>
      <c r="AW506" s="241"/>
      <c r="AX506" s="241"/>
      <c r="AY506" s="241"/>
      <c r="AZ506" s="241"/>
      <c r="BB506" s="427"/>
      <c r="BZ506" s="241"/>
      <c r="CA506" s="241"/>
      <c r="CB506" s="241"/>
      <c r="CC506" s="241"/>
      <c r="CD506" s="241"/>
      <c r="CE506" s="241"/>
      <c r="CF506" s="241"/>
      <c r="CG506" s="241"/>
      <c r="CH506" s="241"/>
      <c r="CI506" s="241"/>
      <c r="CJ506" s="241"/>
      <c r="CK506" s="241"/>
      <c r="CL506" s="241"/>
      <c r="CM506" s="241"/>
      <c r="CN506" s="241"/>
      <c r="CO506" s="241"/>
      <c r="CP506" s="241"/>
      <c r="CQ506" s="241"/>
      <c r="CR506" s="241"/>
      <c r="CS506" s="241"/>
      <c r="CT506" s="241"/>
      <c r="CU506" s="241"/>
      <c r="CV506" s="241"/>
      <c r="CW506" s="241"/>
      <c r="CX506" s="241"/>
      <c r="CY506" s="241"/>
      <c r="CZ506" s="241"/>
    </row>
    <row r="507" s="240" customFormat="true" ht="25.15" customHeight="true" x14ac:dyDescent="0.2">
      <c r="A507" s="427"/>
      <c r="B507" s="427"/>
      <c r="C507" s="2020" t="s">
        <v>359</v>
      </c>
      <c r="D507" s="2015"/>
      <c r="E507" s="1595">
        <v>4.2538247075035538E-3</v>
      </c>
      <c r="F507" s="1586"/>
      <c r="G507" s="1586"/>
      <c r="H507" s="2015" t="s">
        <v>370</v>
      </c>
      <c r="I507" s="2015"/>
      <c r="J507" s="1596">
        <v>2.1373482300523026E-3</v>
      </c>
      <c r="K507" s="1586"/>
      <c r="L507" s="1586"/>
      <c r="M507" s="2015" t="s">
        <v>312</v>
      </c>
      <c r="N507" s="2015"/>
      <c r="O507" s="1597">
        <v>0.34283008786051777</v>
      </c>
      <c r="P507" s="1586"/>
      <c r="Q507" s="1586"/>
      <c r="R507" s="241"/>
      <c r="Z507" s="241"/>
      <c r="AA507" s="241"/>
      <c r="AB507" s="241"/>
      <c r="AC507" s="241"/>
      <c r="AD507" s="241"/>
      <c r="AE507" s="241"/>
      <c r="AF507" s="241"/>
      <c r="AG507" s="241"/>
      <c r="AH507" s="241"/>
      <c r="AI507" s="241"/>
      <c r="AJ507" s="241"/>
      <c r="AK507" s="241"/>
      <c r="AL507" s="241"/>
      <c r="AM507" s="241"/>
      <c r="AN507" s="241"/>
      <c r="AO507" s="241"/>
      <c r="AP507" s="241"/>
      <c r="AQ507" s="241"/>
      <c r="AR507" s="241"/>
      <c r="AS507" s="241"/>
      <c r="AT507" s="241"/>
      <c r="AU507" s="241"/>
      <c r="AV507" s="241"/>
      <c r="AW507" s="241"/>
      <c r="AX507" s="241"/>
      <c r="AY507" s="241"/>
      <c r="AZ507" s="241"/>
      <c r="BB507" s="427"/>
      <c r="BZ507" s="241"/>
      <c r="CA507" s="241"/>
      <c r="CB507" s="241"/>
      <c r="CC507" s="241"/>
      <c r="CD507" s="241"/>
      <c r="CE507" s="241"/>
      <c r="CF507" s="241"/>
      <c r="CG507" s="241"/>
      <c r="CH507" s="241"/>
      <c r="CI507" s="241"/>
      <c r="CJ507" s="241"/>
      <c r="CK507" s="241"/>
      <c r="CL507" s="241"/>
      <c r="CM507" s="241"/>
      <c r="CN507" s="241"/>
      <c r="CO507" s="241"/>
      <c r="CP507" s="241"/>
      <c r="CQ507" s="241"/>
      <c r="CR507" s="241"/>
      <c r="CS507" s="241"/>
      <c r="CT507" s="241"/>
      <c r="CU507" s="241"/>
      <c r="CV507" s="241"/>
      <c r="CW507" s="241"/>
      <c r="CX507" s="241"/>
      <c r="CY507" s="241"/>
      <c r="CZ507" s="241"/>
    </row>
    <row r="508" s="240" customFormat="true" ht="25.15" customHeight="true" x14ac:dyDescent="0.2">
      <c r="A508" s="427"/>
      <c r="B508" s="427"/>
      <c r="C508" s="2020" t="s">
        <v>391</v>
      </c>
      <c r="D508" s="2015"/>
      <c r="E508" s="1604">
        <v>2.0106235467520228E-5</v>
      </c>
      <c r="F508" s="1586"/>
      <c r="G508" s="1586"/>
      <c r="H508" s="2015" t="s">
        <v>367</v>
      </c>
      <c r="I508" s="2015"/>
      <c r="J508" s="1596">
        <v>1.5052250914815444E-3</v>
      </c>
      <c r="K508" s="1586"/>
      <c r="L508" s="1586"/>
      <c r="M508" s="2015" t="s">
        <v>322</v>
      </c>
      <c r="N508" s="2015"/>
      <c r="O508" s="1597">
        <v>0.11691243036035667</v>
      </c>
      <c r="P508" s="1586"/>
      <c r="Q508" s="1586"/>
      <c r="R508" s="241"/>
      <c r="Z508" s="241"/>
      <c r="AA508" s="241"/>
      <c r="AB508" s="241"/>
      <c r="AC508" s="241"/>
      <c r="AD508" s="241"/>
      <c r="AE508" s="241"/>
      <c r="AF508" s="241"/>
      <c r="AG508" s="241"/>
      <c r="AH508" s="241"/>
      <c r="AI508" s="241"/>
      <c r="AJ508" s="241"/>
      <c r="AK508" s="241"/>
      <c r="AL508" s="241"/>
      <c r="AM508" s="241"/>
      <c r="AN508" s="241"/>
      <c r="AO508" s="241"/>
      <c r="AP508" s="241"/>
      <c r="AQ508" s="241"/>
      <c r="AR508" s="241"/>
      <c r="AS508" s="241"/>
      <c r="AT508" s="241"/>
      <c r="AU508" s="241"/>
      <c r="AV508" s="241"/>
      <c r="AW508" s="241"/>
      <c r="AX508" s="241"/>
      <c r="AY508" s="241"/>
      <c r="AZ508" s="241"/>
      <c r="BB508" s="427"/>
      <c r="BZ508" s="241"/>
      <c r="CA508" s="241"/>
      <c r="CB508" s="241"/>
      <c r="CC508" s="241"/>
      <c r="CD508" s="241"/>
      <c r="CE508" s="241"/>
      <c r="CF508" s="241"/>
      <c r="CG508" s="241"/>
      <c r="CH508" s="241"/>
      <c r="CI508" s="241"/>
      <c r="CJ508" s="241"/>
      <c r="CK508" s="241"/>
      <c r="CL508" s="241"/>
      <c r="CM508" s="241"/>
      <c r="CN508" s="241"/>
      <c r="CO508" s="241"/>
      <c r="CP508" s="241"/>
      <c r="CQ508" s="241"/>
      <c r="CR508" s="241"/>
      <c r="CS508" s="241"/>
      <c r="CT508" s="241"/>
      <c r="CU508" s="241"/>
      <c r="CV508" s="241"/>
      <c r="CW508" s="241"/>
      <c r="CX508" s="241"/>
      <c r="CY508" s="241"/>
      <c r="CZ508" s="241"/>
    </row>
    <row r="509" s="240" customFormat="true" ht="25.15" customHeight="true" x14ac:dyDescent="0.2">
      <c r="A509" s="427"/>
      <c r="B509" s="427"/>
      <c r="C509" s="2019" t="s">
        <v>358</v>
      </c>
      <c r="D509" s="2015"/>
      <c r="E509" s="1595">
        <v>2.3924176801678977E-3</v>
      </c>
      <c r="F509" s="1586"/>
      <c r="G509" s="1586"/>
      <c r="H509" s="2015" t="s">
        <v>372</v>
      </c>
      <c r="I509" s="2015"/>
      <c r="J509" s="1596">
        <v>1.9624030095005338E-3</v>
      </c>
      <c r="K509" s="1586"/>
      <c r="L509" s="1586"/>
      <c r="M509" s="2015" t="s">
        <v>331</v>
      </c>
      <c r="N509" s="2015"/>
      <c r="O509" s="1597">
        <v>0.14590145729571849</v>
      </c>
      <c r="P509" s="1586"/>
      <c r="Q509" s="1586"/>
      <c r="R509" s="241"/>
      <c r="Z509" s="241"/>
      <c r="AA509" s="241"/>
      <c r="AB509" s="241"/>
      <c r="AC509" s="241"/>
      <c r="AD509" s="241"/>
      <c r="AE509" s="241"/>
      <c r="AF509" s="241"/>
      <c r="AG509" s="241"/>
      <c r="AH509" s="241"/>
      <c r="AI509" s="241"/>
      <c r="AJ509" s="241"/>
      <c r="AK509" s="241"/>
      <c r="AL509" s="241"/>
      <c r="AM509" s="241"/>
      <c r="AN509" s="241"/>
      <c r="AO509" s="241"/>
      <c r="AP509" s="241"/>
      <c r="AQ509" s="241"/>
      <c r="AR509" s="241"/>
      <c r="AS509" s="241"/>
      <c r="AT509" s="241"/>
      <c r="AU509" s="241"/>
      <c r="AV509" s="241"/>
      <c r="AW509" s="241"/>
      <c r="AX509" s="241"/>
      <c r="AY509" s="241"/>
      <c r="AZ509" s="241"/>
      <c r="BB509" s="427"/>
      <c r="BZ509" s="241"/>
      <c r="CA509" s="241"/>
      <c r="CB509" s="241"/>
      <c r="CC509" s="241"/>
      <c r="CD509" s="241"/>
      <c r="CE509" s="241"/>
      <c r="CF509" s="241"/>
      <c r="CG509" s="241"/>
      <c r="CH509" s="241"/>
      <c r="CI509" s="241"/>
      <c r="CJ509" s="241"/>
      <c r="CK509" s="241"/>
      <c r="CL509" s="241"/>
      <c r="CM509" s="241"/>
      <c r="CN509" s="241"/>
      <c r="CO509" s="241"/>
      <c r="CP509" s="241"/>
      <c r="CQ509" s="241"/>
      <c r="CR509" s="241"/>
      <c r="CS509" s="241"/>
      <c r="CT509" s="241"/>
      <c r="CU509" s="241"/>
      <c r="CV509" s="241"/>
      <c r="CW509" s="241"/>
      <c r="CX509" s="241"/>
      <c r="CY509" s="241"/>
      <c r="CZ509" s="241"/>
    </row>
    <row r="510" s="240" customFormat="true" ht="25.15" customHeight="true" x14ac:dyDescent="0.2">
      <c r="A510" s="427"/>
      <c r="B510" s="427"/>
      <c r="C510" s="2014" t="s">
        <v>327</v>
      </c>
      <c r="D510" s="2015"/>
      <c r="E510" s="1595">
        <v>8.7297742638898446E-2</v>
      </c>
      <c r="F510" s="1586"/>
      <c r="G510" s="1586"/>
      <c r="H510" s="2015" t="s">
        <v>365</v>
      </c>
      <c r="I510" s="2015"/>
      <c r="J510" s="1596">
        <v>1.3260175655566153E-3</v>
      </c>
      <c r="K510" s="1586"/>
      <c r="L510" s="1586"/>
      <c r="M510" s="2015" t="s">
        <v>310</v>
      </c>
      <c r="N510" s="2015"/>
      <c r="O510" s="1597">
        <v>0.36026117656858447</v>
      </c>
      <c r="P510" s="1586"/>
      <c r="Q510" s="1586"/>
      <c r="R510" s="241"/>
      <c r="Z510" s="241"/>
      <c r="AA510" s="241"/>
      <c r="AB510" s="241"/>
      <c r="AC510" s="241"/>
      <c r="AD510" s="241"/>
      <c r="AE510" s="241"/>
      <c r="AF510" s="241"/>
      <c r="AG510" s="241"/>
      <c r="AH510" s="241"/>
      <c r="AI510" s="241"/>
      <c r="AJ510" s="241"/>
      <c r="AK510" s="241"/>
      <c r="AL510" s="241"/>
      <c r="AM510" s="241"/>
      <c r="AN510" s="241"/>
      <c r="AO510" s="241"/>
      <c r="AP510" s="241"/>
      <c r="AQ510" s="241"/>
      <c r="AR510" s="241"/>
      <c r="AS510" s="241"/>
      <c r="AT510" s="241"/>
      <c r="AU510" s="241"/>
      <c r="AV510" s="241"/>
      <c r="AW510" s="241"/>
      <c r="AX510" s="241"/>
      <c r="AY510" s="241"/>
      <c r="AZ510" s="241"/>
      <c r="BB510" s="427"/>
      <c r="BZ510" s="241"/>
      <c r="CA510" s="241"/>
      <c r="CB510" s="241"/>
      <c r="CC510" s="241"/>
      <c r="CD510" s="241"/>
      <c r="CE510" s="241"/>
      <c r="CF510" s="241"/>
      <c r="CG510" s="241"/>
      <c r="CH510" s="241"/>
      <c r="CI510" s="241"/>
      <c r="CJ510" s="241"/>
      <c r="CK510" s="241"/>
      <c r="CL510" s="241"/>
      <c r="CM510" s="241"/>
      <c r="CN510" s="241"/>
      <c r="CO510" s="241"/>
      <c r="CP510" s="241"/>
      <c r="CQ510" s="241"/>
      <c r="CR510" s="241"/>
      <c r="CS510" s="241"/>
      <c r="CT510" s="241"/>
      <c r="CU510" s="241"/>
      <c r="CV510" s="241"/>
      <c r="CW510" s="241"/>
      <c r="CX510" s="241"/>
      <c r="CY510" s="241"/>
      <c r="CZ510" s="241"/>
    </row>
    <row r="511" s="240" customFormat="true" ht="25.15" customHeight="true" x14ac:dyDescent="0.2">
      <c r="A511" s="427"/>
      <c r="B511" s="427"/>
      <c r="C511" s="2014" t="s">
        <v>336</v>
      </c>
      <c r="D511" s="2015"/>
      <c r="E511" s="1595">
        <v>6.5813521152410959E-2</v>
      </c>
      <c r="F511" s="1586"/>
      <c r="G511" s="1586"/>
      <c r="H511" s="2015" t="s">
        <v>328</v>
      </c>
      <c r="I511" s="2015"/>
      <c r="J511" s="1596">
        <v>8.040826329124634E-2</v>
      </c>
      <c r="K511" s="1586"/>
      <c r="L511" s="1586"/>
      <c r="M511" s="2015" t="s">
        <v>345</v>
      </c>
      <c r="N511" s="2015"/>
      <c r="O511" s="1597">
        <v>2.4152642157993644E-3</v>
      </c>
      <c r="P511" s="1586"/>
      <c r="Q511" s="1586"/>
      <c r="R511" s="241"/>
      <c r="Z511" s="241"/>
      <c r="AA511" s="241"/>
      <c r="AB511" s="241"/>
      <c r="AC511" s="241"/>
      <c r="AD511" s="241"/>
      <c r="AE511" s="241"/>
      <c r="AF511" s="241"/>
      <c r="AG511" s="241"/>
      <c r="AH511" s="241"/>
      <c r="AI511" s="241"/>
      <c r="AJ511" s="241"/>
      <c r="AK511" s="241"/>
      <c r="AL511" s="241"/>
      <c r="AM511" s="241"/>
      <c r="AN511" s="241"/>
      <c r="AO511" s="241"/>
      <c r="AP511" s="241"/>
      <c r="AQ511" s="241"/>
      <c r="AR511" s="241"/>
      <c r="AS511" s="241"/>
      <c r="AT511" s="241"/>
      <c r="AU511" s="241"/>
      <c r="AV511" s="241"/>
      <c r="AW511" s="241"/>
      <c r="AX511" s="241"/>
      <c r="AY511" s="241"/>
      <c r="AZ511" s="241"/>
      <c r="BB511" s="427"/>
      <c r="BZ511" s="241"/>
      <c r="CA511" s="241"/>
      <c r="CB511" s="241"/>
      <c r="CC511" s="241"/>
      <c r="CD511" s="241"/>
      <c r="CE511" s="241"/>
      <c r="CF511" s="241"/>
      <c r="CG511" s="241"/>
      <c r="CH511" s="241"/>
      <c r="CI511" s="241"/>
      <c r="CJ511" s="241"/>
      <c r="CK511" s="241"/>
      <c r="CL511" s="241"/>
      <c r="CM511" s="241"/>
      <c r="CN511" s="241"/>
      <c r="CO511" s="241"/>
      <c r="CP511" s="241"/>
      <c r="CQ511" s="241"/>
      <c r="CR511" s="241"/>
      <c r="CS511" s="241"/>
      <c r="CT511" s="241"/>
      <c r="CU511" s="241"/>
      <c r="CV511" s="241"/>
      <c r="CW511" s="241"/>
      <c r="CX511" s="241"/>
      <c r="CY511" s="241"/>
      <c r="CZ511" s="241"/>
    </row>
    <row r="512" s="240" customFormat="true" ht="25.15" customHeight="true" x14ac:dyDescent="0.2">
      <c r="A512" s="427"/>
      <c r="B512" s="427"/>
      <c r="C512" s="2014" t="s">
        <v>370</v>
      </c>
      <c r="D512" s="2015"/>
      <c r="E512" s="1595">
        <v>1.1986956256057094E-4</v>
      </c>
      <c r="F512" s="1586"/>
      <c r="G512" s="1586"/>
      <c r="H512" s="2015" t="s">
        <v>384</v>
      </c>
      <c r="I512" s="2015"/>
      <c r="J512" s="1596">
        <v>1.4443710036036319E-4</v>
      </c>
      <c r="K512" s="1586"/>
      <c r="L512" s="1586"/>
      <c r="M512" s="2015" t="s">
        <v>347</v>
      </c>
      <c r="N512" s="2015"/>
      <c r="O512" s="1597">
        <v>1.1293875556126081E-2</v>
      </c>
      <c r="P512" s="1586"/>
      <c r="Q512" s="1586"/>
      <c r="R512" s="241"/>
      <c r="Z512" s="241"/>
      <c r="AA512" s="241"/>
      <c r="AB512" s="241"/>
      <c r="AC512" s="241"/>
      <c r="AD512" s="241"/>
      <c r="AE512" s="241"/>
      <c r="AF512" s="241"/>
      <c r="AG512" s="241"/>
      <c r="AH512" s="241"/>
      <c r="AI512" s="241"/>
      <c r="AJ512" s="241"/>
      <c r="AK512" s="241"/>
      <c r="AL512" s="241"/>
      <c r="AM512" s="241"/>
      <c r="AN512" s="241"/>
      <c r="AO512" s="241"/>
      <c r="AP512" s="241"/>
      <c r="AQ512" s="241"/>
      <c r="AR512" s="241"/>
      <c r="AS512" s="241"/>
      <c r="AT512" s="241"/>
      <c r="AU512" s="241"/>
      <c r="AV512" s="241"/>
      <c r="AW512" s="241"/>
      <c r="AX512" s="241"/>
      <c r="AY512" s="241"/>
      <c r="AZ512" s="241"/>
      <c r="BB512" s="427"/>
      <c r="BZ512" s="241"/>
      <c r="CA512" s="241"/>
      <c r="CB512" s="241"/>
      <c r="CC512" s="241"/>
      <c r="CD512" s="241"/>
      <c r="CE512" s="241"/>
      <c r="CF512" s="241"/>
      <c r="CG512" s="241"/>
      <c r="CH512" s="241"/>
      <c r="CI512" s="241"/>
      <c r="CJ512" s="241"/>
      <c r="CK512" s="241"/>
      <c r="CL512" s="241"/>
      <c r="CM512" s="241"/>
      <c r="CN512" s="241"/>
      <c r="CO512" s="241"/>
      <c r="CP512" s="241"/>
      <c r="CQ512" s="241"/>
      <c r="CR512" s="241"/>
      <c r="CS512" s="241"/>
      <c r="CT512" s="241"/>
      <c r="CU512" s="241"/>
      <c r="CV512" s="241"/>
      <c r="CW512" s="241"/>
      <c r="CX512" s="241"/>
      <c r="CY512" s="241"/>
      <c r="CZ512" s="241"/>
    </row>
    <row r="513" s="240" customFormat="true" ht="25.15" customHeight="true" x14ac:dyDescent="0.2">
      <c r="A513" s="427"/>
      <c r="B513" s="427"/>
      <c r="C513" s="2018" t="s">
        <v>367</v>
      </c>
      <c r="D513" s="2015"/>
      <c r="E513" s="1595">
        <v>1.6171188742250449E-3</v>
      </c>
      <c r="F513" s="1586"/>
      <c r="G513" s="1586"/>
      <c r="H513" s="2015" t="s">
        <v>379</v>
      </c>
      <c r="I513" s="2015"/>
      <c r="J513" s="1602">
        <v>7.9911061439706039E-5</v>
      </c>
      <c r="K513" s="1586"/>
      <c r="L513" s="1586"/>
      <c r="M513" s="2015" t="s">
        <v>351</v>
      </c>
      <c r="N513" s="2015"/>
      <c r="O513" s="1597">
        <v>1.4429938601714631E-2</v>
      </c>
      <c r="P513" s="1586"/>
      <c r="Q513" s="1586"/>
      <c r="R513" s="241"/>
      <c r="Z513" s="241"/>
      <c r="AA513" s="241"/>
      <c r="AB513" s="241"/>
      <c r="AC513" s="241"/>
      <c r="AD513" s="241"/>
      <c r="AE513" s="241"/>
      <c r="AF513" s="241"/>
      <c r="AG513" s="241"/>
      <c r="AH513" s="241"/>
      <c r="AI513" s="241"/>
      <c r="AJ513" s="241"/>
      <c r="AK513" s="241"/>
      <c r="AL513" s="241"/>
      <c r="AM513" s="241"/>
      <c r="AN513" s="241"/>
      <c r="AO513" s="241"/>
      <c r="AP513" s="241"/>
      <c r="AQ513" s="241"/>
      <c r="AR513" s="241"/>
      <c r="AS513" s="241"/>
      <c r="AT513" s="241"/>
      <c r="AU513" s="241"/>
      <c r="AV513" s="241"/>
      <c r="AW513" s="241"/>
      <c r="AX513" s="241"/>
      <c r="AY513" s="241"/>
      <c r="AZ513" s="241"/>
      <c r="BB513" s="427"/>
      <c r="BZ513" s="241"/>
      <c r="CA513" s="241"/>
      <c r="CB513" s="241"/>
      <c r="CC513" s="241"/>
      <c r="CD513" s="241"/>
      <c r="CE513" s="241"/>
      <c r="CF513" s="241"/>
      <c r="CG513" s="241"/>
      <c r="CH513" s="241"/>
      <c r="CI513" s="241"/>
      <c r="CJ513" s="241"/>
      <c r="CK513" s="241"/>
      <c r="CL513" s="241"/>
      <c r="CM513" s="241"/>
      <c r="CN513" s="241"/>
      <c r="CO513" s="241"/>
      <c r="CP513" s="241"/>
      <c r="CQ513" s="241"/>
      <c r="CR513" s="241"/>
      <c r="CS513" s="241"/>
      <c r="CT513" s="241"/>
      <c r="CU513" s="241"/>
      <c r="CV513" s="241"/>
      <c r="CW513" s="241"/>
      <c r="CX513" s="241"/>
      <c r="CY513" s="241"/>
      <c r="CZ513" s="241"/>
    </row>
    <row r="514" s="240" customFormat="true" ht="25.15" customHeight="true" x14ac:dyDescent="0.2">
      <c r="A514" s="427"/>
      <c r="B514" s="427"/>
      <c r="C514" s="2024" t="s">
        <v>372</v>
      </c>
      <c r="D514" s="2015"/>
      <c r="E514" s="1595">
        <v>7.6688201835240866E-4</v>
      </c>
      <c r="F514" s="1586"/>
      <c r="G514" s="1586"/>
      <c r="H514" s="2015" t="s">
        <v>376</v>
      </c>
      <c r="I514" s="2015"/>
      <c r="J514" s="1596">
        <v>5.2990845812156677E-4</v>
      </c>
      <c r="K514" s="1586"/>
      <c r="L514" s="1586"/>
      <c r="M514" s="2015" t="s">
        <v>380</v>
      </c>
      <c r="N514" s="2015"/>
      <c r="O514" s="1597">
        <v>1.1697432772299926E-3</v>
      </c>
      <c r="P514" s="1586"/>
      <c r="Q514" s="1586"/>
      <c r="R514" s="241"/>
      <c r="Z514" s="241"/>
      <c r="AA514" s="241"/>
      <c r="AB514" s="241"/>
      <c r="AC514" s="241"/>
      <c r="AD514" s="241"/>
      <c r="AE514" s="241"/>
      <c r="AF514" s="241"/>
      <c r="AG514" s="241"/>
      <c r="AH514" s="241"/>
      <c r="AI514" s="241"/>
      <c r="AJ514" s="241"/>
      <c r="AK514" s="241"/>
      <c r="AL514" s="241"/>
      <c r="AM514" s="241"/>
      <c r="AN514" s="241"/>
      <c r="AO514" s="241"/>
      <c r="AP514" s="241"/>
      <c r="AQ514" s="241"/>
      <c r="AR514" s="241"/>
      <c r="AS514" s="241"/>
      <c r="AT514" s="241"/>
      <c r="AU514" s="241"/>
      <c r="AV514" s="241"/>
      <c r="AW514" s="241"/>
      <c r="AX514" s="241"/>
      <c r="AY514" s="241"/>
      <c r="AZ514" s="241"/>
      <c r="BB514" s="427"/>
      <c r="BZ514" s="241"/>
      <c r="CA514" s="241"/>
      <c r="CB514" s="241"/>
      <c r="CC514" s="241"/>
      <c r="CD514" s="241"/>
      <c r="CE514" s="241"/>
      <c r="CF514" s="241"/>
      <c r="CG514" s="241"/>
      <c r="CH514" s="241"/>
      <c r="CI514" s="241"/>
      <c r="CJ514" s="241"/>
      <c r="CK514" s="241"/>
      <c r="CL514" s="241"/>
      <c r="CM514" s="241"/>
      <c r="CN514" s="241"/>
      <c r="CO514" s="241"/>
      <c r="CP514" s="241"/>
      <c r="CQ514" s="241"/>
      <c r="CR514" s="241"/>
      <c r="CS514" s="241"/>
      <c r="CT514" s="241"/>
      <c r="CU514" s="241"/>
      <c r="CV514" s="241"/>
      <c r="CW514" s="241"/>
      <c r="CX514" s="241"/>
      <c r="CY514" s="241"/>
      <c r="CZ514" s="241"/>
    </row>
    <row r="515" s="240" customFormat="true" ht="25.15" customHeight="true" x14ac:dyDescent="0.2">
      <c r="A515" s="427"/>
      <c r="B515" s="427"/>
      <c r="C515" s="2025" t="s">
        <v>365</v>
      </c>
      <c r="D515" s="2015"/>
      <c r="E515" s="1595">
        <v>2.0165739709429738E-3</v>
      </c>
      <c r="F515" s="1586"/>
      <c r="G515" s="1586"/>
      <c r="H515" s="2015" t="s">
        <v>373</v>
      </c>
      <c r="I515" s="2015"/>
      <c r="J515" s="1596">
        <v>1.0698979489243835E-3</v>
      </c>
      <c r="K515" s="1586"/>
      <c r="L515" s="1586"/>
      <c r="M515" s="2015" t="s">
        <v>377</v>
      </c>
      <c r="N515" s="2015"/>
      <c r="O515" s="1597">
        <v>2.1191163122779391E-3</v>
      </c>
      <c r="P515" s="1586"/>
      <c r="Q515" s="1586"/>
      <c r="R515" s="241"/>
      <c r="Z515" s="241"/>
      <c r="AA515" s="241"/>
      <c r="AB515" s="241"/>
      <c r="AC515" s="241"/>
      <c r="AD515" s="241"/>
      <c r="AE515" s="241"/>
      <c r="AF515" s="241"/>
      <c r="AG515" s="241"/>
      <c r="AH515" s="241"/>
      <c r="AI515" s="241"/>
      <c r="AJ515" s="241"/>
      <c r="AK515" s="241"/>
      <c r="AL515" s="241"/>
      <c r="AM515" s="241"/>
      <c r="AN515" s="241"/>
      <c r="AO515" s="241"/>
      <c r="AP515" s="241"/>
      <c r="AQ515" s="241"/>
      <c r="AR515" s="241"/>
      <c r="AS515" s="241"/>
      <c r="AT515" s="241"/>
      <c r="AU515" s="241"/>
      <c r="AV515" s="241"/>
      <c r="AW515" s="241"/>
      <c r="AX515" s="241"/>
      <c r="AY515" s="241"/>
      <c r="AZ515" s="241"/>
      <c r="BB515" s="427"/>
      <c r="BZ515" s="241"/>
      <c r="CA515" s="241"/>
      <c r="CB515" s="241"/>
      <c r="CC515" s="241"/>
      <c r="CD515" s="241"/>
      <c r="CE515" s="241"/>
      <c r="CF515" s="241"/>
      <c r="CG515" s="241"/>
      <c r="CH515" s="241"/>
      <c r="CI515" s="241"/>
      <c r="CJ515" s="241"/>
      <c r="CK515" s="241"/>
      <c r="CL515" s="241"/>
      <c r="CM515" s="241"/>
      <c r="CN515" s="241"/>
      <c r="CO515" s="241"/>
      <c r="CP515" s="241"/>
      <c r="CQ515" s="241"/>
      <c r="CR515" s="241"/>
      <c r="CS515" s="241"/>
      <c r="CT515" s="241"/>
      <c r="CU515" s="241"/>
      <c r="CV515" s="241"/>
      <c r="CW515" s="241"/>
      <c r="CX515" s="241"/>
      <c r="CY515" s="241"/>
      <c r="CZ515" s="241"/>
    </row>
    <row r="516" s="240" customFormat="true" ht="25.15" customHeight="true" x14ac:dyDescent="0.2">
      <c r="A516" s="427"/>
      <c r="B516" s="427"/>
      <c r="C516" s="2020" t="s">
        <v>328</v>
      </c>
      <c r="D516" s="2015"/>
      <c r="E516" s="1595">
        <v>0.13317771889026231</v>
      </c>
      <c r="F516" s="1586"/>
      <c r="G516" s="1586"/>
      <c r="H516" s="2015" t="s">
        <v>354</v>
      </c>
      <c r="I516" s="2015"/>
      <c r="J516" s="1596">
        <v>1.4072831087583537E-2</v>
      </c>
      <c r="K516" s="1586"/>
      <c r="L516" s="1586"/>
      <c r="M516" s="2015" t="s">
        <v>311</v>
      </c>
      <c r="N516" s="2015"/>
      <c r="O516" s="1597">
        <v>0.19148744224312789</v>
      </c>
      <c r="P516" s="1586"/>
      <c r="Q516" s="1586"/>
      <c r="R516" s="241"/>
      <c r="Z516" s="241"/>
      <c r="AA516" s="241"/>
      <c r="AB516" s="241"/>
      <c r="AC516" s="241"/>
      <c r="AD516" s="241"/>
      <c r="AE516" s="241"/>
      <c r="AF516" s="241"/>
      <c r="AG516" s="241"/>
      <c r="AH516" s="241"/>
      <c r="AI516" s="241"/>
      <c r="AJ516" s="241"/>
      <c r="AK516" s="241"/>
      <c r="AL516" s="241"/>
      <c r="AM516" s="241"/>
      <c r="AN516" s="241"/>
      <c r="AO516" s="241"/>
      <c r="AP516" s="241"/>
      <c r="AQ516" s="241"/>
      <c r="AR516" s="241"/>
      <c r="AS516" s="241"/>
      <c r="AT516" s="241"/>
      <c r="AU516" s="241"/>
      <c r="AV516" s="241"/>
      <c r="AW516" s="241"/>
      <c r="AX516" s="241"/>
      <c r="AY516" s="241"/>
      <c r="AZ516" s="241"/>
      <c r="BB516" s="427"/>
      <c r="BZ516" s="241"/>
      <c r="CA516" s="241"/>
      <c r="CB516" s="241"/>
      <c r="CC516" s="241"/>
      <c r="CD516" s="241"/>
      <c r="CE516" s="241"/>
      <c r="CF516" s="241"/>
      <c r="CG516" s="241"/>
      <c r="CH516" s="241"/>
      <c r="CI516" s="241"/>
      <c r="CJ516" s="241"/>
      <c r="CK516" s="241"/>
      <c r="CL516" s="241"/>
      <c r="CM516" s="241"/>
      <c r="CN516" s="241"/>
      <c r="CO516" s="241"/>
      <c r="CP516" s="241"/>
      <c r="CQ516" s="241"/>
      <c r="CR516" s="241"/>
      <c r="CS516" s="241"/>
      <c r="CT516" s="241"/>
      <c r="CU516" s="241"/>
      <c r="CV516" s="241"/>
      <c r="CW516" s="241"/>
      <c r="CX516" s="241"/>
      <c r="CY516" s="241"/>
      <c r="CZ516" s="241"/>
    </row>
    <row r="517" s="240" customFormat="true" ht="25.15" customHeight="true" x14ac:dyDescent="0.2">
      <c r="A517" s="427"/>
      <c r="B517" s="427"/>
      <c r="C517" s="2020" t="s">
        <v>384</v>
      </c>
      <c r="D517" s="2015"/>
      <c r="E517" s="1604">
        <v>2.0957952236520544E-5</v>
      </c>
      <c r="F517" s="1586"/>
      <c r="G517" s="1586"/>
      <c r="H517" s="2015" t="s">
        <v>325</v>
      </c>
      <c r="I517" s="2015"/>
      <c r="J517" s="1596">
        <v>7.2210833122346219E-2</v>
      </c>
      <c r="K517" s="1586"/>
      <c r="L517" s="1586"/>
      <c r="M517" s="2015" t="s">
        <v>314</v>
      </c>
      <c r="N517" s="2015"/>
      <c r="O517" s="1597">
        <v>0.26721516661429284</v>
      </c>
      <c r="P517" s="1586"/>
      <c r="Q517" s="1586"/>
      <c r="R517" s="241"/>
      <c r="Z517" s="241"/>
      <c r="AA517" s="241"/>
      <c r="AB517" s="241"/>
      <c r="AC517" s="241"/>
      <c r="AD517" s="241"/>
      <c r="AE517" s="241"/>
      <c r="AF517" s="241"/>
      <c r="AG517" s="241"/>
      <c r="AH517" s="241"/>
      <c r="AI517" s="241"/>
      <c r="AJ517" s="241"/>
      <c r="AK517" s="241"/>
      <c r="AL517" s="241"/>
      <c r="AM517" s="241"/>
      <c r="AN517" s="241"/>
      <c r="AO517" s="241"/>
      <c r="AP517" s="241"/>
      <c r="AQ517" s="241"/>
      <c r="AR517" s="241"/>
      <c r="AS517" s="241"/>
      <c r="AT517" s="241"/>
      <c r="AU517" s="241"/>
      <c r="AV517" s="241"/>
      <c r="AW517" s="241"/>
      <c r="AX517" s="241"/>
      <c r="AY517" s="241"/>
      <c r="AZ517" s="241"/>
      <c r="BB517" s="427"/>
      <c r="BZ517" s="241"/>
      <c r="CA517" s="241"/>
      <c r="CB517" s="241"/>
      <c r="CC517" s="241"/>
      <c r="CD517" s="241"/>
      <c r="CE517" s="241"/>
      <c r="CF517" s="241"/>
      <c r="CG517" s="241"/>
      <c r="CH517" s="241"/>
      <c r="CI517" s="241"/>
      <c r="CJ517" s="241"/>
      <c r="CK517" s="241"/>
      <c r="CL517" s="241"/>
      <c r="CM517" s="241"/>
      <c r="CN517" s="241"/>
      <c r="CO517" s="241"/>
      <c r="CP517" s="241"/>
      <c r="CQ517" s="241"/>
      <c r="CR517" s="241"/>
      <c r="CS517" s="241"/>
      <c r="CT517" s="241"/>
      <c r="CU517" s="241"/>
      <c r="CV517" s="241"/>
      <c r="CW517" s="241"/>
      <c r="CX517" s="241"/>
      <c r="CY517" s="241"/>
      <c r="CZ517" s="241"/>
    </row>
    <row r="518" s="240" customFormat="true" ht="25.15" customHeight="true" x14ac:dyDescent="0.2">
      <c r="A518" s="427"/>
      <c r="B518" s="427"/>
      <c r="C518" s="2020" t="s">
        <v>379</v>
      </c>
      <c r="D518" s="2015"/>
      <c r="E518" s="1595">
        <v>5.247707812761071E-4</v>
      </c>
      <c r="F518" s="1586"/>
      <c r="G518" s="1586"/>
      <c r="H518" s="2015" t="s">
        <v>343</v>
      </c>
      <c r="I518" s="2015"/>
      <c r="J518" s="1596">
        <v>2.7861617000826337E-2</v>
      </c>
      <c r="K518" s="1586"/>
      <c r="L518" s="1586"/>
      <c r="M518" s="2015" t="s">
        <v>375</v>
      </c>
      <c r="N518" s="2015"/>
      <c r="O518" s="1597">
        <v>1.0833348469675419E-3</v>
      </c>
      <c r="P518" s="1586"/>
      <c r="Q518" s="1586"/>
      <c r="R518" s="241"/>
      <c r="Z518" s="241"/>
      <c r="AA518" s="241"/>
      <c r="AB518" s="241"/>
      <c r="AC518" s="241"/>
      <c r="AD518" s="241"/>
      <c r="AE518" s="241"/>
      <c r="AF518" s="241"/>
      <c r="AG518" s="241"/>
      <c r="AH518" s="241"/>
      <c r="AI518" s="241"/>
      <c r="AJ518" s="241"/>
      <c r="AK518" s="241"/>
      <c r="AL518" s="241"/>
      <c r="AM518" s="241"/>
      <c r="AN518" s="241"/>
      <c r="AO518" s="241"/>
      <c r="AP518" s="241"/>
      <c r="AQ518" s="241"/>
      <c r="AR518" s="241"/>
      <c r="AS518" s="241"/>
      <c r="AT518" s="241"/>
      <c r="AU518" s="241"/>
      <c r="AV518" s="241"/>
      <c r="AW518" s="241"/>
      <c r="AX518" s="241"/>
      <c r="AY518" s="241"/>
      <c r="AZ518" s="241"/>
      <c r="BB518" s="427"/>
      <c r="BZ518" s="241"/>
      <c r="CA518" s="241"/>
      <c r="CB518" s="241"/>
      <c r="CC518" s="241"/>
      <c r="CD518" s="241"/>
      <c r="CE518" s="241"/>
      <c r="CF518" s="241"/>
      <c r="CG518" s="241"/>
      <c r="CH518" s="241"/>
      <c r="CI518" s="241"/>
      <c r="CJ518" s="241"/>
      <c r="CK518" s="241"/>
      <c r="CL518" s="241"/>
      <c r="CM518" s="241"/>
      <c r="CN518" s="241"/>
      <c r="CO518" s="241"/>
      <c r="CP518" s="241"/>
      <c r="CQ518" s="241"/>
      <c r="CR518" s="241"/>
      <c r="CS518" s="241"/>
      <c r="CT518" s="241"/>
      <c r="CU518" s="241"/>
      <c r="CV518" s="241"/>
      <c r="CW518" s="241"/>
      <c r="CX518" s="241"/>
      <c r="CY518" s="241"/>
      <c r="CZ518" s="241"/>
    </row>
    <row r="519" s="240" customFormat="true" ht="25.15" customHeight="true" x14ac:dyDescent="0.2">
      <c r="A519" s="427"/>
      <c r="B519" s="427"/>
      <c r="C519" s="2020" t="s">
        <v>376</v>
      </c>
      <c r="D519" s="2015"/>
      <c r="E519" s="1595">
        <v>5.2004648075563151E-4</v>
      </c>
      <c r="F519" s="1586"/>
      <c r="G519" s="1586"/>
      <c r="H519" s="2015" t="s">
        <v>357</v>
      </c>
      <c r="I519" s="2015"/>
      <c r="J519" s="1596">
        <v>1.0176538578484729E-2</v>
      </c>
      <c r="K519" s="1586"/>
      <c r="L519" s="1586"/>
      <c r="M519" s="2015" t="s">
        <v>355</v>
      </c>
      <c r="N519" s="2015"/>
      <c r="O519" s="1606">
        <v>1.9254289749573028E-6</v>
      </c>
      <c r="P519" s="1586"/>
      <c r="Q519" s="1586"/>
      <c r="R519" s="241"/>
      <c r="Z519" s="241"/>
      <c r="AA519" s="241"/>
      <c r="AB519" s="241"/>
      <c r="AC519" s="241"/>
      <c r="AD519" s="241"/>
      <c r="AE519" s="241"/>
      <c r="AF519" s="241"/>
      <c r="AG519" s="241"/>
      <c r="AH519" s="241"/>
      <c r="AI519" s="241"/>
      <c r="AJ519" s="241"/>
      <c r="AK519" s="241"/>
      <c r="AL519" s="241"/>
      <c r="AM519" s="241"/>
      <c r="AN519" s="241"/>
      <c r="AO519" s="241"/>
      <c r="AP519" s="241"/>
      <c r="AQ519" s="241"/>
      <c r="AR519" s="241"/>
      <c r="AS519" s="241"/>
      <c r="AT519" s="241"/>
      <c r="AU519" s="241"/>
      <c r="AV519" s="241"/>
      <c r="AW519" s="241"/>
      <c r="AX519" s="241"/>
      <c r="AY519" s="241"/>
      <c r="AZ519" s="241"/>
      <c r="BB519" s="427"/>
      <c r="BZ519" s="241"/>
      <c r="CA519" s="241"/>
      <c r="CB519" s="241"/>
      <c r="CC519" s="241"/>
      <c r="CD519" s="241"/>
      <c r="CE519" s="241"/>
      <c r="CF519" s="241"/>
      <c r="CG519" s="241"/>
      <c r="CH519" s="241"/>
      <c r="CI519" s="241"/>
      <c r="CJ519" s="241"/>
      <c r="CK519" s="241"/>
      <c r="CL519" s="241"/>
      <c r="CM519" s="241"/>
      <c r="CN519" s="241"/>
      <c r="CO519" s="241"/>
      <c r="CP519" s="241"/>
      <c r="CQ519" s="241"/>
      <c r="CR519" s="241"/>
      <c r="CS519" s="241"/>
      <c r="CT519" s="241"/>
      <c r="CU519" s="241"/>
      <c r="CV519" s="241"/>
      <c r="CW519" s="241"/>
      <c r="CX519" s="241"/>
      <c r="CY519" s="241"/>
      <c r="CZ519" s="241"/>
    </row>
    <row r="520" s="240" customFormat="true" ht="25.15" customHeight="true" x14ac:dyDescent="0.2">
      <c r="A520" s="427"/>
      <c r="B520" s="427"/>
      <c r="C520" s="2020" t="s">
        <v>373</v>
      </c>
      <c r="D520" s="2015"/>
      <c r="E520" s="1595">
        <v>1.3362051970573787E-3</v>
      </c>
      <c r="F520" s="1586"/>
      <c r="G520" s="1586"/>
      <c r="H520" s="2015" t="s">
        <v>350</v>
      </c>
      <c r="I520" s="2015"/>
      <c r="J520" s="1596">
        <v>1.5560662160856621E-2</v>
      </c>
      <c r="K520" s="1586"/>
      <c r="L520" s="1586"/>
      <c r="M520" s="2015" t="s">
        <v>321</v>
      </c>
      <c r="N520" s="2015"/>
      <c r="O520" s="1597">
        <v>0.18496093506710207</v>
      </c>
      <c r="P520" s="1586"/>
      <c r="Q520" s="1586"/>
      <c r="R520" s="241"/>
      <c r="Z520" s="241"/>
      <c r="AA520" s="241"/>
      <c r="AB520" s="241"/>
      <c r="AC520" s="241"/>
      <c r="AD520" s="241"/>
      <c r="AE520" s="241"/>
      <c r="AF520" s="241"/>
      <c r="AG520" s="241"/>
      <c r="AH520" s="241"/>
      <c r="AI520" s="241"/>
      <c r="AJ520" s="241"/>
      <c r="AK520" s="241"/>
      <c r="AL520" s="241"/>
      <c r="AM520" s="241"/>
      <c r="AN520" s="241"/>
      <c r="AO520" s="241"/>
      <c r="AP520" s="241"/>
      <c r="AQ520" s="241"/>
      <c r="AR520" s="241"/>
      <c r="AS520" s="241"/>
      <c r="AT520" s="241"/>
      <c r="AU520" s="241"/>
      <c r="AV520" s="241"/>
      <c r="AW520" s="241"/>
      <c r="AX520" s="241"/>
      <c r="AY520" s="241"/>
      <c r="AZ520" s="241"/>
      <c r="BB520" s="427"/>
      <c r="BZ520" s="241"/>
      <c r="CA520" s="241"/>
      <c r="CB520" s="241"/>
      <c r="CC520" s="241"/>
      <c r="CD520" s="241"/>
      <c r="CE520" s="241"/>
      <c r="CF520" s="241"/>
      <c r="CG520" s="241"/>
      <c r="CH520" s="241"/>
      <c r="CI520" s="241"/>
      <c r="CJ520" s="241"/>
      <c r="CK520" s="241"/>
      <c r="CL520" s="241"/>
      <c r="CM520" s="241"/>
      <c r="CN520" s="241"/>
      <c r="CO520" s="241"/>
      <c r="CP520" s="241"/>
      <c r="CQ520" s="241"/>
      <c r="CR520" s="241"/>
      <c r="CS520" s="241"/>
      <c r="CT520" s="241"/>
      <c r="CU520" s="241"/>
      <c r="CV520" s="241"/>
      <c r="CW520" s="241"/>
      <c r="CX520" s="241"/>
      <c r="CY520" s="241"/>
      <c r="CZ520" s="241"/>
    </row>
    <row r="521" s="240" customFormat="true" ht="25.15" customHeight="true" x14ac:dyDescent="0.2">
      <c r="A521" s="427"/>
      <c r="B521" s="427"/>
      <c r="C521" s="2020" t="s">
        <v>354</v>
      </c>
      <c r="D521" s="2015"/>
      <c r="E521" s="1595">
        <v>1.1364988906807677E-2</v>
      </c>
      <c r="F521" s="1586"/>
      <c r="G521" s="1586"/>
      <c r="H521" s="2015" t="s">
        <v>329</v>
      </c>
      <c r="I521" s="2015"/>
      <c r="J521" s="1596">
        <v>0.11740211931167427</v>
      </c>
      <c r="K521" s="1586"/>
      <c r="L521" s="1586"/>
      <c r="M521" s="2015" t="s">
        <v>368</v>
      </c>
      <c r="N521" s="2015"/>
      <c r="O521" s="1597">
        <v>1.477373092089968E-3</v>
      </c>
      <c r="P521" s="1586"/>
      <c r="Q521" s="1586"/>
      <c r="R521" s="241"/>
      <c r="Z521" s="241"/>
      <c r="AA521" s="241"/>
      <c r="AB521" s="241"/>
      <c r="AC521" s="241"/>
      <c r="AD521" s="241"/>
      <c r="AE521" s="241"/>
      <c r="AF521" s="241"/>
      <c r="AG521" s="241"/>
      <c r="AH521" s="241"/>
      <c r="AI521" s="241"/>
      <c r="AJ521" s="241"/>
      <c r="AK521" s="241"/>
      <c r="AL521" s="241"/>
      <c r="AM521" s="241"/>
      <c r="AN521" s="241"/>
      <c r="AO521" s="241"/>
      <c r="AP521" s="241"/>
      <c r="AQ521" s="241"/>
      <c r="AR521" s="241"/>
      <c r="AS521" s="241"/>
      <c r="AT521" s="241"/>
      <c r="AU521" s="241"/>
      <c r="AV521" s="241"/>
      <c r="AW521" s="241"/>
      <c r="AX521" s="241"/>
      <c r="AY521" s="241"/>
      <c r="AZ521" s="241"/>
      <c r="BB521" s="427"/>
      <c r="BZ521" s="241"/>
      <c r="CA521" s="241"/>
      <c r="CB521" s="241"/>
      <c r="CC521" s="241"/>
      <c r="CD521" s="241"/>
      <c r="CE521" s="241"/>
      <c r="CF521" s="241"/>
      <c r="CG521" s="241"/>
      <c r="CH521" s="241"/>
      <c r="CI521" s="241"/>
      <c r="CJ521" s="241"/>
      <c r="CK521" s="241"/>
      <c r="CL521" s="241"/>
      <c r="CM521" s="241"/>
      <c r="CN521" s="241"/>
      <c r="CO521" s="241"/>
      <c r="CP521" s="241"/>
      <c r="CQ521" s="241"/>
      <c r="CR521" s="241"/>
      <c r="CS521" s="241"/>
      <c r="CT521" s="241"/>
      <c r="CU521" s="241"/>
      <c r="CV521" s="241"/>
      <c r="CW521" s="241"/>
      <c r="CX521" s="241"/>
      <c r="CY521" s="241"/>
      <c r="CZ521" s="241"/>
    </row>
    <row r="522" s="240" customFormat="true" ht="25.15" customHeight="true" x14ac:dyDescent="0.2">
      <c r="A522" s="427"/>
      <c r="B522" s="427"/>
      <c r="C522" s="2020" t="s">
        <v>325</v>
      </c>
      <c r="D522" s="2015"/>
      <c r="E522" s="1595">
        <v>0.16301707219620723</v>
      </c>
      <c r="F522" s="1586"/>
      <c r="G522" s="1586"/>
      <c r="H522" s="2015" t="s">
        <v>383</v>
      </c>
      <c r="I522" s="2015"/>
      <c r="J522" s="1596">
        <v>1.5129446981252624E-4</v>
      </c>
      <c r="K522" s="1586"/>
      <c r="L522" s="1586"/>
      <c r="M522" s="2015" t="s">
        <v>340</v>
      </c>
      <c r="N522" s="2015"/>
      <c r="O522" s="1597">
        <v>3.7150161087070477E-2</v>
      </c>
      <c r="P522" s="1586"/>
      <c r="Q522" s="1586"/>
      <c r="R522" s="241"/>
      <c r="Z522" s="241"/>
      <c r="AA522" s="241"/>
      <c r="AB522" s="241"/>
      <c r="AC522" s="241"/>
      <c r="AD522" s="241"/>
      <c r="AE522" s="241"/>
      <c r="AF522" s="241"/>
      <c r="AG522" s="241"/>
      <c r="AH522" s="241"/>
      <c r="AI522" s="241"/>
      <c r="AJ522" s="241"/>
      <c r="AK522" s="241"/>
      <c r="AL522" s="241"/>
      <c r="AM522" s="241"/>
      <c r="AN522" s="241"/>
      <c r="AO522" s="241"/>
      <c r="AP522" s="241"/>
      <c r="AQ522" s="241"/>
      <c r="AR522" s="241"/>
      <c r="AS522" s="241"/>
      <c r="AT522" s="241"/>
      <c r="AU522" s="241"/>
      <c r="AV522" s="241"/>
      <c r="AW522" s="241"/>
      <c r="AX522" s="241"/>
      <c r="AY522" s="241"/>
      <c r="AZ522" s="241"/>
      <c r="BB522" s="427"/>
      <c r="BZ522" s="241"/>
      <c r="CA522" s="241"/>
      <c r="CB522" s="241"/>
      <c r="CC522" s="241"/>
      <c r="CD522" s="241"/>
      <c r="CE522" s="241"/>
      <c r="CF522" s="241"/>
      <c r="CG522" s="241"/>
      <c r="CH522" s="241"/>
      <c r="CI522" s="241"/>
      <c r="CJ522" s="241"/>
      <c r="CK522" s="241"/>
      <c r="CL522" s="241"/>
      <c r="CM522" s="241"/>
      <c r="CN522" s="241"/>
      <c r="CO522" s="241"/>
      <c r="CP522" s="241"/>
      <c r="CQ522" s="241"/>
      <c r="CR522" s="241"/>
      <c r="CS522" s="241"/>
      <c r="CT522" s="241"/>
      <c r="CU522" s="241"/>
      <c r="CV522" s="241"/>
      <c r="CW522" s="241"/>
      <c r="CX522" s="241"/>
      <c r="CY522" s="241"/>
      <c r="CZ522" s="241"/>
    </row>
    <row r="523" s="240" customFormat="true" ht="25.15" customHeight="true" x14ac:dyDescent="0.2">
      <c r="A523" s="427"/>
      <c r="B523" s="427"/>
      <c r="C523" s="2020" t="s">
        <v>343</v>
      </c>
      <c r="D523" s="2015"/>
      <c r="E523" s="1595">
        <v>2.1909687242410738E-2</v>
      </c>
      <c r="F523" s="1586"/>
      <c r="G523" s="1586"/>
      <c r="H523" s="2015" t="s">
        <v>315</v>
      </c>
      <c r="I523" s="2015"/>
      <c r="J523" s="1596">
        <v>0.27659188048969796</v>
      </c>
      <c r="K523" s="1586"/>
      <c r="L523" s="1586"/>
      <c r="M523" s="2015" t="s">
        <v>366</v>
      </c>
      <c r="N523" s="2015"/>
      <c r="O523" s="1606">
        <v>5.937143176848621E-5</v>
      </c>
      <c r="P523" s="1586"/>
      <c r="Q523" s="1586"/>
      <c r="R523" s="241"/>
      <c r="Z523" s="241"/>
      <c r="AA523" s="241"/>
      <c r="AB523" s="241"/>
      <c r="AC523" s="241"/>
      <c r="AD523" s="241"/>
      <c r="AE523" s="241"/>
      <c r="AF523" s="241"/>
      <c r="AG523" s="241"/>
      <c r="AH523" s="241"/>
      <c r="AI523" s="241"/>
      <c r="AJ523" s="241"/>
      <c r="AK523" s="241"/>
      <c r="AL523" s="241"/>
      <c r="AM523" s="241"/>
      <c r="AN523" s="241"/>
      <c r="AO523" s="241"/>
      <c r="AP523" s="241"/>
      <c r="AQ523" s="241"/>
      <c r="AR523" s="241"/>
      <c r="AS523" s="241"/>
      <c r="AT523" s="241"/>
      <c r="AU523" s="241"/>
      <c r="AV523" s="241"/>
      <c r="AW523" s="241"/>
      <c r="AX523" s="241"/>
      <c r="AY523" s="241"/>
      <c r="AZ523" s="241"/>
      <c r="BB523" s="427"/>
      <c r="BZ523" s="241"/>
      <c r="CA523" s="241"/>
      <c r="CB523" s="241"/>
      <c r="CC523" s="241"/>
      <c r="CD523" s="241"/>
      <c r="CE523" s="241"/>
      <c r="CF523" s="241"/>
      <c r="CG523" s="241"/>
      <c r="CH523" s="241"/>
      <c r="CI523" s="241"/>
      <c r="CJ523" s="241"/>
      <c r="CK523" s="241"/>
      <c r="CL523" s="241"/>
      <c r="CM523" s="241"/>
      <c r="CN523" s="241"/>
      <c r="CO523" s="241"/>
      <c r="CP523" s="241"/>
      <c r="CQ523" s="241"/>
      <c r="CR523" s="241"/>
      <c r="CS523" s="241"/>
      <c r="CT523" s="241"/>
      <c r="CU523" s="241"/>
      <c r="CV523" s="241"/>
      <c r="CW523" s="241"/>
      <c r="CX523" s="241"/>
      <c r="CY523" s="241"/>
      <c r="CZ523" s="241"/>
    </row>
    <row r="524" s="240" customFormat="true" ht="25.15" customHeight="true" x14ac:dyDescent="0.2">
      <c r="A524" s="427"/>
      <c r="B524" s="427"/>
      <c r="C524" s="2020" t="s">
        <v>357</v>
      </c>
      <c r="D524" s="2015"/>
      <c r="E524" s="1595">
        <v>7.3085211390733588E-3</v>
      </c>
      <c r="F524" s="1586"/>
      <c r="G524" s="1586"/>
      <c r="H524" s="2015" t="s">
        <v>382</v>
      </c>
      <c r="I524" s="2015"/>
      <c r="J524" s="1596">
        <v>1.3078938180217931E-4</v>
      </c>
      <c r="K524" s="1586"/>
      <c r="L524" s="1586"/>
      <c r="M524" s="2015" t="s">
        <v>346</v>
      </c>
      <c r="N524" s="2015"/>
      <c r="O524" s="1597">
        <v>2.0957374928226259E-3</v>
      </c>
      <c r="P524" s="1586"/>
      <c r="Q524" s="1586"/>
      <c r="R524" s="241"/>
      <c r="Z524" s="241"/>
      <c r="AA524" s="241"/>
      <c r="AB524" s="241"/>
      <c r="AC524" s="241"/>
      <c r="AD524" s="241"/>
      <c r="AE524" s="241"/>
      <c r="AF524" s="241"/>
      <c r="AG524" s="241"/>
      <c r="AH524" s="241"/>
      <c r="AI524" s="241"/>
      <c r="AJ524" s="241"/>
      <c r="AK524" s="241"/>
      <c r="AL524" s="241"/>
      <c r="AM524" s="241"/>
      <c r="AN524" s="241"/>
      <c r="AO524" s="241"/>
      <c r="AP524" s="241"/>
      <c r="AQ524" s="241"/>
      <c r="AR524" s="241"/>
      <c r="AS524" s="241"/>
      <c r="AT524" s="241"/>
      <c r="AU524" s="241"/>
      <c r="AV524" s="241"/>
      <c r="AW524" s="241"/>
      <c r="AX524" s="241"/>
      <c r="AY524" s="241"/>
      <c r="AZ524" s="241"/>
      <c r="BB524" s="427"/>
      <c r="BZ524" s="241"/>
      <c r="CA524" s="241"/>
      <c r="CB524" s="241"/>
      <c r="CC524" s="241"/>
      <c r="CD524" s="241"/>
      <c r="CE524" s="241"/>
      <c r="CF524" s="241"/>
      <c r="CG524" s="241"/>
      <c r="CH524" s="241"/>
      <c r="CI524" s="241"/>
      <c r="CJ524" s="241"/>
      <c r="CK524" s="241"/>
      <c r="CL524" s="241"/>
      <c r="CM524" s="241"/>
      <c r="CN524" s="241"/>
      <c r="CO524" s="241"/>
      <c r="CP524" s="241"/>
      <c r="CQ524" s="241"/>
      <c r="CR524" s="241"/>
      <c r="CS524" s="241"/>
      <c r="CT524" s="241"/>
      <c r="CU524" s="241"/>
      <c r="CV524" s="241"/>
      <c r="CW524" s="241"/>
      <c r="CX524" s="241"/>
      <c r="CY524" s="241"/>
      <c r="CZ524" s="241"/>
    </row>
    <row r="525" s="240" customFormat="true" ht="25.15" customHeight="true" x14ac:dyDescent="0.2">
      <c r="A525" s="427"/>
      <c r="B525" s="427"/>
      <c r="C525" s="2020" t="s">
        <v>350</v>
      </c>
      <c r="D525" s="2015"/>
      <c r="E525" s="1595">
        <v>1.0152721373911639E-2</v>
      </c>
      <c r="F525" s="1586"/>
      <c r="G525" s="1586"/>
      <c r="H525" s="2015" t="s">
        <v>337</v>
      </c>
      <c r="I525" s="2015"/>
      <c r="J525" s="1596">
        <v>4.3530749386136831E-2</v>
      </c>
      <c r="K525" s="1586"/>
      <c r="L525" s="1586"/>
      <c r="M525" s="2015" t="s">
        <v>341</v>
      </c>
      <c r="N525" s="2015"/>
      <c r="O525" s="1597">
        <v>3.5789313534288878E-4</v>
      </c>
      <c r="P525" s="1586"/>
      <c r="Q525" s="1586"/>
      <c r="R525" s="241"/>
      <c r="Z525" s="241"/>
      <c r="AA525" s="241"/>
      <c r="AB525" s="241"/>
      <c r="AC525" s="241"/>
      <c r="AD525" s="241"/>
      <c r="AE525" s="241"/>
      <c r="AF525" s="241"/>
      <c r="AG525" s="241"/>
      <c r="AH525" s="241"/>
      <c r="AI525" s="241"/>
      <c r="AJ525" s="241"/>
      <c r="AK525" s="241"/>
      <c r="AL525" s="241"/>
      <c r="AM525" s="241"/>
      <c r="AN525" s="241"/>
      <c r="AO525" s="241"/>
      <c r="AP525" s="241"/>
      <c r="AQ525" s="241"/>
      <c r="AR525" s="241"/>
      <c r="AS525" s="241"/>
      <c r="AT525" s="241"/>
      <c r="AU525" s="241"/>
      <c r="AV525" s="241"/>
      <c r="AW525" s="241"/>
      <c r="AX525" s="241"/>
      <c r="AY525" s="241"/>
      <c r="AZ525" s="241"/>
      <c r="BB525" s="427"/>
      <c r="BZ525" s="241"/>
      <c r="CA525" s="241"/>
      <c r="CB525" s="241"/>
      <c r="CC525" s="241"/>
      <c r="CD525" s="241"/>
      <c r="CE525" s="241"/>
      <c r="CF525" s="241"/>
      <c r="CG525" s="241"/>
      <c r="CH525" s="241"/>
      <c r="CI525" s="241"/>
      <c r="CJ525" s="241"/>
      <c r="CK525" s="241"/>
      <c r="CL525" s="241"/>
      <c r="CM525" s="241"/>
      <c r="CN525" s="241"/>
      <c r="CO525" s="241"/>
      <c r="CP525" s="241"/>
      <c r="CQ525" s="241"/>
      <c r="CR525" s="241"/>
      <c r="CS525" s="241"/>
      <c r="CT525" s="241"/>
      <c r="CU525" s="241"/>
      <c r="CV525" s="241"/>
      <c r="CW525" s="241"/>
      <c r="CX525" s="241"/>
      <c r="CY525" s="241"/>
      <c r="CZ525" s="241"/>
    </row>
    <row r="526" s="240" customFormat="true" ht="25.15" customHeight="true" x14ac:dyDescent="0.2">
      <c r="A526" s="427"/>
      <c r="B526" s="427"/>
      <c r="C526" s="2020" t="s">
        <v>329</v>
      </c>
      <c r="D526" s="2015"/>
      <c r="E526" s="1595">
        <v>0.11785792228278358</v>
      </c>
      <c r="F526" s="1586"/>
      <c r="G526" s="1586"/>
      <c r="H526" s="2015" t="s">
        <v>326</v>
      </c>
      <c r="I526" s="2015"/>
      <c r="J526" s="1596">
        <v>0.13664546268382266</v>
      </c>
      <c r="K526" s="1586"/>
      <c r="L526" s="1586"/>
      <c r="M526" s="2015" t="s">
        <v>388</v>
      </c>
      <c r="N526" s="2015"/>
      <c r="O526" s="1597">
        <v>1.6065667775138538E-4</v>
      </c>
      <c r="P526" s="1586"/>
      <c r="Q526" s="1586"/>
      <c r="R526" s="241"/>
      <c r="Z526" s="241"/>
      <c r="AA526" s="241"/>
      <c r="AB526" s="241"/>
      <c r="AC526" s="241"/>
      <c r="AD526" s="241"/>
      <c r="AE526" s="241"/>
      <c r="AF526" s="241"/>
      <c r="AG526" s="241"/>
      <c r="AH526" s="241"/>
      <c r="AI526" s="241"/>
      <c r="AJ526" s="241"/>
      <c r="AK526" s="241"/>
      <c r="AL526" s="241"/>
      <c r="AM526" s="241"/>
      <c r="AN526" s="241"/>
      <c r="AO526" s="241"/>
      <c r="AP526" s="241"/>
      <c r="AQ526" s="241"/>
      <c r="AR526" s="241"/>
      <c r="AS526" s="241"/>
      <c r="AT526" s="241"/>
      <c r="AU526" s="241"/>
      <c r="AV526" s="241"/>
      <c r="AW526" s="241"/>
      <c r="AX526" s="241"/>
      <c r="AY526" s="241"/>
      <c r="AZ526" s="241"/>
      <c r="BB526" s="427"/>
      <c r="BZ526" s="241"/>
      <c r="CA526" s="241"/>
      <c r="CB526" s="241"/>
      <c r="CC526" s="241"/>
      <c r="CD526" s="241"/>
      <c r="CE526" s="241"/>
      <c r="CF526" s="241"/>
      <c r="CG526" s="241"/>
      <c r="CH526" s="241"/>
      <c r="CI526" s="241"/>
      <c r="CJ526" s="241"/>
      <c r="CK526" s="241"/>
      <c r="CL526" s="241"/>
      <c r="CM526" s="241"/>
      <c r="CN526" s="241"/>
      <c r="CO526" s="241"/>
      <c r="CP526" s="241"/>
      <c r="CQ526" s="241"/>
      <c r="CR526" s="241"/>
      <c r="CS526" s="241"/>
      <c r="CT526" s="241"/>
      <c r="CU526" s="241"/>
      <c r="CV526" s="241"/>
      <c r="CW526" s="241"/>
      <c r="CX526" s="241"/>
      <c r="CY526" s="241"/>
      <c r="CZ526" s="241"/>
    </row>
    <row r="527" s="240" customFormat="true" ht="25.15" customHeight="true" x14ac:dyDescent="0.2">
      <c r="A527" s="427"/>
      <c r="B527" s="427"/>
      <c r="C527" s="2020" t="s">
        <v>383</v>
      </c>
      <c r="D527" s="2015"/>
      <c r="E527" s="1595">
        <v>1.2899979390722935E-4</v>
      </c>
      <c r="F527" s="1586"/>
      <c r="G527" s="1586"/>
      <c r="H527" s="2015" t="s">
        <v>320</v>
      </c>
      <c r="I527" s="2015"/>
      <c r="J527" s="1596">
        <v>0.22747736499108626</v>
      </c>
      <c r="K527" s="1586"/>
      <c r="L527" s="1586"/>
      <c r="M527" s="2015" t="s">
        <v>361</v>
      </c>
      <c r="N527" s="2015"/>
      <c r="O527" s="1597">
        <v>2.3172027226466608E-3</v>
      </c>
      <c r="P527" s="1586"/>
      <c r="Q527" s="1586"/>
      <c r="R527" s="241"/>
      <c r="Z527" s="241"/>
      <c r="AA527" s="241"/>
      <c r="AB527" s="241"/>
      <c r="AC527" s="241"/>
      <c r="AD527" s="241"/>
      <c r="AE527" s="241"/>
      <c r="AF527" s="241"/>
      <c r="AG527" s="241"/>
      <c r="AH527" s="241"/>
      <c r="AI527" s="241"/>
      <c r="AJ527" s="241"/>
      <c r="AK527" s="241"/>
      <c r="AL527" s="241"/>
      <c r="AM527" s="241"/>
      <c r="AN527" s="241"/>
      <c r="AO527" s="241"/>
      <c r="AP527" s="241"/>
      <c r="AQ527" s="241"/>
      <c r="AR527" s="241"/>
      <c r="AS527" s="241"/>
      <c r="AT527" s="241"/>
      <c r="AU527" s="241"/>
      <c r="AV527" s="241"/>
      <c r="AW527" s="241"/>
      <c r="AX527" s="241"/>
      <c r="AY527" s="241"/>
      <c r="AZ527" s="241"/>
      <c r="BB527" s="427"/>
      <c r="BZ527" s="241"/>
      <c r="CA527" s="241"/>
      <c r="CB527" s="241"/>
      <c r="CC527" s="241"/>
      <c r="CD527" s="241"/>
      <c r="CE527" s="241"/>
      <c r="CF527" s="241"/>
      <c r="CG527" s="241"/>
      <c r="CH527" s="241"/>
      <c r="CI527" s="241"/>
      <c r="CJ527" s="241"/>
      <c r="CK527" s="241"/>
      <c r="CL527" s="241"/>
      <c r="CM527" s="241"/>
      <c r="CN527" s="241"/>
      <c r="CO527" s="241"/>
      <c r="CP527" s="241"/>
      <c r="CQ527" s="241"/>
      <c r="CR527" s="241"/>
      <c r="CS527" s="241"/>
      <c r="CT527" s="241"/>
      <c r="CU527" s="241"/>
      <c r="CV527" s="241"/>
      <c r="CW527" s="241"/>
      <c r="CX527" s="241"/>
      <c r="CY527" s="241"/>
      <c r="CZ527" s="241"/>
    </row>
    <row r="528" s="240" customFormat="true" ht="25.15" customHeight="true" x14ac:dyDescent="0.2">
      <c r="A528" s="427"/>
      <c r="B528" s="427"/>
      <c r="C528" s="2020" t="s">
        <v>315</v>
      </c>
      <c r="D528" s="2015"/>
      <c r="E528" s="1595">
        <v>0.33123369645350559</v>
      </c>
      <c r="F528" s="1586"/>
      <c r="G528" s="1586"/>
      <c r="H528" s="2015" t="s">
        <v>323</v>
      </c>
      <c r="I528" s="2015"/>
      <c r="J528" s="1596">
        <v>0.19713172028501996</v>
      </c>
      <c r="K528" s="1586"/>
      <c r="L528" s="1586"/>
      <c r="M528" s="2015" t="s">
        <v>330</v>
      </c>
      <c r="N528" s="2015"/>
      <c r="O528" s="1597">
        <v>0.1460166865517038</v>
      </c>
      <c r="P528" s="1586"/>
      <c r="Q528" s="1586"/>
      <c r="R528" s="241"/>
      <c r="Z528" s="241"/>
      <c r="AA528" s="241"/>
      <c r="AB528" s="241"/>
      <c r="AC528" s="241"/>
      <c r="AD528" s="241"/>
      <c r="AE528" s="241"/>
      <c r="AF528" s="241"/>
      <c r="AG528" s="241"/>
      <c r="AH528" s="241"/>
      <c r="AI528" s="241"/>
      <c r="AJ528" s="241"/>
      <c r="AK528" s="241"/>
      <c r="AL528" s="241"/>
      <c r="AM528" s="241"/>
      <c r="AN528" s="241"/>
      <c r="AO528" s="241"/>
      <c r="AP528" s="241"/>
      <c r="AQ528" s="241"/>
      <c r="AR528" s="241"/>
      <c r="AS528" s="241"/>
      <c r="AT528" s="241"/>
      <c r="AU528" s="241"/>
      <c r="AV528" s="241"/>
      <c r="AW528" s="241"/>
      <c r="AX528" s="241"/>
      <c r="AY528" s="241"/>
      <c r="AZ528" s="241"/>
      <c r="BB528" s="427"/>
      <c r="BZ528" s="241"/>
      <c r="CA528" s="241"/>
      <c r="CB528" s="241"/>
      <c r="CC528" s="241"/>
      <c r="CD528" s="241"/>
      <c r="CE528" s="241"/>
      <c r="CF528" s="241"/>
      <c r="CG528" s="241"/>
      <c r="CH528" s="241"/>
      <c r="CI528" s="241"/>
      <c r="CJ528" s="241"/>
      <c r="CK528" s="241"/>
      <c r="CL528" s="241"/>
      <c r="CM528" s="241"/>
      <c r="CN528" s="241"/>
      <c r="CO528" s="241"/>
      <c r="CP528" s="241"/>
      <c r="CQ528" s="241"/>
      <c r="CR528" s="241"/>
      <c r="CS528" s="241"/>
      <c r="CT528" s="241"/>
      <c r="CU528" s="241"/>
      <c r="CV528" s="241"/>
      <c r="CW528" s="241"/>
      <c r="CX528" s="241"/>
      <c r="CY528" s="241"/>
      <c r="CZ528" s="241"/>
    </row>
    <row r="529" s="240" customFormat="true" ht="25.15" customHeight="true" x14ac:dyDescent="0.2">
      <c r="A529" s="427"/>
      <c r="B529" s="427"/>
      <c r="C529" s="2020" t="s">
        <v>390</v>
      </c>
      <c r="D529" s="2015"/>
      <c r="E529" s="1604">
        <v>5.3408485038981379E-5</v>
      </c>
      <c r="F529" s="1586"/>
      <c r="G529" s="1586"/>
      <c r="H529" s="2015" t="s">
        <v>313</v>
      </c>
      <c r="I529" s="2015"/>
      <c r="J529" s="1596">
        <v>0.33551026411821117</v>
      </c>
      <c r="K529" s="1586"/>
      <c r="L529" s="1586"/>
      <c r="M529" s="2015" t="s">
        <v>353</v>
      </c>
      <c r="N529" s="2015"/>
      <c r="O529" s="1597">
        <v>1.4077320317755E-2</v>
      </c>
      <c r="P529" s="1586"/>
      <c r="Q529" s="1586"/>
      <c r="R529" s="241"/>
      <c r="Z529" s="241"/>
      <c r="AA529" s="241"/>
      <c r="AB529" s="241"/>
      <c r="AC529" s="241"/>
      <c r="AD529" s="241"/>
      <c r="AE529" s="241"/>
      <c r="AF529" s="241"/>
      <c r="AG529" s="241"/>
      <c r="AH529" s="241"/>
      <c r="AI529" s="241"/>
      <c r="AJ529" s="241"/>
      <c r="AK529" s="241"/>
      <c r="AL529" s="241"/>
      <c r="AM529" s="241"/>
      <c r="AN529" s="241"/>
      <c r="AO529" s="241"/>
      <c r="AP529" s="241"/>
      <c r="AQ529" s="241"/>
      <c r="AR529" s="241"/>
      <c r="AS529" s="241"/>
      <c r="AT529" s="241"/>
      <c r="AU529" s="241"/>
      <c r="AV529" s="241"/>
      <c r="AW529" s="241"/>
      <c r="AX529" s="241"/>
      <c r="AY529" s="241"/>
      <c r="AZ529" s="241"/>
      <c r="BB529" s="427"/>
      <c r="BZ529" s="241"/>
      <c r="CA529" s="241"/>
      <c r="CB529" s="241"/>
      <c r="CC529" s="241"/>
      <c r="CD529" s="241"/>
      <c r="CE529" s="241"/>
      <c r="CF529" s="241"/>
      <c r="CG529" s="241"/>
      <c r="CH529" s="241"/>
      <c r="CI529" s="241"/>
      <c r="CJ529" s="241"/>
      <c r="CK529" s="241"/>
      <c r="CL529" s="241"/>
      <c r="CM529" s="241"/>
      <c r="CN529" s="241"/>
      <c r="CO529" s="241"/>
      <c r="CP529" s="241"/>
      <c r="CQ529" s="241"/>
      <c r="CR529" s="241"/>
      <c r="CS529" s="241"/>
      <c r="CT529" s="241"/>
      <c r="CU529" s="241"/>
      <c r="CV529" s="241"/>
      <c r="CW529" s="241"/>
      <c r="CX529" s="241"/>
      <c r="CY529" s="241"/>
      <c r="CZ529" s="241"/>
    </row>
    <row r="530" s="240" customFormat="true" ht="25.15" customHeight="true" x14ac:dyDescent="0.2">
      <c r="A530" s="427"/>
      <c r="B530" s="427"/>
      <c r="C530" s="2020" t="s">
        <v>382</v>
      </c>
      <c r="D530" s="2015"/>
      <c r="E530" s="1595">
        <v>4.4419741600423726E-4</v>
      </c>
      <c r="F530" s="1586"/>
      <c r="G530" s="1586"/>
      <c r="H530" s="2015" t="s">
        <v>332</v>
      </c>
      <c r="I530" s="2015"/>
      <c r="J530" s="1596">
        <v>6.5591722582392653E-2</v>
      </c>
      <c r="K530" s="1586"/>
      <c r="L530" s="1586"/>
      <c r="M530" s="2015" t="s">
        <v>342</v>
      </c>
      <c r="N530" s="2015"/>
      <c r="O530" s="1597">
        <v>3.7237599505608523E-2</v>
      </c>
      <c r="P530" s="1586"/>
      <c r="Q530" s="1586"/>
      <c r="R530" s="241"/>
      <c r="Z530" s="241"/>
      <c r="AA530" s="241"/>
      <c r="AB530" s="241"/>
      <c r="AC530" s="241"/>
      <c r="AD530" s="241"/>
      <c r="AE530" s="241"/>
      <c r="AF530" s="241"/>
      <c r="AG530" s="241"/>
      <c r="AH530" s="241"/>
      <c r="AI530" s="241"/>
      <c r="AJ530" s="241"/>
      <c r="AK530" s="241"/>
      <c r="AL530" s="241"/>
      <c r="AM530" s="241"/>
      <c r="AN530" s="241"/>
      <c r="AO530" s="241"/>
      <c r="AP530" s="241"/>
      <c r="AQ530" s="241"/>
      <c r="AR530" s="241"/>
      <c r="AS530" s="241"/>
      <c r="AT530" s="241"/>
      <c r="AU530" s="241"/>
      <c r="AV530" s="241"/>
      <c r="AW530" s="241"/>
      <c r="AX530" s="241"/>
      <c r="AY530" s="241"/>
      <c r="AZ530" s="241"/>
      <c r="BB530" s="427"/>
      <c r="BZ530" s="241"/>
      <c r="CA530" s="241"/>
      <c r="CB530" s="241"/>
      <c r="CC530" s="241"/>
      <c r="CD530" s="241"/>
      <c r="CE530" s="241"/>
      <c r="CF530" s="241"/>
      <c r="CG530" s="241"/>
      <c r="CH530" s="241"/>
      <c r="CI530" s="241"/>
      <c r="CJ530" s="241"/>
      <c r="CK530" s="241"/>
      <c r="CL530" s="241"/>
      <c r="CM530" s="241"/>
      <c r="CN530" s="241"/>
      <c r="CO530" s="241"/>
      <c r="CP530" s="241"/>
      <c r="CQ530" s="241"/>
      <c r="CR530" s="241"/>
      <c r="CS530" s="241"/>
      <c r="CT530" s="241"/>
      <c r="CU530" s="241"/>
      <c r="CV530" s="241"/>
      <c r="CW530" s="241"/>
      <c r="CX530" s="241"/>
      <c r="CY530" s="241"/>
      <c r="CZ530" s="241"/>
    </row>
    <row r="531" s="240" customFormat="true" ht="25.15" customHeight="true" x14ac:dyDescent="0.2">
      <c r="A531" s="427"/>
      <c r="B531" s="427"/>
      <c r="C531" s="2020" t="s">
        <v>337</v>
      </c>
      <c r="D531" s="2015"/>
      <c r="E531" s="1595">
        <v>1.8884411401996992E-2</v>
      </c>
      <c r="F531" s="1586"/>
      <c r="G531" s="1586"/>
      <c r="H531" s="2015" t="s">
        <v>316</v>
      </c>
      <c r="I531" s="2015"/>
      <c r="J531" s="1596">
        <v>0.29246356564362774</v>
      </c>
      <c r="K531" s="1586"/>
      <c r="L531" s="1586"/>
      <c r="M531" s="2015" t="s">
        <v>334</v>
      </c>
      <c r="N531" s="2015"/>
      <c r="O531" s="1597">
        <v>9.2089675643487134E-2</v>
      </c>
      <c r="P531" s="1586"/>
      <c r="Q531" s="1586"/>
      <c r="R531" s="241"/>
      <c r="Z531" s="241"/>
      <c r="AA531" s="241"/>
      <c r="AB531" s="241"/>
      <c r="AC531" s="241"/>
      <c r="AD531" s="241"/>
      <c r="AE531" s="241"/>
      <c r="AF531" s="241"/>
      <c r="AG531" s="241"/>
      <c r="AH531" s="241"/>
      <c r="AI531" s="241"/>
      <c r="AJ531" s="241"/>
      <c r="AK531" s="241"/>
      <c r="AL531" s="241"/>
      <c r="AM531" s="241"/>
      <c r="AN531" s="241"/>
      <c r="AO531" s="241"/>
      <c r="AP531" s="241"/>
      <c r="AQ531" s="241"/>
      <c r="AR531" s="241"/>
      <c r="AS531" s="241"/>
      <c r="AT531" s="241"/>
      <c r="AU531" s="241"/>
      <c r="AV531" s="241"/>
      <c r="AW531" s="241"/>
      <c r="AX531" s="241"/>
      <c r="AY531" s="241"/>
      <c r="AZ531" s="241"/>
      <c r="BB531" s="427"/>
      <c r="BZ531" s="241"/>
      <c r="CA531" s="241"/>
      <c r="CB531" s="241"/>
      <c r="CC531" s="241"/>
      <c r="CD531" s="241"/>
      <c r="CE531" s="241"/>
      <c r="CF531" s="241"/>
      <c r="CG531" s="241"/>
      <c r="CH531" s="241"/>
      <c r="CI531" s="241"/>
      <c r="CJ531" s="241"/>
      <c r="CK531" s="241"/>
      <c r="CL531" s="241"/>
      <c r="CM531" s="241"/>
      <c r="CN531" s="241"/>
      <c r="CO531" s="241"/>
      <c r="CP531" s="241"/>
      <c r="CQ531" s="241"/>
      <c r="CR531" s="241"/>
      <c r="CS531" s="241"/>
      <c r="CT531" s="241"/>
      <c r="CU531" s="241"/>
      <c r="CV531" s="241"/>
      <c r="CW531" s="241"/>
      <c r="CX531" s="241"/>
      <c r="CY531" s="241"/>
      <c r="CZ531" s="241"/>
    </row>
    <row r="532" s="240" customFormat="true" ht="25.15" customHeight="true" x14ac:dyDescent="0.2">
      <c r="A532" s="427"/>
      <c r="B532" s="427"/>
      <c r="C532" s="2020" t="s">
        <v>326</v>
      </c>
      <c r="D532" s="2015"/>
      <c r="E532" s="1595">
        <v>4.9613381370549922E-2</v>
      </c>
      <c r="F532" s="1586"/>
      <c r="G532" s="1586"/>
      <c r="H532" s="2015" t="s">
        <v>317</v>
      </c>
      <c r="I532" s="2015"/>
      <c r="J532" s="1596">
        <v>0.17410366285269058</v>
      </c>
      <c r="K532" s="1586"/>
      <c r="L532" s="1586"/>
      <c r="M532" s="2015" t="s">
        <v>381</v>
      </c>
      <c r="N532" s="2015"/>
      <c r="O532" s="1597">
        <v>1.7366013784578401E-4</v>
      </c>
      <c r="P532" s="1586"/>
      <c r="Q532" s="1586"/>
      <c r="R532" s="241"/>
      <c r="Z532" s="241"/>
      <c r="AA532" s="241"/>
      <c r="AB532" s="241"/>
      <c r="AC532" s="241"/>
      <c r="AD532" s="241"/>
      <c r="AE532" s="241"/>
      <c r="AF532" s="241"/>
      <c r="AG532" s="241"/>
      <c r="AH532" s="241"/>
      <c r="AI532" s="241"/>
      <c r="AJ532" s="241"/>
      <c r="AK532" s="241"/>
      <c r="AL532" s="241"/>
      <c r="AM532" s="241"/>
      <c r="AN532" s="241"/>
      <c r="AO532" s="241"/>
      <c r="AP532" s="241"/>
      <c r="AQ532" s="241"/>
      <c r="AR532" s="241"/>
      <c r="AS532" s="241"/>
      <c r="AT532" s="241"/>
      <c r="AU532" s="241"/>
      <c r="AV532" s="241"/>
      <c r="AW532" s="241"/>
      <c r="AX532" s="241"/>
      <c r="AY532" s="241"/>
      <c r="AZ532" s="241"/>
      <c r="BB532" s="427"/>
      <c r="BZ532" s="241"/>
      <c r="CA532" s="241"/>
      <c r="CB532" s="241"/>
      <c r="CC532" s="241"/>
      <c r="CD532" s="241"/>
      <c r="CE532" s="241"/>
      <c r="CF532" s="241"/>
      <c r="CG532" s="241"/>
      <c r="CH532" s="241"/>
      <c r="CI532" s="241"/>
      <c r="CJ532" s="241"/>
      <c r="CK532" s="241"/>
      <c r="CL532" s="241"/>
      <c r="CM532" s="241"/>
      <c r="CN532" s="241"/>
      <c r="CO532" s="241"/>
      <c r="CP532" s="241"/>
      <c r="CQ532" s="241"/>
      <c r="CR532" s="241"/>
      <c r="CS532" s="241"/>
      <c r="CT532" s="241"/>
      <c r="CU532" s="241"/>
      <c r="CV532" s="241"/>
      <c r="CW532" s="241"/>
      <c r="CX532" s="241"/>
      <c r="CY532" s="241"/>
      <c r="CZ532" s="241"/>
    </row>
    <row r="533" s="240" customFormat="true" ht="25.15" customHeight="true" x14ac:dyDescent="0.2">
      <c r="A533" s="427"/>
      <c r="B533" s="427"/>
      <c r="C533" s="2020" t="s">
        <v>320</v>
      </c>
      <c r="D533" s="2015"/>
      <c r="E533" s="1595">
        <v>0.107176462364123</v>
      </c>
      <c r="F533" s="1586"/>
      <c r="G533" s="1586"/>
      <c r="H533" s="2015" t="s">
        <v>324</v>
      </c>
      <c r="I533" s="2015"/>
      <c r="J533" s="1596">
        <v>5.7456571466957873E-2</v>
      </c>
      <c r="K533" s="1586"/>
      <c r="L533" s="1586"/>
      <c r="M533" s="2015" t="s">
        <v>359</v>
      </c>
      <c r="N533" s="2015"/>
      <c r="O533" s="1597">
        <v>5.1104255133683886E-3</v>
      </c>
      <c r="P533" s="1586"/>
      <c r="Q533" s="1586"/>
      <c r="R533" s="241"/>
      <c r="Z533" s="241"/>
      <c r="AA533" s="241"/>
      <c r="AB533" s="241"/>
      <c r="AC533" s="241"/>
      <c r="AD533" s="241"/>
      <c r="AE533" s="241"/>
      <c r="AF533" s="241"/>
      <c r="AG533" s="241"/>
      <c r="AH533" s="241"/>
      <c r="AI533" s="241"/>
      <c r="AJ533" s="241"/>
      <c r="AK533" s="241"/>
      <c r="AL533" s="241"/>
      <c r="AM533" s="241"/>
      <c r="AN533" s="241"/>
      <c r="AO533" s="241"/>
      <c r="AP533" s="241"/>
      <c r="AQ533" s="241"/>
      <c r="AR533" s="241"/>
      <c r="AS533" s="241"/>
      <c r="AT533" s="241"/>
      <c r="AU533" s="241"/>
      <c r="AV533" s="241"/>
      <c r="AW533" s="241"/>
      <c r="AX533" s="241"/>
      <c r="AY533" s="241"/>
      <c r="AZ533" s="241"/>
      <c r="BB533" s="427"/>
      <c r="BZ533" s="241"/>
      <c r="CA533" s="241"/>
      <c r="CB533" s="241"/>
      <c r="CC533" s="241"/>
      <c r="CD533" s="241"/>
      <c r="CE533" s="241"/>
      <c r="CF533" s="241"/>
      <c r="CG533" s="241"/>
      <c r="CH533" s="241"/>
      <c r="CI533" s="241"/>
      <c r="CJ533" s="241"/>
      <c r="CK533" s="241"/>
      <c r="CL533" s="241"/>
      <c r="CM533" s="241"/>
      <c r="CN533" s="241"/>
      <c r="CO533" s="241"/>
      <c r="CP533" s="241"/>
      <c r="CQ533" s="241"/>
      <c r="CR533" s="241"/>
      <c r="CS533" s="241"/>
      <c r="CT533" s="241"/>
      <c r="CU533" s="241"/>
      <c r="CV533" s="241"/>
      <c r="CW533" s="241"/>
      <c r="CX533" s="241"/>
      <c r="CY533" s="241"/>
      <c r="CZ533" s="241"/>
    </row>
    <row r="534" s="240" customFormat="true" ht="25.15" customHeight="true" x14ac:dyDescent="0.2">
      <c r="A534" s="427"/>
      <c r="B534" s="427"/>
      <c r="C534" s="2020" t="s">
        <v>323</v>
      </c>
      <c r="D534" s="2015"/>
      <c r="E534" s="1595">
        <v>0.22642754200182513</v>
      </c>
      <c r="F534" s="1586"/>
      <c r="G534" s="1586"/>
      <c r="H534" s="2015" t="s">
        <v>335</v>
      </c>
      <c r="I534" s="2015"/>
      <c r="J534" s="1596">
        <v>4.9197553648766171E-2</v>
      </c>
      <c r="K534" s="1586"/>
      <c r="L534" s="1586"/>
      <c r="M534" s="2015" t="s">
        <v>391</v>
      </c>
      <c r="N534" s="2015"/>
      <c r="O534" s="1606">
        <v>2.3687401107595389E-5</v>
      </c>
      <c r="P534" s="1586"/>
      <c r="Q534" s="1586"/>
      <c r="R534" s="241"/>
      <c r="Z534" s="241"/>
      <c r="AA534" s="241"/>
      <c r="AB534" s="241"/>
      <c r="AC534" s="241"/>
      <c r="AD534" s="241"/>
      <c r="AE534" s="241"/>
      <c r="AF534" s="241"/>
      <c r="AG534" s="241"/>
      <c r="AH534" s="241"/>
      <c r="AI534" s="241"/>
      <c r="AJ534" s="241"/>
      <c r="AK534" s="241"/>
      <c r="AL534" s="241"/>
      <c r="AM534" s="241"/>
      <c r="AN534" s="241"/>
      <c r="AO534" s="241"/>
      <c r="AP534" s="241"/>
      <c r="AQ534" s="241"/>
      <c r="AR534" s="241"/>
      <c r="AS534" s="241"/>
      <c r="AT534" s="241"/>
      <c r="AU534" s="241"/>
      <c r="AV534" s="241"/>
      <c r="AW534" s="241"/>
      <c r="AX534" s="241"/>
      <c r="AY534" s="241"/>
      <c r="AZ534" s="241"/>
      <c r="BB534" s="427"/>
      <c r="BZ534" s="241"/>
      <c r="CA534" s="241"/>
      <c r="CB534" s="241"/>
      <c r="CC534" s="241"/>
      <c r="CD534" s="241"/>
      <c r="CE534" s="241"/>
      <c r="CF534" s="241"/>
      <c r="CG534" s="241"/>
      <c r="CH534" s="241"/>
      <c r="CI534" s="241"/>
      <c r="CJ534" s="241"/>
      <c r="CK534" s="241"/>
      <c r="CL534" s="241"/>
      <c r="CM534" s="241"/>
      <c r="CN534" s="241"/>
      <c r="CO534" s="241"/>
      <c r="CP534" s="241"/>
      <c r="CQ534" s="241"/>
      <c r="CR534" s="241"/>
      <c r="CS534" s="241"/>
      <c r="CT534" s="241"/>
      <c r="CU534" s="241"/>
      <c r="CV534" s="241"/>
      <c r="CW534" s="241"/>
      <c r="CX534" s="241"/>
      <c r="CY534" s="241"/>
      <c r="CZ534" s="241"/>
    </row>
    <row r="535" s="240" customFormat="true" ht="25.15" customHeight="true" x14ac:dyDescent="0.2">
      <c r="A535" s="427"/>
      <c r="B535" s="427"/>
      <c r="C535" s="2020" t="s">
        <v>313</v>
      </c>
      <c r="D535" s="2015"/>
      <c r="E535" s="1595">
        <v>0.39247302024554337</v>
      </c>
      <c r="F535" s="1586"/>
      <c r="G535" s="1586"/>
      <c r="H535" s="2015" t="s">
        <v>309</v>
      </c>
      <c r="I535" s="2015"/>
      <c r="J535" s="1598">
        <v>0.42380558632405352</v>
      </c>
      <c r="K535" s="1586"/>
      <c r="L535" s="1586"/>
      <c r="M535" s="2015" t="s">
        <v>358</v>
      </c>
      <c r="N535" s="2015"/>
      <c r="O535" s="1597">
        <v>2.4510273289736701E-3</v>
      </c>
      <c r="P535" s="1586"/>
      <c r="Q535" s="1586"/>
      <c r="R535" s="241"/>
      <c r="Z535" s="241"/>
      <c r="AA535" s="241"/>
      <c r="AB535" s="241"/>
      <c r="AC535" s="241"/>
      <c r="AD535" s="241"/>
      <c r="AE535" s="241"/>
      <c r="AF535" s="241"/>
      <c r="AG535" s="241"/>
      <c r="AH535" s="241"/>
      <c r="AI535" s="241"/>
      <c r="AJ535" s="241"/>
      <c r="AK535" s="241"/>
      <c r="AL535" s="241"/>
      <c r="AM535" s="241"/>
      <c r="AN535" s="241"/>
      <c r="AO535" s="241"/>
      <c r="AP535" s="241"/>
      <c r="AQ535" s="241"/>
      <c r="AR535" s="241"/>
      <c r="AS535" s="241"/>
      <c r="AT535" s="241"/>
      <c r="AU535" s="241"/>
      <c r="AV535" s="241"/>
      <c r="AW535" s="241"/>
      <c r="AX535" s="241"/>
      <c r="AY535" s="241"/>
      <c r="AZ535" s="241"/>
      <c r="BB535" s="427"/>
      <c r="BZ535" s="241"/>
      <c r="CA535" s="241"/>
      <c r="CB535" s="241"/>
      <c r="CC535" s="241"/>
      <c r="CD535" s="241"/>
      <c r="CE535" s="241"/>
      <c r="CF535" s="241"/>
      <c r="CG535" s="241"/>
      <c r="CH535" s="241"/>
      <c r="CI535" s="241"/>
      <c r="CJ535" s="241"/>
      <c r="CK535" s="241"/>
      <c r="CL535" s="241"/>
      <c r="CM535" s="241"/>
      <c r="CN535" s="241"/>
      <c r="CO535" s="241"/>
      <c r="CP535" s="241"/>
      <c r="CQ535" s="241"/>
      <c r="CR535" s="241"/>
      <c r="CS535" s="241"/>
      <c r="CT535" s="241"/>
      <c r="CU535" s="241"/>
      <c r="CV535" s="241"/>
      <c r="CW535" s="241"/>
      <c r="CX535" s="241"/>
      <c r="CY535" s="241"/>
      <c r="CZ535" s="241"/>
    </row>
    <row r="536" s="240" customFormat="true" ht="25.15" customHeight="true" x14ac:dyDescent="0.2">
      <c r="A536" s="427"/>
      <c r="B536" s="427"/>
      <c r="C536" s="2020" t="s">
        <v>332</v>
      </c>
      <c r="D536" s="2015"/>
      <c r="E536" s="1595">
        <v>0.11589433486528951</v>
      </c>
      <c r="F536" s="1586"/>
      <c r="G536" s="1586"/>
      <c r="H536" s="2012"/>
      <c r="I536" s="2012"/>
      <c r="J536" s="1586"/>
      <c r="K536" s="1586"/>
      <c r="L536" s="1586"/>
      <c r="M536" s="2015" t="s">
        <v>327</v>
      </c>
      <c r="N536" s="2015"/>
      <c r="O536" s="1597">
        <v>7.5070356917288722E-2</v>
      </c>
      <c r="P536" s="1586"/>
      <c r="Q536" s="1586"/>
      <c r="R536" s="241"/>
      <c r="Z536" s="241"/>
      <c r="AA536" s="241"/>
      <c r="AB536" s="241"/>
      <c r="AC536" s="241"/>
      <c r="AD536" s="241"/>
      <c r="AE536" s="241"/>
      <c r="AF536" s="241"/>
      <c r="AG536" s="241"/>
      <c r="AH536" s="241"/>
      <c r="AI536" s="241"/>
      <c r="AJ536" s="241"/>
      <c r="AK536" s="241"/>
      <c r="AL536" s="241"/>
      <c r="AM536" s="241"/>
      <c r="AN536" s="241"/>
      <c r="AO536" s="241"/>
      <c r="AP536" s="241"/>
      <c r="AQ536" s="241"/>
      <c r="AR536" s="241"/>
      <c r="AS536" s="241"/>
      <c r="AT536" s="241"/>
      <c r="AU536" s="241"/>
      <c r="AV536" s="241"/>
      <c r="AW536" s="241"/>
      <c r="AX536" s="241"/>
      <c r="AY536" s="241"/>
      <c r="AZ536" s="241"/>
      <c r="BB536" s="427"/>
      <c r="BZ536" s="241"/>
      <c r="CA536" s="241"/>
      <c r="CB536" s="241"/>
      <c r="CC536" s="241"/>
      <c r="CD536" s="241"/>
      <c r="CE536" s="241"/>
      <c r="CF536" s="241"/>
      <c r="CG536" s="241"/>
      <c r="CH536" s="241"/>
      <c r="CI536" s="241"/>
      <c r="CJ536" s="241"/>
      <c r="CK536" s="241"/>
      <c r="CL536" s="241"/>
      <c r="CM536" s="241"/>
      <c r="CN536" s="241"/>
      <c r="CO536" s="241"/>
      <c r="CP536" s="241"/>
      <c r="CQ536" s="241"/>
      <c r="CR536" s="241"/>
      <c r="CS536" s="241"/>
      <c r="CT536" s="241"/>
      <c r="CU536" s="241"/>
      <c r="CV536" s="241"/>
      <c r="CW536" s="241"/>
      <c r="CX536" s="241"/>
      <c r="CY536" s="241"/>
      <c r="CZ536" s="241"/>
    </row>
    <row r="537" s="240" customFormat="true" ht="25.15" customHeight="true" x14ac:dyDescent="0.2">
      <c r="A537" s="427"/>
      <c r="B537" s="427"/>
      <c r="C537" s="2020" t="s">
        <v>316</v>
      </c>
      <c r="D537" s="2015"/>
      <c r="E537" s="1595">
        <v>0.26278255479657503</v>
      </c>
      <c r="F537" s="1586"/>
      <c r="G537" s="1586"/>
      <c r="H537" s="2012"/>
      <c r="I537" s="2012"/>
      <c r="J537" s="1586"/>
      <c r="K537" s="1586"/>
      <c r="L537" s="1586"/>
      <c r="M537" s="2015" t="s">
        <v>336</v>
      </c>
      <c r="N537" s="2015"/>
      <c r="O537" s="1597">
        <v>6.8498422687932936E-2</v>
      </c>
      <c r="P537" s="1586"/>
      <c r="Q537" s="1586"/>
      <c r="R537" s="241"/>
      <c r="Z537" s="241"/>
      <c r="AA537" s="241"/>
      <c r="AB537" s="241"/>
      <c r="AC537" s="241"/>
      <c r="AD537" s="241"/>
      <c r="AE537" s="241"/>
      <c r="AF537" s="241"/>
      <c r="AG537" s="241"/>
      <c r="AH537" s="241"/>
      <c r="AI537" s="241"/>
      <c r="AJ537" s="241"/>
      <c r="AK537" s="241"/>
      <c r="AL537" s="241"/>
      <c r="AM537" s="241"/>
      <c r="AN537" s="241"/>
      <c r="AO537" s="241"/>
      <c r="AP537" s="241"/>
      <c r="AQ537" s="241"/>
      <c r="AR537" s="241"/>
      <c r="AS537" s="241"/>
      <c r="AT537" s="241"/>
      <c r="AU537" s="241"/>
      <c r="AV537" s="241"/>
      <c r="AW537" s="241"/>
      <c r="AX537" s="241"/>
      <c r="AY537" s="241"/>
      <c r="AZ537" s="241"/>
      <c r="BB537" s="427"/>
      <c r="BZ537" s="241"/>
      <c r="CA537" s="241"/>
      <c r="CB537" s="241"/>
      <c r="CC537" s="241"/>
      <c r="CD537" s="241"/>
      <c r="CE537" s="241"/>
      <c r="CF537" s="241"/>
      <c r="CG537" s="241"/>
      <c r="CH537" s="241"/>
      <c r="CI537" s="241"/>
      <c r="CJ537" s="241"/>
      <c r="CK537" s="241"/>
      <c r="CL537" s="241"/>
      <c r="CM537" s="241"/>
      <c r="CN537" s="241"/>
      <c r="CO537" s="241"/>
      <c r="CP537" s="241"/>
      <c r="CQ537" s="241"/>
      <c r="CR537" s="241"/>
      <c r="CS537" s="241"/>
      <c r="CT537" s="241"/>
      <c r="CU537" s="241"/>
      <c r="CV537" s="241"/>
      <c r="CW537" s="241"/>
      <c r="CX537" s="241"/>
      <c r="CY537" s="241"/>
      <c r="CZ537" s="241"/>
    </row>
    <row r="538" s="240" customFormat="true" ht="25.15" customHeight="true" x14ac:dyDescent="0.2">
      <c r="A538" s="427"/>
      <c r="B538" s="427"/>
      <c r="C538" s="2020" t="s">
        <v>317</v>
      </c>
      <c r="D538" s="2015"/>
      <c r="E538" s="1595">
        <v>0.22841022120414328</v>
      </c>
      <c r="F538" s="1586"/>
      <c r="G538" s="1586"/>
      <c r="H538" s="2015" t="s">
        <v>253</v>
      </c>
      <c r="I538" s="2015"/>
      <c r="J538" s="2015"/>
      <c r="K538" s="2015"/>
      <c r="L538" s="2015"/>
      <c r="M538" s="2015" t="s">
        <v>370</v>
      </c>
      <c r="N538" s="2015"/>
      <c r="O538" s="1606">
        <v>1.3207114061217489E-5</v>
      </c>
      <c r="P538" s="1586"/>
      <c r="Q538" s="1586"/>
      <c r="R538" s="241"/>
      <c r="Z538" s="241"/>
      <c r="AA538" s="241"/>
      <c r="AB538" s="241"/>
      <c r="AC538" s="241"/>
      <c r="AD538" s="241"/>
      <c r="AE538" s="241"/>
      <c r="AF538" s="241"/>
      <c r="AG538" s="241"/>
      <c r="AH538" s="241"/>
      <c r="AI538" s="241"/>
      <c r="AJ538" s="241"/>
      <c r="AK538" s="241"/>
      <c r="AL538" s="241"/>
      <c r="AM538" s="241"/>
      <c r="AN538" s="241"/>
      <c r="AO538" s="241"/>
      <c r="AP538" s="241"/>
      <c r="AQ538" s="241"/>
      <c r="AR538" s="241"/>
      <c r="AS538" s="241"/>
      <c r="AT538" s="241"/>
      <c r="AU538" s="241"/>
      <c r="AV538" s="241"/>
      <c r="AW538" s="241"/>
      <c r="AX538" s="241"/>
      <c r="AY538" s="241"/>
      <c r="AZ538" s="241"/>
      <c r="BB538" s="427"/>
      <c r="BZ538" s="241"/>
      <c r="CA538" s="241"/>
      <c r="CB538" s="241"/>
      <c r="CC538" s="241"/>
      <c r="CD538" s="241"/>
      <c r="CE538" s="241"/>
      <c r="CF538" s="241"/>
      <c r="CG538" s="241"/>
      <c r="CH538" s="241"/>
      <c r="CI538" s="241"/>
      <c r="CJ538" s="241"/>
      <c r="CK538" s="241"/>
      <c r="CL538" s="241"/>
      <c r="CM538" s="241"/>
      <c r="CN538" s="241"/>
      <c r="CO538" s="241"/>
      <c r="CP538" s="241"/>
      <c r="CQ538" s="241"/>
      <c r="CR538" s="241"/>
      <c r="CS538" s="241"/>
      <c r="CT538" s="241"/>
      <c r="CU538" s="241"/>
      <c r="CV538" s="241"/>
      <c r="CW538" s="241"/>
      <c r="CX538" s="241"/>
      <c r="CY538" s="241"/>
      <c r="CZ538" s="241"/>
    </row>
    <row r="539" s="240" customFormat="true" ht="25.15" customHeight="true" x14ac:dyDescent="0.2">
      <c r="A539" s="427"/>
      <c r="B539" s="427"/>
      <c r="C539" s="2020" t="s">
        <v>324</v>
      </c>
      <c r="D539" s="2015"/>
      <c r="E539" s="1595">
        <v>0.15283866928965287</v>
      </c>
      <c r="F539" s="1586"/>
      <c r="G539" s="1586"/>
      <c r="H539" s="2015" t="s">
        <v>213</v>
      </c>
      <c r="I539" s="2015"/>
      <c r="J539" s="2031" t="s">
        <v>254</v>
      </c>
      <c r="K539" s="2032"/>
      <c r="L539" s="2033"/>
      <c r="M539" s="2015" t="s">
        <v>367</v>
      </c>
      <c r="N539" s="2015"/>
      <c r="O539" s="1597">
        <v>2.1610248967441751E-3</v>
      </c>
      <c r="P539" s="1586"/>
      <c r="Q539" s="1586"/>
      <c r="R539" s="241"/>
      <c r="Z539" s="241"/>
      <c r="AA539" s="241"/>
      <c r="AB539" s="241"/>
      <c r="AC539" s="241"/>
      <c r="AD539" s="241"/>
      <c r="AE539" s="241"/>
      <c r="AF539" s="241"/>
      <c r="AG539" s="241"/>
      <c r="AH539" s="241"/>
      <c r="AI539" s="241"/>
      <c r="AJ539" s="241"/>
      <c r="AK539" s="241"/>
      <c r="AL539" s="241"/>
      <c r="AM539" s="241"/>
      <c r="AN539" s="241"/>
      <c r="AO539" s="241"/>
      <c r="AP539" s="241"/>
      <c r="AQ539" s="241"/>
      <c r="AR539" s="241"/>
      <c r="AS539" s="241"/>
      <c r="AT539" s="241"/>
      <c r="AU539" s="241"/>
      <c r="AV539" s="241"/>
      <c r="AW539" s="241"/>
      <c r="AX539" s="241"/>
      <c r="AY539" s="241"/>
      <c r="AZ539" s="241"/>
      <c r="BB539" s="427"/>
      <c r="BZ539" s="241"/>
      <c r="CA539" s="241"/>
      <c r="CB539" s="241"/>
      <c r="CC539" s="241"/>
      <c r="CD539" s="241"/>
      <c r="CE539" s="241"/>
      <c r="CF539" s="241"/>
      <c r="CG539" s="241"/>
      <c r="CH539" s="241"/>
      <c r="CI539" s="241"/>
      <c r="CJ539" s="241"/>
      <c r="CK539" s="241"/>
      <c r="CL539" s="241"/>
      <c r="CM539" s="241"/>
      <c r="CN539" s="241"/>
      <c r="CO539" s="241"/>
      <c r="CP539" s="241"/>
      <c r="CQ539" s="241"/>
      <c r="CR539" s="241"/>
      <c r="CS539" s="241"/>
      <c r="CT539" s="241"/>
      <c r="CU539" s="241"/>
      <c r="CV539" s="241"/>
      <c r="CW539" s="241"/>
      <c r="CX539" s="241"/>
      <c r="CY539" s="241"/>
      <c r="CZ539" s="241"/>
    </row>
    <row r="540" s="240" customFormat="true" ht="25.15" customHeight="true" x14ac:dyDescent="0.2">
      <c r="A540" s="427"/>
      <c r="B540" s="427"/>
      <c r="C540" s="2020" t="s">
        <v>335</v>
      </c>
      <c r="D540" s="2015"/>
      <c r="E540" s="1595">
        <v>6.9377231516865312E-2</v>
      </c>
      <c r="F540" s="1586"/>
      <c r="G540" s="1586"/>
      <c r="H540" s="2015"/>
      <c r="I540" s="2015"/>
      <c r="J540" s="1607" t="s">
        <v>198</v>
      </c>
      <c r="K540" s="1608" t="s">
        <v>255</v>
      </c>
      <c r="L540" s="1609" t="s">
        <v>256</v>
      </c>
      <c r="M540" s="2015" t="s">
        <v>372</v>
      </c>
      <c r="N540" s="2015"/>
      <c r="O540" s="1597">
        <v>1.2915155493434781E-4</v>
      </c>
      <c r="P540" s="1586"/>
      <c r="Q540" s="1586"/>
      <c r="R540" s="241"/>
      <c r="Z540" s="241"/>
      <c r="AA540" s="241"/>
      <c r="AB540" s="241"/>
      <c r="AC540" s="241"/>
      <c r="AD540" s="241"/>
      <c r="AE540" s="241"/>
      <c r="AF540" s="241"/>
      <c r="AG540" s="241"/>
      <c r="AH540" s="241"/>
      <c r="AI540" s="241"/>
      <c r="AJ540" s="241"/>
      <c r="AK540" s="241"/>
      <c r="AL540" s="241"/>
      <c r="AM540" s="241"/>
      <c r="AN540" s="241"/>
      <c r="AO540" s="241"/>
      <c r="AP540" s="241"/>
      <c r="AQ540" s="241"/>
      <c r="AR540" s="241"/>
      <c r="AS540" s="241"/>
      <c r="AT540" s="241"/>
      <c r="AU540" s="241"/>
      <c r="AV540" s="241"/>
      <c r="AW540" s="241"/>
      <c r="AX540" s="241"/>
      <c r="AY540" s="241"/>
      <c r="AZ540" s="241"/>
      <c r="BB540" s="427"/>
      <c r="BZ540" s="241"/>
      <c r="CA540" s="241"/>
      <c r="CB540" s="241"/>
      <c r="CC540" s="241"/>
      <c r="CD540" s="241"/>
      <c r="CE540" s="241"/>
      <c r="CF540" s="241"/>
      <c r="CG540" s="241"/>
      <c r="CH540" s="241"/>
      <c r="CI540" s="241"/>
      <c r="CJ540" s="241"/>
      <c r="CK540" s="241"/>
      <c r="CL540" s="241"/>
      <c r="CM540" s="241"/>
      <c r="CN540" s="241"/>
      <c r="CO540" s="241"/>
      <c r="CP540" s="241"/>
      <c r="CQ540" s="241"/>
      <c r="CR540" s="241"/>
      <c r="CS540" s="241"/>
      <c r="CT540" s="241"/>
      <c r="CU540" s="241"/>
      <c r="CV540" s="241"/>
      <c r="CW540" s="241"/>
      <c r="CX540" s="241"/>
      <c r="CY540" s="241"/>
      <c r="CZ540" s="241"/>
    </row>
    <row r="541" s="240" customFormat="true" ht="25.15" customHeight="true" x14ac:dyDescent="0.2">
      <c r="A541" s="427"/>
      <c r="B541" s="427"/>
      <c r="C541" s="2020" t="s">
        <v>309</v>
      </c>
      <c r="D541" s="2015"/>
      <c r="E541" s="1599">
        <v>0.49244264194890974</v>
      </c>
      <c r="F541" s="1586"/>
      <c r="G541" s="1586"/>
      <c r="H541" s="2015" t="s">
        <v>214</v>
      </c>
      <c r="I541" s="2015"/>
      <c r="J541" s="1610">
        <v>5.6990703459048371</v>
      </c>
      <c r="K541" s="1611">
        <v>8.9047974154763079</v>
      </c>
      <c r="L541" s="1612">
        <v>8.9047974154763079</v>
      </c>
      <c r="M541" s="2015" t="s">
        <v>365</v>
      </c>
      <c r="N541" s="2015"/>
      <c r="O541" s="1597">
        <v>3.69980096114005E-3</v>
      </c>
      <c r="P541" s="1586"/>
      <c r="Q541" s="1586"/>
      <c r="R541" s="241"/>
      <c r="Z541" s="241"/>
      <c r="AA541" s="241"/>
      <c r="AB541" s="241"/>
      <c r="AC541" s="241"/>
      <c r="AD541" s="241"/>
      <c r="AE541" s="241"/>
      <c r="AF541" s="241"/>
      <c r="AG541" s="241"/>
      <c r="AH541" s="241"/>
      <c r="AI541" s="241"/>
      <c r="AJ541" s="241"/>
      <c r="AK541" s="241"/>
      <c r="AL541" s="241"/>
      <c r="AM541" s="241"/>
      <c r="AN541" s="241"/>
      <c r="AO541" s="241"/>
      <c r="AP541" s="241"/>
      <c r="AQ541" s="241"/>
      <c r="AR541" s="241"/>
      <c r="AS541" s="241"/>
      <c r="AT541" s="241"/>
      <c r="AU541" s="241"/>
      <c r="AV541" s="241"/>
      <c r="AW541" s="241"/>
      <c r="AX541" s="241"/>
      <c r="AY541" s="241"/>
      <c r="AZ541" s="241"/>
      <c r="BB541" s="427"/>
      <c r="BZ541" s="241"/>
      <c r="CA541" s="241"/>
      <c r="CB541" s="241"/>
      <c r="CC541" s="241"/>
      <c r="CD541" s="241"/>
      <c r="CE541" s="241"/>
      <c r="CF541" s="241"/>
      <c r="CG541" s="241"/>
      <c r="CH541" s="241"/>
      <c r="CI541" s="241"/>
      <c r="CJ541" s="241"/>
      <c r="CK541" s="241"/>
      <c r="CL541" s="241"/>
      <c r="CM541" s="241"/>
      <c r="CN541" s="241"/>
      <c r="CO541" s="241"/>
      <c r="CP541" s="241"/>
      <c r="CQ541" s="241"/>
      <c r="CR541" s="241"/>
      <c r="CS541" s="241"/>
      <c r="CT541" s="241"/>
      <c r="CU541" s="241"/>
      <c r="CV541" s="241"/>
      <c r="CW541" s="241"/>
      <c r="CX541" s="241"/>
      <c r="CY541" s="241"/>
      <c r="CZ541" s="241"/>
    </row>
    <row r="542" s="240" customFormat="true" ht="25.15" customHeight="true" x14ac:dyDescent="0.2">
      <c r="A542" s="427"/>
      <c r="B542" s="427"/>
      <c r="C542" s="2020"/>
      <c r="D542" s="2012"/>
      <c r="E542" s="1586"/>
      <c r="F542" s="1586"/>
      <c r="G542" s="1586"/>
      <c r="H542" s="2012"/>
      <c r="I542" s="2012"/>
      <c r="J542" s="1586"/>
      <c r="K542" s="1586"/>
      <c r="L542" s="1586"/>
      <c r="M542" s="2015" t="s">
        <v>328</v>
      </c>
      <c r="N542" s="2015"/>
      <c r="O542" s="1597">
        <v>0.14845313393601561</v>
      </c>
      <c r="P542" s="1586"/>
      <c r="Q542" s="1586"/>
      <c r="R542" s="241"/>
      <c r="Z542" s="241"/>
      <c r="AA542" s="241"/>
      <c r="AB542" s="241"/>
      <c r="AC542" s="241"/>
      <c r="AD542" s="241"/>
      <c r="AE542" s="241"/>
      <c r="AF542" s="241"/>
      <c r="AG542" s="241"/>
      <c r="AH542" s="241"/>
      <c r="AI542" s="241"/>
      <c r="AJ542" s="241"/>
      <c r="AK542" s="241"/>
      <c r="AL542" s="241"/>
      <c r="AM542" s="241"/>
      <c r="AN542" s="241"/>
      <c r="AO542" s="241"/>
      <c r="AP542" s="241"/>
      <c r="AQ542" s="241"/>
      <c r="AR542" s="241"/>
      <c r="AS542" s="241"/>
      <c r="AT542" s="241"/>
      <c r="AU542" s="241"/>
      <c r="AV542" s="241"/>
      <c r="AW542" s="241"/>
      <c r="AX542" s="241"/>
      <c r="AY542" s="241"/>
      <c r="AZ542" s="241"/>
      <c r="BB542" s="427"/>
      <c r="BZ542" s="241"/>
      <c r="CA542" s="241"/>
      <c r="CB542" s="241"/>
      <c r="CC542" s="241"/>
      <c r="CD542" s="241"/>
      <c r="CE542" s="241"/>
      <c r="CF542" s="241"/>
      <c r="CG542" s="241"/>
      <c r="CH542" s="241"/>
      <c r="CI542" s="241"/>
      <c r="CJ542" s="241"/>
      <c r="CK542" s="241"/>
      <c r="CL542" s="241"/>
      <c r="CM542" s="241"/>
      <c r="CN542" s="241"/>
      <c r="CO542" s="241"/>
      <c r="CP542" s="241"/>
      <c r="CQ542" s="241"/>
      <c r="CR542" s="241"/>
      <c r="CS542" s="241"/>
      <c r="CT542" s="241"/>
      <c r="CU542" s="241"/>
      <c r="CV542" s="241"/>
      <c r="CW542" s="241"/>
      <c r="CX542" s="241"/>
      <c r="CY542" s="241"/>
      <c r="CZ542" s="241"/>
    </row>
    <row r="543" s="240" customFormat="true" ht="25.15" customHeight="true" x14ac:dyDescent="0.2">
      <c r="A543" s="427"/>
      <c r="B543" s="427"/>
      <c r="C543" s="2020"/>
      <c r="D543" s="2012"/>
      <c r="E543" s="1586"/>
      <c r="F543" s="1586"/>
      <c r="G543" s="1586"/>
      <c r="H543" s="2012"/>
      <c r="I543" s="2012"/>
      <c r="J543" s="1586"/>
      <c r="K543" s="1586"/>
      <c r="L543" s="1586"/>
      <c r="M543" s="2015" t="s">
        <v>384</v>
      </c>
      <c r="N543" s="2015"/>
      <c r="O543" s="1597">
        <v>4.5026180718337074E-4</v>
      </c>
      <c r="P543" s="1586"/>
      <c r="Q543" s="1586"/>
      <c r="R543" s="241"/>
      <c r="Z543" s="241"/>
      <c r="AA543" s="241"/>
      <c r="AB543" s="241"/>
      <c r="AC543" s="241"/>
      <c r="AD543" s="241"/>
      <c r="AE543" s="241"/>
      <c r="AF543" s="241"/>
      <c r="AG543" s="241"/>
      <c r="AH543" s="241"/>
      <c r="AI543" s="241"/>
      <c r="AJ543" s="241"/>
      <c r="AK543" s="241"/>
      <c r="AL543" s="241"/>
      <c r="AM543" s="241"/>
      <c r="AN543" s="241"/>
      <c r="AO543" s="241"/>
      <c r="AP543" s="241"/>
      <c r="AQ543" s="241"/>
      <c r="AR543" s="241"/>
      <c r="AS543" s="241"/>
      <c r="AT543" s="241"/>
      <c r="AU543" s="241"/>
      <c r="AV543" s="241"/>
      <c r="AW543" s="241"/>
      <c r="AX543" s="241"/>
      <c r="AY543" s="241"/>
      <c r="AZ543" s="241"/>
      <c r="BB543" s="427"/>
      <c r="BZ543" s="241"/>
      <c r="CA543" s="241"/>
      <c r="CB543" s="241"/>
      <c r="CC543" s="241"/>
      <c r="CD543" s="241"/>
      <c r="CE543" s="241"/>
      <c r="CF543" s="241"/>
      <c r="CG543" s="241"/>
      <c r="CH543" s="241"/>
      <c r="CI543" s="241"/>
      <c r="CJ543" s="241"/>
      <c r="CK543" s="241"/>
      <c r="CL543" s="241"/>
      <c r="CM543" s="241"/>
      <c r="CN543" s="241"/>
      <c r="CO543" s="241"/>
      <c r="CP543" s="241"/>
      <c r="CQ543" s="241"/>
      <c r="CR543" s="241"/>
      <c r="CS543" s="241"/>
      <c r="CT543" s="241"/>
      <c r="CU543" s="241"/>
      <c r="CV543" s="241"/>
      <c r="CW543" s="241"/>
      <c r="CX543" s="241"/>
      <c r="CY543" s="241"/>
      <c r="CZ543" s="241"/>
    </row>
    <row r="544" s="240" customFormat="true" ht="25.15" customHeight="true" x14ac:dyDescent="0.2">
      <c r="A544" s="427"/>
      <c r="B544" s="427"/>
      <c r="C544" s="2020" t="s">
        <v>253</v>
      </c>
      <c r="D544" s="2015"/>
      <c r="E544" s="2015"/>
      <c r="F544" s="2015"/>
      <c r="G544" s="2015"/>
      <c r="H544" s="2015" t="s">
        <v>257</v>
      </c>
      <c r="I544" s="2015"/>
      <c r="J544" s="2015"/>
      <c r="K544" s="1586"/>
      <c r="L544" s="1586"/>
      <c r="M544" s="2015" t="s">
        <v>379</v>
      </c>
      <c r="N544" s="2015"/>
      <c r="O544" s="1597">
        <v>3.4211205116392541E-4</v>
      </c>
      <c r="P544" s="1586"/>
      <c r="Q544" s="1586"/>
      <c r="R544" s="241"/>
      <c r="Z544" s="241"/>
      <c r="AA544" s="241"/>
      <c r="AB544" s="241"/>
      <c r="AC544" s="241"/>
      <c r="AD544" s="241"/>
      <c r="AE544" s="241"/>
      <c r="AF544" s="241"/>
      <c r="AG544" s="241"/>
      <c r="AH544" s="241"/>
      <c r="AI544" s="241"/>
      <c r="AJ544" s="241"/>
      <c r="AK544" s="241"/>
      <c r="AL544" s="241"/>
      <c r="AM544" s="241"/>
      <c r="AN544" s="241"/>
      <c r="AO544" s="241"/>
      <c r="AP544" s="241"/>
      <c r="AQ544" s="241"/>
      <c r="AR544" s="241"/>
      <c r="AS544" s="241"/>
      <c r="AT544" s="241"/>
      <c r="AU544" s="241"/>
      <c r="AV544" s="241"/>
      <c r="AW544" s="241"/>
      <c r="AX544" s="241"/>
      <c r="AY544" s="241"/>
      <c r="AZ544" s="241"/>
      <c r="BB544" s="427"/>
      <c r="BZ544" s="241"/>
      <c r="CA544" s="241"/>
      <c r="CB544" s="241"/>
      <c r="CC544" s="241"/>
      <c r="CD544" s="241"/>
      <c r="CE544" s="241"/>
      <c r="CF544" s="241"/>
      <c r="CG544" s="241"/>
      <c r="CH544" s="241"/>
      <c r="CI544" s="241"/>
      <c r="CJ544" s="241"/>
      <c r="CK544" s="241"/>
      <c r="CL544" s="241"/>
      <c r="CM544" s="241"/>
      <c r="CN544" s="241"/>
      <c r="CO544" s="241"/>
      <c r="CP544" s="241"/>
      <c r="CQ544" s="241"/>
      <c r="CR544" s="241"/>
      <c r="CS544" s="241"/>
      <c r="CT544" s="241"/>
      <c r="CU544" s="241"/>
      <c r="CV544" s="241"/>
      <c r="CW544" s="241"/>
      <c r="CX544" s="241"/>
      <c r="CY544" s="241"/>
      <c r="CZ544" s="241"/>
    </row>
    <row r="545" s="240" customFormat="true" ht="25.15" customHeight="true" x14ac:dyDescent="0.2">
      <c r="A545" s="427"/>
      <c r="B545" s="427"/>
      <c r="C545" s="2020" t="s">
        <v>213</v>
      </c>
      <c r="D545" s="2015"/>
      <c r="E545" s="2028" t="s">
        <v>254</v>
      </c>
      <c r="F545" s="2029"/>
      <c r="G545" s="2030"/>
      <c r="H545" s="2015" t="s">
        <v>203</v>
      </c>
      <c r="I545" s="2015"/>
      <c r="J545" s="1587" t="s">
        <v>213</v>
      </c>
      <c r="K545" s="1586"/>
      <c r="L545" s="1586"/>
      <c r="M545" s="2015" t="s">
        <v>376</v>
      </c>
      <c r="N545" s="2015"/>
      <c r="O545" s="1606">
        <v>1.3964846007172953E-5</v>
      </c>
      <c r="P545" s="1586"/>
      <c r="Q545" s="1586"/>
      <c r="R545" s="241"/>
      <c r="Z545" s="241"/>
      <c r="AA545" s="241"/>
      <c r="AB545" s="241"/>
      <c r="AC545" s="241"/>
      <c r="AD545" s="241"/>
      <c r="AE545" s="241"/>
      <c r="AF545" s="241"/>
      <c r="AG545" s="241"/>
      <c r="AH545" s="241"/>
      <c r="AI545" s="241"/>
      <c r="AJ545" s="241"/>
      <c r="AK545" s="241"/>
      <c r="AL545" s="241"/>
      <c r="AM545" s="241"/>
      <c r="AN545" s="241"/>
      <c r="AO545" s="241"/>
      <c r="AP545" s="241"/>
      <c r="AQ545" s="241"/>
      <c r="AR545" s="241"/>
      <c r="AS545" s="241"/>
      <c r="AT545" s="241"/>
      <c r="AU545" s="241"/>
      <c r="AV545" s="241"/>
      <c r="AW545" s="241"/>
      <c r="AX545" s="241"/>
      <c r="AY545" s="241"/>
      <c r="AZ545" s="241"/>
      <c r="BB545" s="427"/>
      <c r="BZ545" s="241"/>
      <c r="CA545" s="241"/>
      <c r="CB545" s="241"/>
      <c r="CC545" s="241"/>
      <c r="CD545" s="241"/>
      <c r="CE545" s="241"/>
      <c r="CF545" s="241"/>
      <c r="CG545" s="241"/>
      <c r="CH545" s="241"/>
      <c r="CI545" s="241"/>
      <c r="CJ545" s="241"/>
      <c r="CK545" s="241"/>
      <c r="CL545" s="241"/>
      <c r="CM545" s="241"/>
      <c r="CN545" s="241"/>
      <c r="CO545" s="241"/>
      <c r="CP545" s="241"/>
      <c r="CQ545" s="241"/>
      <c r="CR545" s="241"/>
      <c r="CS545" s="241"/>
      <c r="CT545" s="241"/>
      <c r="CU545" s="241"/>
      <c r="CV545" s="241"/>
      <c r="CW545" s="241"/>
      <c r="CX545" s="241"/>
      <c r="CY545" s="241"/>
      <c r="CZ545" s="241"/>
    </row>
    <row r="546" s="240" customFormat="true" ht="25.15" customHeight="true" x14ac:dyDescent="0.2">
      <c r="A546" s="427"/>
      <c r="B546" s="427"/>
      <c r="C546" s="2015"/>
      <c r="D546" s="2015"/>
      <c r="E546" s="1613" t="s">
        <v>198</v>
      </c>
      <c r="F546" s="1614" t="s">
        <v>255</v>
      </c>
      <c r="G546" s="1615" t="s">
        <v>256</v>
      </c>
      <c r="H546" s="2015"/>
      <c r="I546" s="2015"/>
      <c r="J546" s="1590" t="s">
        <v>214</v>
      </c>
      <c r="K546" s="1586"/>
      <c r="L546" s="1586"/>
      <c r="M546" s="2015" t="s">
        <v>373</v>
      </c>
      <c r="N546" s="2015"/>
      <c r="O546" s="1597">
        <v>2.2074825683856421E-3</v>
      </c>
      <c r="P546" s="1586"/>
      <c r="Q546" s="1586"/>
      <c r="R546" s="241"/>
      <c r="Z546" s="241"/>
      <c r="AA546" s="241"/>
      <c r="AB546" s="241"/>
      <c r="AC546" s="241"/>
      <c r="AD546" s="241"/>
      <c r="AE546" s="241"/>
      <c r="AF546" s="241"/>
      <c r="AG546" s="241"/>
      <c r="AH546" s="241"/>
      <c r="AI546" s="241"/>
      <c r="AJ546" s="241"/>
      <c r="AK546" s="241"/>
      <c r="AL546" s="241"/>
      <c r="AM546" s="241"/>
      <c r="AN546" s="241"/>
      <c r="AO546" s="241"/>
      <c r="AP546" s="241"/>
      <c r="AQ546" s="241"/>
      <c r="AR546" s="241"/>
      <c r="AS546" s="241"/>
      <c r="AT546" s="241"/>
      <c r="AU546" s="241"/>
      <c r="AV546" s="241"/>
      <c r="AW546" s="241"/>
      <c r="AX546" s="241"/>
      <c r="AY546" s="241"/>
      <c r="AZ546" s="241"/>
      <c r="BB546" s="427"/>
      <c r="BZ546" s="241"/>
      <c r="CA546" s="241"/>
      <c r="CB546" s="241"/>
      <c r="CC546" s="241"/>
      <c r="CD546" s="241"/>
      <c r="CE546" s="241"/>
      <c r="CF546" s="241"/>
      <c r="CG546" s="241"/>
      <c r="CH546" s="241"/>
      <c r="CI546" s="241"/>
      <c r="CJ546" s="241"/>
      <c r="CK546" s="241"/>
      <c r="CL546" s="241"/>
      <c r="CM546" s="241"/>
      <c r="CN546" s="241"/>
      <c r="CO546" s="241"/>
      <c r="CP546" s="241"/>
      <c r="CQ546" s="241"/>
      <c r="CR546" s="241"/>
      <c r="CS546" s="241"/>
      <c r="CT546" s="241"/>
      <c r="CU546" s="241"/>
      <c r="CV546" s="241"/>
      <c r="CW546" s="241"/>
      <c r="CX546" s="241"/>
      <c r="CY546" s="241"/>
      <c r="CZ546" s="241"/>
    </row>
    <row r="547" s="240" customFormat="true" ht="25.15" customHeight="true" x14ac:dyDescent="0.2">
      <c r="A547" s="427"/>
      <c r="B547" s="427"/>
      <c r="C547" s="2020" t="s">
        <v>214</v>
      </c>
      <c r="D547" s="2015"/>
      <c r="E547" s="1616">
        <v>6.9503211603867303</v>
      </c>
      <c r="F547" s="1617">
        <v>10.373613672219001</v>
      </c>
      <c r="G547" s="1618">
        <v>10.373613672219001</v>
      </c>
      <c r="H547" s="2015" t="s">
        <v>338</v>
      </c>
      <c r="I547" s="2015"/>
      <c r="J547" s="1593">
        <v>-3.5575046370908768E-2</v>
      </c>
      <c r="K547" s="1586"/>
      <c r="L547" s="1586"/>
      <c r="M547" s="2015" t="s">
        <v>354</v>
      </c>
      <c r="N547" s="2015"/>
      <c r="O547" s="1606">
        <v>1.632519408634739E-5</v>
      </c>
      <c r="P547" s="1586"/>
      <c r="Q547" s="1586"/>
      <c r="R547" s="241"/>
      <c r="Z547" s="241"/>
      <c r="AA547" s="241"/>
      <c r="AB547" s="241"/>
      <c r="AC547" s="241"/>
      <c r="AD547" s="241"/>
      <c r="AE547" s="241"/>
      <c r="AF547" s="241"/>
      <c r="AG547" s="241"/>
      <c r="AH547" s="241"/>
      <c r="AI547" s="241"/>
      <c r="AJ547" s="241"/>
      <c r="AK547" s="241"/>
      <c r="AL547" s="241"/>
      <c r="AM547" s="241"/>
      <c r="AN547" s="241"/>
      <c r="AO547" s="241"/>
      <c r="AP547" s="241"/>
      <c r="AQ547" s="241"/>
      <c r="AR547" s="241"/>
      <c r="AS547" s="241"/>
      <c r="AT547" s="241"/>
      <c r="AU547" s="241"/>
      <c r="AV547" s="241"/>
      <c r="AW547" s="241"/>
      <c r="AX547" s="241"/>
      <c r="AY547" s="241"/>
      <c r="AZ547" s="241"/>
      <c r="BB547" s="427"/>
      <c r="BZ547" s="241"/>
      <c r="CA547" s="241"/>
      <c r="CB547" s="241"/>
      <c r="CC547" s="241"/>
      <c r="CD547" s="241"/>
      <c r="CE547" s="241"/>
      <c r="CF547" s="241"/>
      <c r="CG547" s="241"/>
      <c r="CH547" s="241"/>
      <c r="CI547" s="241"/>
      <c r="CJ547" s="241"/>
      <c r="CK547" s="241"/>
      <c r="CL547" s="241"/>
      <c r="CM547" s="241"/>
      <c r="CN547" s="241"/>
      <c r="CO547" s="241"/>
      <c r="CP547" s="241"/>
      <c r="CQ547" s="241"/>
      <c r="CR547" s="241"/>
      <c r="CS547" s="241"/>
      <c r="CT547" s="241"/>
      <c r="CU547" s="241"/>
      <c r="CV547" s="241"/>
      <c r="CW547" s="241"/>
      <c r="CX547" s="241"/>
      <c r="CY547" s="241"/>
      <c r="CZ547" s="241"/>
    </row>
    <row r="548" s="240" customFormat="true" ht="25.15" customHeight="true" x14ac:dyDescent="0.2">
      <c r="A548" s="427"/>
      <c r="B548" s="427"/>
      <c r="C548" s="2020"/>
      <c r="D548" s="2012"/>
      <c r="E548" s="1586"/>
      <c r="F548" s="1586"/>
      <c r="G548" s="1586"/>
      <c r="H548" s="2015" t="s">
        <v>318</v>
      </c>
      <c r="I548" s="2015"/>
      <c r="J548" s="1596">
        <v>4.602205291047267E-2</v>
      </c>
      <c r="K548" s="1586"/>
      <c r="L548" s="1586"/>
      <c r="M548" s="2015" t="s">
        <v>325</v>
      </c>
      <c r="N548" s="2015"/>
      <c r="O548" s="1597">
        <v>0.14254809203095686</v>
      </c>
      <c r="P548" s="1586"/>
      <c r="Q548" s="1586"/>
      <c r="R548" s="241"/>
      <c r="Z548" s="241"/>
      <c r="AA548" s="241"/>
      <c r="AB548" s="241"/>
      <c r="AC548" s="241"/>
      <c r="AD548" s="241"/>
      <c r="AE548" s="241"/>
      <c r="AF548" s="241"/>
      <c r="AG548" s="241"/>
      <c r="AH548" s="241"/>
      <c r="AI548" s="241"/>
      <c r="AJ548" s="241"/>
      <c r="AK548" s="241"/>
      <c r="AL548" s="241"/>
      <c r="AM548" s="241"/>
      <c r="AN548" s="241"/>
      <c r="AO548" s="241"/>
      <c r="AP548" s="241"/>
      <c r="AQ548" s="241"/>
      <c r="AR548" s="241"/>
      <c r="AS548" s="241"/>
      <c r="AT548" s="241"/>
      <c r="AU548" s="241"/>
      <c r="AV548" s="241"/>
      <c r="AW548" s="241"/>
      <c r="AX548" s="241"/>
      <c r="AY548" s="241"/>
      <c r="AZ548" s="241"/>
      <c r="BB548" s="427"/>
      <c r="BZ548" s="241"/>
      <c r="CA548" s="241"/>
      <c r="CB548" s="241"/>
      <c r="CC548" s="241"/>
      <c r="CD548" s="241"/>
      <c r="CE548" s="241"/>
      <c r="CF548" s="241"/>
      <c r="CG548" s="241"/>
      <c r="CH548" s="241"/>
      <c r="CI548" s="241"/>
      <c r="CJ548" s="241"/>
      <c r="CK548" s="241"/>
      <c r="CL548" s="241"/>
      <c r="CM548" s="241"/>
      <c r="CN548" s="241"/>
      <c r="CO548" s="241"/>
      <c r="CP548" s="241"/>
      <c r="CQ548" s="241"/>
      <c r="CR548" s="241"/>
      <c r="CS548" s="241"/>
      <c r="CT548" s="241"/>
      <c r="CU548" s="241"/>
      <c r="CV548" s="241"/>
      <c r="CW548" s="241"/>
      <c r="CX548" s="241"/>
      <c r="CY548" s="241"/>
      <c r="CZ548" s="241"/>
    </row>
    <row r="549" s="240" customFormat="true" ht="25.15" customHeight="true" x14ac:dyDescent="0.2">
      <c r="A549" s="427"/>
      <c r="B549" s="427"/>
      <c r="C549" s="2020"/>
      <c r="D549" s="2012"/>
      <c r="E549" s="1586"/>
      <c r="F549" s="1586"/>
      <c r="G549" s="1586"/>
      <c r="H549" s="2015" t="s">
        <v>333</v>
      </c>
      <c r="I549" s="2015"/>
      <c r="J549" s="1596">
        <v>4.4238093355305722E-2</v>
      </c>
      <c r="K549" s="1586"/>
      <c r="L549" s="1586"/>
      <c r="M549" s="2015" t="s">
        <v>343</v>
      </c>
      <c r="N549" s="2015"/>
      <c r="O549" s="1597">
        <v>9.5615987080107066E-3</v>
      </c>
      <c r="P549" s="1586"/>
      <c r="Q549" s="1586"/>
      <c r="R549" s="241"/>
      <c r="Z549" s="241"/>
      <c r="AA549" s="241"/>
      <c r="AB549" s="241"/>
      <c r="AC549" s="241"/>
      <c r="AD549" s="241"/>
      <c r="AE549" s="241"/>
      <c r="AF549" s="241"/>
      <c r="AG549" s="241"/>
      <c r="AH549" s="241"/>
      <c r="AI549" s="241"/>
      <c r="AJ549" s="241"/>
      <c r="AK549" s="241"/>
      <c r="AL549" s="241"/>
      <c r="AM549" s="241"/>
      <c r="AN549" s="241"/>
      <c r="AO549" s="241"/>
      <c r="AP549" s="241"/>
      <c r="AQ549" s="241"/>
      <c r="AR549" s="241"/>
      <c r="AS549" s="241"/>
      <c r="AT549" s="241"/>
      <c r="AU549" s="241"/>
      <c r="AV549" s="241"/>
      <c r="AW549" s="241"/>
      <c r="AX549" s="241"/>
      <c r="AY549" s="241"/>
      <c r="AZ549" s="241"/>
      <c r="BB549" s="427"/>
      <c r="BZ549" s="241"/>
      <c r="CA549" s="241"/>
      <c r="CB549" s="241"/>
      <c r="CC549" s="241"/>
      <c r="CD549" s="241"/>
      <c r="CE549" s="241"/>
      <c r="CF549" s="241"/>
      <c r="CG549" s="241"/>
      <c r="CH549" s="241"/>
      <c r="CI549" s="241"/>
      <c r="CJ549" s="241"/>
      <c r="CK549" s="241"/>
      <c r="CL549" s="241"/>
      <c r="CM549" s="241"/>
      <c r="CN549" s="241"/>
      <c r="CO549" s="241"/>
      <c r="CP549" s="241"/>
      <c r="CQ549" s="241"/>
      <c r="CR549" s="241"/>
      <c r="CS549" s="241"/>
      <c r="CT549" s="241"/>
      <c r="CU549" s="241"/>
      <c r="CV549" s="241"/>
      <c r="CW549" s="241"/>
      <c r="CX549" s="241"/>
      <c r="CY549" s="241"/>
      <c r="CZ549" s="241"/>
    </row>
    <row r="550" s="240" customFormat="true" ht="25.15" customHeight="true" x14ac:dyDescent="0.2">
      <c r="A550" s="427"/>
      <c r="B550" s="427"/>
      <c r="C550" s="2020" t="s">
        <v>257</v>
      </c>
      <c r="D550" s="2015"/>
      <c r="E550" s="2015"/>
      <c r="F550" s="1586"/>
      <c r="G550" s="1586"/>
      <c r="H550" s="2015" t="s">
        <v>307</v>
      </c>
      <c r="I550" s="2015"/>
      <c r="J550" s="1596">
        <v>0.10681321554687644</v>
      </c>
      <c r="K550" s="1586"/>
      <c r="L550" s="1586"/>
      <c r="M550" s="2015" t="s">
        <v>357</v>
      </c>
      <c r="N550" s="2015"/>
      <c r="O550" s="1597">
        <v>2.3424125145594071E-3</v>
      </c>
      <c r="P550" s="1586"/>
      <c r="Q550" s="1586"/>
      <c r="R550" s="241"/>
      <c r="Z550" s="241"/>
      <c r="AA550" s="241"/>
      <c r="AB550" s="241"/>
      <c r="AC550" s="241"/>
      <c r="AD550" s="241"/>
      <c r="AE550" s="241"/>
      <c r="AF550" s="241"/>
      <c r="AG550" s="241"/>
      <c r="AH550" s="241"/>
      <c r="AI550" s="241"/>
      <c r="AJ550" s="241"/>
      <c r="AK550" s="241"/>
      <c r="AL550" s="241"/>
      <c r="AM550" s="241"/>
      <c r="AN550" s="241"/>
      <c r="AO550" s="241"/>
      <c r="AP550" s="241"/>
      <c r="AQ550" s="241"/>
      <c r="AR550" s="241"/>
      <c r="AS550" s="241"/>
      <c r="AT550" s="241"/>
      <c r="AU550" s="241"/>
      <c r="AV550" s="241"/>
      <c r="AW550" s="241"/>
      <c r="AX550" s="241"/>
      <c r="AY550" s="241"/>
      <c r="AZ550" s="241"/>
      <c r="BB550" s="427"/>
      <c r="BZ550" s="241"/>
      <c r="CA550" s="241"/>
      <c r="CB550" s="241"/>
      <c r="CC550" s="241"/>
      <c r="CD550" s="241"/>
      <c r="CE550" s="241"/>
      <c r="CF550" s="241"/>
      <c r="CG550" s="241"/>
      <c r="CH550" s="241"/>
      <c r="CI550" s="241"/>
      <c r="CJ550" s="241"/>
      <c r="CK550" s="241"/>
      <c r="CL550" s="241"/>
      <c r="CM550" s="241"/>
      <c r="CN550" s="241"/>
      <c r="CO550" s="241"/>
      <c r="CP550" s="241"/>
      <c r="CQ550" s="241"/>
      <c r="CR550" s="241"/>
      <c r="CS550" s="241"/>
      <c r="CT550" s="241"/>
      <c r="CU550" s="241"/>
      <c r="CV550" s="241"/>
      <c r="CW550" s="241"/>
      <c r="CX550" s="241"/>
      <c r="CY550" s="241"/>
      <c r="CZ550" s="241"/>
    </row>
    <row r="551" s="240" customFormat="true" ht="25.15" customHeight="true" x14ac:dyDescent="0.2">
      <c r="A551" s="427"/>
      <c r="B551" s="427"/>
      <c r="C551" s="2020" t="s">
        <v>203</v>
      </c>
      <c r="D551" s="2015"/>
      <c r="E551" s="1585" t="s">
        <v>213</v>
      </c>
      <c r="F551" s="1586"/>
      <c r="G551" s="1586"/>
      <c r="H551" s="2015" t="s">
        <v>308</v>
      </c>
      <c r="I551" s="2015"/>
      <c r="J551" s="1596">
        <v>0.12232820826991904</v>
      </c>
      <c r="K551" s="1586"/>
      <c r="L551" s="1586"/>
      <c r="M551" s="2015" t="s">
        <v>350</v>
      </c>
      <c r="N551" s="2015"/>
      <c r="O551" s="1597">
        <v>1.090029813288848E-4</v>
      </c>
      <c r="P551" s="1586"/>
      <c r="Q551" s="1586"/>
      <c r="R551" s="241"/>
      <c r="Z551" s="241"/>
      <c r="AA551" s="241"/>
      <c r="AB551" s="241"/>
      <c r="AC551" s="241"/>
      <c r="AD551" s="241"/>
      <c r="AE551" s="241"/>
      <c r="AF551" s="241"/>
      <c r="AG551" s="241"/>
      <c r="AH551" s="241"/>
      <c r="AI551" s="241"/>
      <c r="AJ551" s="241"/>
      <c r="AK551" s="241"/>
      <c r="AL551" s="241"/>
      <c r="AM551" s="241"/>
      <c r="AN551" s="241"/>
      <c r="AO551" s="241"/>
      <c r="AP551" s="241"/>
      <c r="AQ551" s="241"/>
      <c r="AR551" s="241"/>
      <c r="AS551" s="241"/>
      <c r="AT551" s="241"/>
      <c r="AU551" s="241"/>
      <c r="AV551" s="241"/>
      <c r="AW551" s="241"/>
      <c r="AX551" s="241"/>
      <c r="AY551" s="241"/>
      <c r="AZ551" s="241"/>
      <c r="BB551" s="427"/>
      <c r="BZ551" s="241"/>
      <c r="CA551" s="241"/>
      <c r="CB551" s="241"/>
      <c r="CC551" s="241"/>
      <c r="CD551" s="241"/>
      <c r="CE551" s="241"/>
      <c r="CF551" s="241"/>
      <c r="CG551" s="241"/>
      <c r="CH551" s="241"/>
      <c r="CI551" s="241"/>
      <c r="CJ551" s="241"/>
      <c r="CK551" s="241"/>
      <c r="CL551" s="241"/>
      <c r="CM551" s="241"/>
      <c r="CN551" s="241"/>
      <c r="CO551" s="241"/>
      <c r="CP551" s="241"/>
      <c r="CQ551" s="241"/>
      <c r="CR551" s="241"/>
      <c r="CS551" s="241"/>
      <c r="CT551" s="241"/>
      <c r="CU551" s="241"/>
      <c r="CV551" s="241"/>
      <c r="CW551" s="241"/>
      <c r="CX551" s="241"/>
      <c r="CY551" s="241"/>
      <c r="CZ551" s="241"/>
    </row>
    <row r="552" s="240" customFormat="true" ht="25.15" customHeight="true" x14ac:dyDescent="0.2">
      <c r="A552" s="427"/>
      <c r="B552" s="427"/>
      <c r="C552" s="2015"/>
      <c r="D552" s="2015"/>
      <c r="E552" s="1589" t="s">
        <v>214</v>
      </c>
      <c r="F552" s="1586"/>
      <c r="G552" s="1586"/>
      <c r="H552" s="2015" t="s">
        <v>319</v>
      </c>
      <c r="I552" s="2015"/>
      <c r="J552" s="1596">
        <v>7.8847111723900506E-2</v>
      </c>
      <c r="K552" s="1586"/>
      <c r="L552" s="1586"/>
      <c r="M552" s="2015" t="s">
        <v>329</v>
      </c>
      <c r="N552" s="2015"/>
      <c r="O552" s="1597">
        <v>2.1035689554163375E-2</v>
      </c>
      <c r="P552" s="1586"/>
      <c r="Q552" s="1586"/>
      <c r="R552" s="241"/>
      <c r="Z552" s="241"/>
      <c r="AA552" s="241"/>
      <c r="AB552" s="241"/>
      <c r="AC552" s="241"/>
      <c r="AD552" s="241"/>
      <c r="AE552" s="241"/>
      <c r="AF552" s="241"/>
      <c r="AG552" s="241"/>
      <c r="AH552" s="241"/>
      <c r="AI552" s="241"/>
      <c r="AJ552" s="241"/>
      <c r="AK552" s="241"/>
      <c r="AL552" s="241"/>
      <c r="AM552" s="241"/>
      <c r="AN552" s="241"/>
      <c r="AO552" s="241"/>
      <c r="AP552" s="241"/>
      <c r="AQ552" s="241"/>
      <c r="AR552" s="241"/>
      <c r="AS552" s="241"/>
      <c r="AT552" s="241"/>
      <c r="AU552" s="241"/>
      <c r="AV552" s="241"/>
      <c r="AW552" s="241"/>
      <c r="AX552" s="241"/>
      <c r="AY552" s="241"/>
      <c r="AZ552" s="241"/>
      <c r="BB552" s="427"/>
      <c r="BZ552" s="241"/>
      <c r="CA552" s="241"/>
      <c r="CB552" s="241"/>
      <c r="CC552" s="241"/>
      <c r="CD552" s="241"/>
      <c r="CE552" s="241"/>
      <c r="CF552" s="241"/>
      <c r="CG552" s="241"/>
      <c r="CH552" s="241"/>
      <c r="CI552" s="241"/>
      <c r="CJ552" s="241"/>
      <c r="CK552" s="241"/>
      <c r="CL552" s="241"/>
      <c r="CM552" s="241"/>
      <c r="CN552" s="241"/>
      <c r="CO552" s="241"/>
      <c r="CP552" s="241"/>
      <c r="CQ552" s="241"/>
      <c r="CR552" s="241"/>
      <c r="CS552" s="241"/>
      <c r="CT552" s="241"/>
      <c r="CU552" s="241"/>
      <c r="CV552" s="241"/>
      <c r="CW552" s="241"/>
      <c r="CX552" s="241"/>
      <c r="CY552" s="241"/>
      <c r="CZ552" s="241"/>
    </row>
    <row r="553" s="240" customFormat="true" ht="25.15" customHeight="true" x14ac:dyDescent="0.2">
      <c r="A553" s="427"/>
      <c r="B553" s="427"/>
      <c r="C553" s="2020" t="s">
        <v>338</v>
      </c>
      <c r="D553" s="2015"/>
      <c r="E553" s="1592">
        <v>-2.7968167572038301E-2</v>
      </c>
      <c r="F553" s="1586"/>
      <c r="G553" s="1586"/>
      <c r="H553" s="2015" t="s">
        <v>312</v>
      </c>
      <c r="I553" s="2015"/>
      <c r="J553" s="1596">
        <v>9.7075132031400849E-2</v>
      </c>
      <c r="K553" s="1586"/>
      <c r="L553" s="1586"/>
      <c r="M553" s="2015" t="s">
        <v>383</v>
      </c>
      <c r="N553" s="2015"/>
      <c r="O553" s="1606">
        <v>3.7987452827117065E-5</v>
      </c>
      <c r="P553" s="1586"/>
      <c r="Q553" s="1586"/>
      <c r="R553" s="241"/>
      <c r="Z553" s="241"/>
      <c r="AA553" s="241"/>
      <c r="AB553" s="241"/>
      <c r="AC553" s="241"/>
      <c r="AD553" s="241"/>
      <c r="AE553" s="241"/>
      <c r="AF553" s="241"/>
      <c r="AG553" s="241"/>
      <c r="AH553" s="241"/>
      <c r="AI553" s="241"/>
      <c r="AJ553" s="241"/>
      <c r="AK553" s="241"/>
      <c r="AL553" s="241"/>
      <c r="AM553" s="241"/>
      <c r="AN553" s="241"/>
      <c r="AO553" s="241"/>
      <c r="AP553" s="241"/>
      <c r="AQ553" s="241"/>
      <c r="AR553" s="241"/>
      <c r="AS553" s="241"/>
      <c r="AT553" s="241"/>
      <c r="AU553" s="241"/>
      <c r="AV553" s="241"/>
      <c r="AW553" s="241"/>
      <c r="AX553" s="241"/>
      <c r="AY553" s="241"/>
      <c r="AZ553" s="241"/>
      <c r="BB553" s="427"/>
      <c r="BZ553" s="241"/>
      <c r="CA553" s="241"/>
      <c r="CB553" s="241"/>
      <c r="CC553" s="241"/>
      <c r="CD553" s="241"/>
      <c r="CE553" s="241"/>
      <c r="CF553" s="241"/>
      <c r="CG553" s="241"/>
      <c r="CH553" s="241"/>
      <c r="CI553" s="241"/>
      <c r="CJ553" s="241"/>
      <c r="CK553" s="241"/>
      <c r="CL553" s="241"/>
      <c r="CM553" s="241"/>
      <c r="CN553" s="241"/>
      <c r="CO553" s="241"/>
      <c r="CP553" s="241"/>
      <c r="CQ553" s="241"/>
      <c r="CR553" s="241"/>
      <c r="CS553" s="241"/>
      <c r="CT553" s="241"/>
      <c r="CU553" s="241"/>
      <c r="CV553" s="241"/>
      <c r="CW553" s="241"/>
      <c r="CX553" s="241"/>
      <c r="CY553" s="241"/>
      <c r="CZ553" s="241"/>
    </row>
    <row r="554" s="240" customFormat="true" ht="25.15" customHeight="true" x14ac:dyDescent="0.2">
      <c r="A554" s="427"/>
      <c r="B554" s="427"/>
      <c r="C554" s="2020" t="s">
        <v>318</v>
      </c>
      <c r="D554" s="2015"/>
      <c r="E554" s="1595">
        <v>7.1005345270012302E-2</v>
      </c>
      <c r="F554" s="1586"/>
      <c r="G554" s="1586"/>
      <c r="H554" s="2015" t="s">
        <v>322</v>
      </c>
      <c r="I554" s="2015"/>
      <c r="J554" s="1596">
        <v>7.8407565029834828E-2</v>
      </c>
      <c r="K554" s="1586"/>
      <c r="L554" s="1586"/>
      <c r="M554" s="2015" t="s">
        <v>315</v>
      </c>
      <c r="N554" s="2015"/>
      <c r="O554" s="1597">
        <v>0.17270198810077084</v>
      </c>
      <c r="P554" s="1586"/>
      <c r="Q554" s="1586"/>
      <c r="R554" s="241"/>
      <c r="Z554" s="241"/>
      <c r="AA554" s="241"/>
      <c r="AB554" s="241"/>
      <c r="AC554" s="241"/>
      <c r="AD554" s="241"/>
      <c r="AE554" s="241"/>
      <c r="AF554" s="241"/>
      <c r="AG554" s="241"/>
      <c r="AH554" s="241"/>
      <c r="AI554" s="241"/>
      <c r="AJ554" s="241"/>
      <c r="AK554" s="241"/>
      <c r="AL554" s="241"/>
      <c r="AM554" s="241"/>
      <c r="AN554" s="241"/>
      <c r="AO554" s="241"/>
      <c r="AP554" s="241"/>
      <c r="AQ554" s="241"/>
      <c r="AR554" s="241"/>
      <c r="AS554" s="241"/>
      <c r="AT554" s="241"/>
      <c r="AU554" s="241"/>
      <c r="AV554" s="241"/>
      <c r="AW554" s="241"/>
      <c r="AX554" s="241"/>
      <c r="AY554" s="241"/>
      <c r="AZ554" s="241"/>
      <c r="BB554" s="427"/>
      <c r="BZ554" s="241"/>
      <c r="CA554" s="241"/>
      <c r="CB554" s="241"/>
      <c r="CC554" s="241"/>
      <c r="CD554" s="241"/>
      <c r="CE554" s="241"/>
      <c r="CF554" s="241"/>
      <c r="CG554" s="241"/>
      <c r="CH554" s="241"/>
      <c r="CI554" s="241"/>
      <c r="CJ554" s="241"/>
      <c r="CK554" s="241"/>
      <c r="CL554" s="241"/>
      <c r="CM554" s="241"/>
      <c r="CN554" s="241"/>
      <c r="CO554" s="241"/>
      <c r="CP554" s="241"/>
      <c r="CQ554" s="241"/>
      <c r="CR554" s="241"/>
      <c r="CS554" s="241"/>
      <c r="CT554" s="241"/>
      <c r="CU554" s="241"/>
      <c r="CV554" s="241"/>
      <c r="CW554" s="241"/>
      <c r="CX554" s="241"/>
      <c r="CY554" s="241"/>
      <c r="CZ554" s="241"/>
    </row>
    <row r="555" s="240" customFormat="true" ht="25.15" customHeight="true" x14ac:dyDescent="0.2">
      <c r="A555" s="427"/>
      <c r="B555" s="427"/>
      <c r="C555" s="2020" t="s">
        <v>333</v>
      </c>
      <c r="D555" s="2015"/>
      <c r="E555" s="1595">
        <v>4.8350370637991191E-2</v>
      </c>
      <c r="F555" s="1586"/>
      <c r="G555" s="1586"/>
      <c r="H555" s="2015" t="s">
        <v>331</v>
      </c>
      <c r="I555" s="2015"/>
      <c r="J555" s="1596">
        <v>5.5653357143051099E-2</v>
      </c>
      <c r="K555" s="1586"/>
      <c r="L555" s="1586"/>
      <c r="M555" s="2015" t="s">
        <v>390</v>
      </c>
      <c r="N555" s="2015"/>
      <c r="O555" s="1606">
        <v>5.2691962776535329E-5</v>
      </c>
      <c r="P555" s="1586"/>
      <c r="Q555" s="1586"/>
      <c r="R555" s="241"/>
      <c r="Z555" s="241"/>
      <c r="AA555" s="241"/>
      <c r="AB555" s="241"/>
      <c r="AC555" s="241"/>
      <c r="AD555" s="241"/>
      <c r="AE555" s="241"/>
      <c r="AF555" s="241"/>
      <c r="AG555" s="241"/>
      <c r="AH555" s="241"/>
      <c r="AI555" s="241"/>
      <c r="AJ555" s="241"/>
      <c r="AK555" s="241"/>
      <c r="AL555" s="241"/>
      <c r="AM555" s="241"/>
      <c r="AN555" s="241"/>
      <c r="AO555" s="241"/>
      <c r="AP555" s="241"/>
      <c r="AQ555" s="241"/>
      <c r="AR555" s="241"/>
      <c r="AS555" s="241"/>
      <c r="AT555" s="241"/>
      <c r="AU555" s="241"/>
      <c r="AV555" s="241"/>
      <c r="AW555" s="241"/>
      <c r="AX555" s="241"/>
      <c r="AY555" s="241"/>
      <c r="AZ555" s="241"/>
      <c r="BB555" s="427"/>
      <c r="BZ555" s="241"/>
      <c r="CA555" s="241"/>
      <c r="CB555" s="241"/>
      <c r="CC555" s="241"/>
      <c r="CD555" s="241"/>
      <c r="CE555" s="241"/>
      <c r="CF555" s="241"/>
      <c r="CG555" s="241"/>
      <c r="CH555" s="241"/>
      <c r="CI555" s="241"/>
      <c r="CJ555" s="241"/>
      <c r="CK555" s="241"/>
      <c r="CL555" s="241"/>
      <c r="CM555" s="241"/>
      <c r="CN555" s="241"/>
      <c r="CO555" s="241"/>
      <c r="CP555" s="241"/>
      <c r="CQ555" s="241"/>
      <c r="CR555" s="241"/>
      <c r="CS555" s="241"/>
      <c r="CT555" s="241"/>
      <c r="CU555" s="241"/>
      <c r="CV555" s="241"/>
      <c r="CW555" s="241"/>
      <c r="CX555" s="241"/>
      <c r="CY555" s="241"/>
      <c r="CZ555" s="241"/>
    </row>
    <row r="556" s="240" customFormat="true" ht="25.15" customHeight="true" x14ac:dyDescent="0.2">
      <c r="A556" s="427"/>
      <c r="B556" s="427"/>
      <c r="C556" s="2020" t="s">
        <v>307</v>
      </c>
      <c r="D556" s="2015"/>
      <c r="E556" s="1595">
        <v>0.105694713912731</v>
      </c>
      <c r="F556" s="1586"/>
      <c r="G556" s="1586"/>
      <c r="H556" s="2015" t="s">
        <v>310</v>
      </c>
      <c r="I556" s="2015"/>
      <c r="J556" s="1596">
        <v>-9.0469421844731418E-2</v>
      </c>
      <c r="K556" s="1586"/>
      <c r="L556" s="1586"/>
      <c r="M556" s="2015" t="s">
        <v>337</v>
      </c>
      <c r="N556" s="2015"/>
      <c r="O556" s="1606">
        <v>3.543063408373218E-5</v>
      </c>
      <c r="P556" s="1586"/>
      <c r="Q556" s="1586"/>
      <c r="R556" s="241"/>
      <c r="Z556" s="241"/>
      <c r="AA556" s="241"/>
      <c r="AB556" s="241"/>
      <c r="AC556" s="241"/>
      <c r="AD556" s="241"/>
      <c r="AE556" s="241"/>
      <c r="AF556" s="241"/>
      <c r="AG556" s="241"/>
      <c r="AH556" s="241"/>
      <c r="AI556" s="241"/>
      <c r="AJ556" s="241"/>
      <c r="AK556" s="241"/>
      <c r="AL556" s="241"/>
      <c r="AM556" s="241"/>
      <c r="AN556" s="241"/>
      <c r="AO556" s="241"/>
      <c r="AP556" s="241"/>
      <c r="AQ556" s="241"/>
      <c r="AR556" s="241"/>
      <c r="AS556" s="241"/>
      <c r="AT556" s="241"/>
      <c r="AU556" s="241"/>
      <c r="AV556" s="241"/>
      <c r="AW556" s="241"/>
      <c r="AX556" s="241"/>
      <c r="AY556" s="241"/>
      <c r="AZ556" s="241"/>
      <c r="BB556" s="427"/>
      <c r="BZ556" s="241"/>
      <c r="CA556" s="241"/>
      <c r="CB556" s="241"/>
      <c r="CC556" s="241"/>
      <c r="CD556" s="241"/>
      <c r="CE556" s="241"/>
      <c r="CF556" s="241"/>
      <c r="CG556" s="241"/>
      <c r="CH556" s="241"/>
      <c r="CI556" s="241"/>
      <c r="CJ556" s="241"/>
      <c r="CK556" s="241"/>
      <c r="CL556" s="241"/>
      <c r="CM556" s="241"/>
      <c r="CN556" s="241"/>
      <c r="CO556" s="241"/>
      <c r="CP556" s="241"/>
      <c r="CQ556" s="241"/>
      <c r="CR556" s="241"/>
      <c r="CS556" s="241"/>
      <c r="CT556" s="241"/>
      <c r="CU556" s="241"/>
      <c r="CV556" s="241"/>
      <c r="CW556" s="241"/>
      <c r="CX556" s="241"/>
      <c r="CY556" s="241"/>
      <c r="CZ556" s="241"/>
    </row>
    <row r="557" s="240" customFormat="true" ht="25.15" customHeight="true" x14ac:dyDescent="0.2">
      <c r="A557" s="427"/>
      <c r="B557" s="427"/>
      <c r="C557" s="2020" t="s">
        <v>308</v>
      </c>
      <c r="D557" s="2015"/>
      <c r="E557" s="1595">
        <v>0.10196562904509635</v>
      </c>
      <c r="F557" s="1586"/>
      <c r="G557" s="1586"/>
      <c r="H557" s="2015" t="s">
        <v>345</v>
      </c>
      <c r="I557" s="2015"/>
      <c r="J557" s="1596">
        <v>-2.7228308890889268E-2</v>
      </c>
      <c r="K557" s="1586"/>
      <c r="L557" s="1586"/>
      <c r="M557" s="2015" t="s">
        <v>326</v>
      </c>
      <c r="N557" s="2015"/>
      <c r="O557" s="1597">
        <v>1.3406921345420178E-3</v>
      </c>
      <c r="P557" s="1586"/>
      <c r="Q557" s="1586"/>
      <c r="R557" s="241"/>
      <c r="Z557" s="241"/>
      <c r="AA557" s="241"/>
      <c r="AB557" s="241"/>
      <c r="AC557" s="241"/>
      <c r="AD557" s="241"/>
      <c r="AE557" s="241"/>
      <c r="AF557" s="241"/>
      <c r="AG557" s="241"/>
      <c r="AH557" s="241"/>
      <c r="AI557" s="241"/>
      <c r="AJ557" s="241"/>
      <c r="AK557" s="241"/>
      <c r="AL557" s="241"/>
      <c r="AM557" s="241"/>
      <c r="AN557" s="241"/>
      <c r="AO557" s="241"/>
      <c r="AP557" s="241"/>
      <c r="AQ557" s="241"/>
      <c r="AR557" s="241"/>
      <c r="AS557" s="241"/>
      <c r="AT557" s="241"/>
      <c r="AU557" s="241"/>
      <c r="AV557" s="241"/>
      <c r="AW557" s="241"/>
      <c r="AX557" s="241"/>
      <c r="AY557" s="241"/>
      <c r="AZ557" s="241"/>
      <c r="BB557" s="427"/>
      <c r="BZ557" s="241"/>
      <c r="CA557" s="241"/>
      <c r="CB557" s="241"/>
      <c r="CC557" s="241"/>
      <c r="CD557" s="241"/>
      <c r="CE557" s="241"/>
      <c r="CF557" s="241"/>
      <c r="CG557" s="241"/>
      <c r="CH557" s="241"/>
      <c r="CI557" s="241"/>
      <c r="CJ557" s="241"/>
      <c r="CK557" s="241"/>
      <c r="CL557" s="241"/>
      <c r="CM557" s="241"/>
      <c r="CN557" s="241"/>
      <c r="CO557" s="241"/>
      <c r="CP557" s="241"/>
      <c r="CQ557" s="241"/>
      <c r="CR557" s="241"/>
      <c r="CS557" s="241"/>
      <c r="CT557" s="241"/>
      <c r="CU557" s="241"/>
      <c r="CV557" s="241"/>
      <c r="CW557" s="241"/>
      <c r="CX557" s="241"/>
      <c r="CY557" s="241"/>
      <c r="CZ557" s="241"/>
    </row>
    <row r="558" s="240" customFormat="true" ht="25.15" customHeight="true" x14ac:dyDescent="0.2">
      <c r="A558" s="427"/>
      <c r="B558" s="427"/>
      <c r="C558" s="2020" t="s">
        <v>319</v>
      </c>
      <c r="D558" s="2015"/>
      <c r="E558" s="1595">
        <v>7.1109614256177747E-2</v>
      </c>
      <c r="F558" s="1586"/>
      <c r="G558" s="1586"/>
      <c r="H558" s="2015" t="s">
        <v>347</v>
      </c>
      <c r="I558" s="2015"/>
      <c r="J558" s="1596">
        <v>-2.4777068521458705E-2</v>
      </c>
      <c r="K558" s="1586"/>
      <c r="L558" s="1586"/>
      <c r="M558" s="2015" t="s">
        <v>320</v>
      </c>
      <c r="N558" s="2015"/>
      <c r="O558" s="1597">
        <v>5.5594219739695722E-2</v>
      </c>
      <c r="P558" s="1586"/>
      <c r="Q558" s="1586"/>
      <c r="R558" s="241"/>
      <c r="Z558" s="241"/>
      <c r="AA558" s="241"/>
      <c r="AB558" s="241"/>
      <c r="AC558" s="241"/>
      <c r="AD558" s="241"/>
      <c r="AE558" s="241"/>
      <c r="AF558" s="241"/>
      <c r="AG558" s="241"/>
      <c r="AH558" s="241"/>
      <c r="AI558" s="241"/>
      <c r="AJ558" s="241"/>
      <c r="AK558" s="241"/>
      <c r="AL558" s="241"/>
      <c r="AM558" s="241"/>
      <c r="AN558" s="241"/>
      <c r="AO558" s="241"/>
      <c r="AP558" s="241"/>
      <c r="AQ558" s="241"/>
      <c r="AR558" s="241"/>
      <c r="AS558" s="241"/>
      <c r="AT558" s="241"/>
      <c r="AU558" s="241"/>
      <c r="AV558" s="241"/>
      <c r="AW558" s="241"/>
      <c r="AX558" s="241"/>
      <c r="AY558" s="241"/>
      <c r="AZ558" s="241"/>
      <c r="BB558" s="427"/>
      <c r="BZ558" s="241"/>
      <c r="CA558" s="241"/>
      <c r="CB558" s="241"/>
      <c r="CC558" s="241"/>
      <c r="CD558" s="241"/>
      <c r="CE558" s="241"/>
      <c r="CF558" s="241"/>
      <c r="CG558" s="241"/>
      <c r="CH558" s="241"/>
      <c r="CI558" s="241"/>
      <c r="CJ558" s="241"/>
      <c r="CK558" s="241"/>
      <c r="CL558" s="241"/>
      <c r="CM558" s="241"/>
      <c r="CN558" s="241"/>
      <c r="CO558" s="241"/>
      <c r="CP558" s="241"/>
      <c r="CQ558" s="241"/>
      <c r="CR558" s="241"/>
      <c r="CS558" s="241"/>
      <c r="CT558" s="241"/>
      <c r="CU558" s="241"/>
      <c r="CV558" s="241"/>
      <c r="CW558" s="241"/>
      <c r="CX558" s="241"/>
      <c r="CY558" s="241"/>
      <c r="CZ558" s="241"/>
    </row>
    <row r="559" s="240" customFormat="true" ht="25.15" customHeight="true" x14ac:dyDescent="0.2">
      <c r="A559" s="427"/>
      <c r="B559" s="427"/>
      <c r="C559" s="2020" t="s">
        <v>312</v>
      </c>
      <c r="D559" s="2015"/>
      <c r="E559" s="1595">
        <v>9.0446131661992057E-2</v>
      </c>
      <c r="F559" s="1586"/>
      <c r="G559" s="1586"/>
      <c r="H559" s="2015" t="s">
        <v>351</v>
      </c>
      <c r="I559" s="2015"/>
      <c r="J559" s="1596">
        <v>-2.0171740627219676E-2</v>
      </c>
      <c r="K559" s="1586"/>
      <c r="L559" s="1586"/>
      <c r="M559" s="2015" t="s">
        <v>323</v>
      </c>
      <c r="N559" s="2015"/>
      <c r="O559" s="1597">
        <v>0.17669835642432868</v>
      </c>
      <c r="P559" s="1586"/>
      <c r="Q559" s="1586"/>
      <c r="R559" s="241"/>
      <c r="Z559" s="241"/>
      <c r="AA559" s="241"/>
      <c r="AB559" s="241"/>
      <c r="AC559" s="241"/>
      <c r="AD559" s="241"/>
      <c r="AE559" s="241"/>
      <c r="AF559" s="241"/>
      <c r="AG559" s="241"/>
      <c r="AH559" s="241"/>
      <c r="AI559" s="241"/>
      <c r="AJ559" s="241"/>
      <c r="AK559" s="241"/>
      <c r="AL559" s="241"/>
      <c r="AM559" s="241"/>
      <c r="AN559" s="241"/>
      <c r="AO559" s="241"/>
      <c r="AP559" s="241"/>
      <c r="AQ559" s="241"/>
      <c r="AR559" s="241"/>
      <c r="AS559" s="241"/>
      <c r="AT559" s="241"/>
      <c r="AU559" s="241"/>
      <c r="AV559" s="241"/>
      <c r="AW559" s="241"/>
      <c r="AX559" s="241"/>
      <c r="AY559" s="241"/>
      <c r="AZ559" s="241"/>
      <c r="BB559" s="427"/>
      <c r="BZ559" s="241"/>
      <c r="CA559" s="241"/>
      <c r="CB559" s="241"/>
      <c r="CC559" s="241"/>
      <c r="CD559" s="241"/>
      <c r="CE559" s="241"/>
      <c r="CF559" s="241"/>
      <c r="CG559" s="241"/>
      <c r="CH559" s="241"/>
      <c r="CI559" s="241"/>
      <c r="CJ559" s="241"/>
      <c r="CK559" s="241"/>
      <c r="CL559" s="241"/>
      <c r="CM559" s="241"/>
      <c r="CN559" s="241"/>
      <c r="CO559" s="241"/>
      <c r="CP559" s="241"/>
      <c r="CQ559" s="241"/>
      <c r="CR559" s="241"/>
      <c r="CS559" s="241"/>
      <c r="CT559" s="241"/>
      <c r="CU559" s="241"/>
      <c r="CV559" s="241"/>
      <c r="CW559" s="241"/>
      <c r="CX559" s="241"/>
      <c r="CY559" s="241"/>
      <c r="CZ559" s="241"/>
    </row>
    <row r="560" s="240" customFormat="true" ht="25.15" customHeight="true" x14ac:dyDescent="0.2">
      <c r="A560" s="427"/>
      <c r="B560" s="427"/>
      <c r="C560" s="2020" t="s">
        <v>322</v>
      </c>
      <c r="D560" s="2015"/>
      <c r="E560" s="1595">
        <v>6.1276056711459109E-2</v>
      </c>
      <c r="F560" s="1586"/>
      <c r="G560" s="1586"/>
      <c r="H560" s="2015" t="s">
        <v>380</v>
      </c>
      <c r="I560" s="2015"/>
      <c r="J560" s="1596">
        <v>3.4915685786989256E-3</v>
      </c>
      <c r="K560" s="1586"/>
      <c r="L560" s="1586"/>
      <c r="M560" s="2015" t="s">
        <v>313</v>
      </c>
      <c r="N560" s="2015"/>
      <c r="O560" s="1597">
        <v>0.26276998754412068</v>
      </c>
      <c r="P560" s="1586"/>
      <c r="Q560" s="1586"/>
      <c r="R560" s="241"/>
      <c r="Z560" s="241"/>
      <c r="AA560" s="241"/>
      <c r="AB560" s="241"/>
      <c r="AC560" s="241"/>
      <c r="AD560" s="241"/>
      <c r="AE560" s="241"/>
      <c r="AF560" s="241"/>
      <c r="AG560" s="241"/>
      <c r="AH560" s="241"/>
      <c r="AI560" s="241"/>
      <c r="AJ560" s="241"/>
      <c r="AK560" s="241"/>
      <c r="AL560" s="241"/>
      <c r="AM560" s="241"/>
      <c r="AN560" s="241"/>
      <c r="AO560" s="241"/>
      <c r="AP560" s="241"/>
      <c r="AQ560" s="241"/>
      <c r="AR560" s="241"/>
      <c r="AS560" s="241"/>
      <c r="AT560" s="241"/>
      <c r="AU560" s="241"/>
      <c r="AV560" s="241"/>
      <c r="AW560" s="241"/>
      <c r="AX560" s="241"/>
      <c r="AY560" s="241"/>
      <c r="AZ560" s="241"/>
      <c r="BB560" s="427"/>
      <c r="BZ560" s="241"/>
      <c r="CA560" s="241"/>
      <c r="CB560" s="241"/>
      <c r="CC560" s="241"/>
      <c r="CD560" s="241"/>
      <c r="CE560" s="241"/>
      <c r="CF560" s="241"/>
      <c r="CG560" s="241"/>
      <c r="CH560" s="241"/>
      <c r="CI560" s="241"/>
      <c r="CJ560" s="241"/>
      <c r="CK560" s="241"/>
      <c r="CL560" s="241"/>
      <c r="CM560" s="241"/>
      <c r="CN560" s="241"/>
      <c r="CO560" s="241"/>
      <c r="CP560" s="241"/>
      <c r="CQ560" s="241"/>
      <c r="CR560" s="241"/>
      <c r="CS560" s="241"/>
      <c r="CT560" s="241"/>
      <c r="CU560" s="241"/>
      <c r="CV560" s="241"/>
      <c r="CW560" s="241"/>
      <c r="CX560" s="241"/>
      <c r="CY560" s="241"/>
      <c r="CZ560" s="241"/>
    </row>
    <row r="561" s="240" customFormat="true" ht="25.15" customHeight="true" x14ac:dyDescent="0.2">
      <c r="A561" s="427"/>
      <c r="B561" s="427"/>
      <c r="C561" s="2020" t="s">
        <v>331</v>
      </c>
      <c r="D561" s="2015"/>
      <c r="E561" s="1595">
        <v>5.0297936826257023E-2</v>
      </c>
      <c r="F561" s="1586"/>
      <c r="G561" s="1586"/>
      <c r="H561" s="2015" t="s">
        <v>377</v>
      </c>
      <c r="I561" s="2015"/>
      <c r="J561" s="1596">
        <v>3.7638873705113647E-3</v>
      </c>
      <c r="K561" s="1586"/>
      <c r="L561" s="1586"/>
      <c r="M561" s="2015" t="s">
        <v>332</v>
      </c>
      <c r="N561" s="2015"/>
      <c r="O561" s="1597">
        <v>0.12971731945216669</v>
      </c>
      <c r="P561" s="1586"/>
      <c r="Q561" s="1586"/>
      <c r="R561" s="241"/>
      <c r="Z561" s="241"/>
      <c r="AA561" s="241"/>
      <c r="AB561" s="241"/>
      <c r="AC561" s="241"/>
      <c r="AD561" s="241"/>
      <c r="AE561" s="241"/>
      <c r="AF561" s="241"/>
      <c r="AG561" s="241"/>
      <c r="AH561" s="241"/>
      <c r="AI561" s="241"/>
      <c r="AJ561" s="241"/>
      <c r="AK561" s="241"/>
      <c r="AL561" s="241"/>
      <c r="AM561" s="241"/>
      <c r="AN561" s="241"/>
      <c r="AO561" s="241"/>
      <c r="AP561" s="241"/>
      <c r="AQ561" s="241"/>
      <c r="AR561" s="241"/>
      <c r="AS561" s="241"/>
      <c r="AT561" s="241"/>
      <c r="AU561" s="241"/>
      <c r="AV561" s="241"/>
      <c r="AW561" s="241"/>
      <c r="AX561" s="241"/>
      <c r="AY561" s="241"/>
      <c r="AZ561" s="241"/>
      <c r="BB561" s="427"/>
      <c r="BZ561" s="241"/>
      <c r="CA561" s="241"/>
      <c r="CB561" s="241"/>
      <c r="CC561" s="241"/>
      <c r="CD561" s="241"/>
      <c r="CE561" s="241"/>
      <c r="CF561" s="241"/>
      <c r="CG561" s="241"/>
      <c r="CH561" s="241"/>
      <c r="CI561" s="241"/>
      <c r="CJ561" s="241"/>
      <c r="CK561" s="241"/>
      <c r="CL561" s="241"/>
      <c r="CM561" s="241"/>
      <c r="CN561" s="241"/>
      <c r="CO561" s="241"/>
      <c r="CP561" s="241"/>
      <c r="CQ561" s="241"/>
      <c r="CR561" s="241"/>
      <c r="CS561" s="241"/>
      <c r="CT561" s="241"/>
      <c r="CU561" s="241"/>
      <c r="CV561" s="241"/>
      <c r="CW561" s="241"/>
      <c r="CX561" s="241"/>
      <c r="CY561" s="241"/>
      <c r="CZ561" s="241"/>
    </row>
    <row r="562" s="240" customFormat="true" ht="25.15" customHeight="true" x14ac:dyDescent="0.2">
      <c r="A562" s="427"/>
      <c r="B562" s="427"/>
      <c r="C562" s="2020" t="s">
        <v>310</v>
      </c>
      <c r="D562" s="2015"/>
      <c r="E562" s="1595">
        <v>-9.2367056785584364E-2</v>
      </c>
      <c r="F562" s="1586"/>
      <c r="G562" s="1586"/>
      <c r="H562" s="2015" t="s">
        <v>311</v>
      </c>
      <c r="I562" s="2015"/>
      <c r="J562" s="1596">
        <v>0.10334795775898069</v>
      </c>
      <c r="K562" s="1586"/>
      <c r="L562" s="1586"/>
      <c r="M562" s="2015" t="s">
        <v>316</v>
      </c>
      <c r="N562" s="2015"/>
      <c r="O562" s="1597">
        <v>0.16704265396578369</v>
      </c>
      <c r="P562" s="1586"/>
      <c r="Q562" s="1586"/>
      <c r="R562" s="241"/>
      <c r="Z562" s="241"/>
      <c r="AA562" s="241"/>
      <c r="AB562" s="241"/>
      <c r="AC562" s="241"/>
      <c r="AD562" s="241"/>
      <c r="AE562" s="241"/>
      <c r="AF562" s="241"/>
      <c r="AG562" s="241"/>
      <c r="AH562" s="241"/>
      <c r="AI562" s="241"/>
      <c r="AJ562" s="241"/>
      <c r="AK562" s="241"/>
      <c r="AL562" s="241"/>
      <c r="AM562" s="241"/>
      <c r="AN562" s="241"/>
      <c r="AO562" s="241"/>
      <c r="AP562" s="241"/>
      <c r="AQ562" s="241"/>
      <c r="AR562" s="241"/>
      <c r="AS562" s="241"/>
      <c r="AT562" s="241"/>
      <c r="AU562" s="241"/>
      <c r="AV562" s="241"/>
      <c r="AW562" s="241"/>
      <c r="AX562" s="241"/>
      <c r="AY562" s="241"/>
      <c r="AZ562" s="241"/>
      <c r="BB562" s="427"/>
      <c r="BZ562" s="241"/>
      <c r="CA562" s="241"/>
      <c r="CB562" s="241"/>
      <c r="CC562" s="241"/>
      <c r="CD562" s="241"/>
      <c r="CE562" s="241"/>
      <c r="CF562" s="241"/>
      <c r="CG562" s="241"/>
      <c r="CH562" s="241"/>
      <c r="CI562" s="241"/>
      <c r="CJ562" s="241"/>
      <c r="CK562" s="241"/>
      <c r="CL562" s="241"/>
      <c r="CM562" s="241"/>
      <c r="CN562" s="241"/>
      <c r="CO562" s="241"/>
      <c r="CP562" s="241"/>
      <c r="CQ562" s="241"/>
      <c r="CR562" s="241"/>
      <c r="CS562" s="241"/>
      <c r="CT562" s="241"/>
      <c r="CU562" s="241"/>
      <c r="CV562" s="241"/>
      <c r="CW562" s="241"/>
      <c r="CX562" s="241"/>
      <c r="CY562" s="241"/>
      <c r="CZ562" s="241"/>
    </row>
    <row r="563" s="240" customFormat="true" ht="25.15" customHeight="true" x14ac:dyDescent="0.2">
      <c r="A563" s="427"/>
      <c r="B563" s="427"/>
      <c r="C563" s="2020" t="s">
        <v>345</v>
      </c>
      <c r="D563" s="2015"/>
      <c r="E563" s="1595">
        <v>-9.2413572282496435E-3</v>
      </c>
      <c r="F563" s="1586"/>
      <c r="G563" s="1586"/>
      <c r="H563" s="2015" t="s">
        <v>314</v>
      </c>
      <c r="I563" s="2015"/>
      <c r="J563" s="1596">
        <v>-2.9268427167077268E-3</v>
      </c>
      <c r="K563" s="1586"/>
      <c r="L563" s="1586"/>
      <c r="M563" s="2015" t="s">
        <v>317</v>
      </c>
      <c r="N563" s="2015"/>
      <c r="O563" s="1597">
        <v>0.21182820063576485</v>
      </c>
      <c r="P563" s="1586"/>
      <c r="Q563" s="1586"/>
      <c r="R563" s="241"/>
      <c r="Z563" s="241"/>
      <c r="AA563" s="241"/>
      <c r="AB563" s="241"/>
      <c r="AC563" s="241"/>
      <c r="AD563" s="241"/>
      <c r="AE563" s="241"/>
      <c r="AF563" s="241"/>
      <c r="AG563" s="241"/>
      <c r="AH563" s="241"/>
      <c r="AI563" s="241"/>
      <c r="AJ563" s="241"/>
      <c r="AK563" s="241"/>
      <c r="AL563" s="241"/>
      <c r="AM563" s="241"/>
      <c r="AN563" s="241"/>
      <c r="AO563" s="241"/>
      <c r="AP563" s="241"/>
      <c r="AQ563" s="241"/>
      <c r="AR563" s="241"/>
      <c r="AS563" s="241"/>
      <c r="AT563" s="241"/>
      <c r="AU563" s="241"/>
      <c r="AV563" s="241"/>
      <c r="AW563" s="241"/>
      <c r="AX563" s="241"/>
      <c r="AY563" s="241"/>
      <c r="AZ563" s="241"/>
      <c r="BB563" s="427"/>
      <c r="BZ563" s="241"/>
      <c r="CA563" s="241"/>
      <c r="CB563" s="241"/>
      <c r="CC563" s="241"/>
      <c r="CD563" s="241"/>
      <c r="CE563" s="241"/>
      <c r="CF563" s="241"/>
      <c r="CG563" s="241"/>
      <c r="CH563" s="241"/>
      <c r="CI563" s="241"/>
      <c r="CJ563" s="241"/>
      <c r="CK563" s="241"/>
      <c r="CL563" s="241"/>
      <c r="CM563" s="241"/>
      <c r="CN563" s="241"/>
      <c r="CO563" s="241"/>
      <c r="CP563" s="241"/>
      <c r="CQ563" s="241"/>
      <c r="CR563" s="241"/>
      <c r="CS563" s="241"/>
      <c r="CT563" s="241"/>
      <c r="CU563" s="241"/>
      <c r="CV563" s="241"/>
      <c r="CW563" s="241"/>
      <c r="CX563" s="241"/>
      <c r="CY563" s="241"/>
      <c r="CZ563" s="241"/>
    </row>
    <row r="564" s="240" customFormat="true" ht="25.15" customHeight="true" x14ac:dyDescent="0.2">
      <c r="A564" s="427"/>
      <c r="B564" s="427"/>
      <c r="C564" s="2020" t="s">
        <v>347</v>
      </c>
      <c r="D564" s="2015"/>
      <c r="E564" s="1595">
        <v>-1.7043120995752881E-2</v>
      </c>
      <c r="F564" s="1586"/>
      <c r="G564" s="1586"/>
      <c r="H564" s="2015" t="s">
        <v>375</v>
      </c>
      <c r="I564" s="2015"/>
      <c r="J564" s="1596">
        <v>8.6632848993869875E-4</v>
      </c>
      <c r="K564" s="1586"/>
      <c r="L564" s="1586"/>
      <c r="M564" s="2015" t="s">
        <v>324</v>
      </c>
      <c r="N564" s="2015"/>
      <c r="O564" s="1597">
        <v>0.17020955672798813</v>
      </c>
      <c r="P564" s="1586"/>
      <c r="Q564" s="1586"/>
      <c r="R564" s="241"/>
      <c r="Z564" s="241"/>
      <c r="AA564" s="241"/>
      <c r="AB564" s="241"/>
      <c r="AC564" s="241"/>
      <c r="AD564" s="241"/>
      <c r="AE564" s="241"/>
      <c r="AF564" s="241"/>
      <c r="AG564" s="241"/>
      <c r="AH564" s="241"/>
      <c r="AI564" s="241"/>
      <c r="AJ564" s="241"/>
      <c r="AK564" s="241"/>
      <c r="AL564" s="241"/>
      <c r="AM564" s="241"/>
      <c r="AN564" s="241"/>
      <c r="AO564" s="241"/>
      <c r="AP564" s="241"/>
      <c r="AQ564" s="241"/>
      <c r="AR564" s="241"/>
      <c r="AS564" s="241"/>
      <c r="AT564" s="241"/>
      <c r="AU564" s="241"/>
      <c r="AV564" s="241"/>
      <c r="AW564" s="241"/>
      <c r="AX564" s="241"/>
      <c r="AY564" s="241"/>
      <c r="AZ564" s="241"/>
      <c r="BB564" s="427"/>
      <c r="BZ564" s="241"/>
      <c r="CA564" s="241"/>
      <c r="CB564" s="241"/>
      <c r="CC564" s="241"/>
      <c r="CD564" s="241"/>
      <c r="CE564" s="241"/>
      <c r="CF564" s="241"/>
      <c r="CG564" s="241"/>
      <c r="CH564" s="241"/>
      <c r="CI564" s="241"/>
      <c r="CJ564" s="241"/>
      <c r="CK564" s="241"/>
      <c r="CL564" s="241"/>
      <c r="CM564" s="241"/>
      <c r="CN564" s="241"/>
      <c r="CO564" s="241"/>
      <c r="CP564" s="241"/>
      <c r="CQ564" s="241"/>
      <c r="CR564" s="241"/>
      <c r="CS564" s="241"/>
      <c r="CT564" s="241"/>
      <c r="CU564" s="241"/>
      <c r="CV564" s="241"/>
      <c r="CW564" s="241"/>
      <c r="CX564" s="241"/>
      <c r="CY564" s="241"/>
      <c r="CZ564" s="241"/>
    </row>
    <row r="565" s="240" customFormat="true" ht="25.15" customHeight="true" x14ac:dyDescent="0.2">
      <c r="A565" s="427"/>
      <c r="B565" s="427"/>
      <c r="C565" s="2020" t="s">
        <v>351</v>
      </c>
      <c r="D565" s="2015"/>
      <c r="E565" s="1595">
        <v>-1.6694002240272978E-2</v>
      </c>
      <c r="F565" s="1586"/>
      <c r="G565" s="1586"/>
      <c r="H565" s="2015" t="s">
        <v>355</v>
      </c>
      <c r="I565" s="2015"/>
      <c r="J565" s="1596">
        <v>-2.076111423521091E-2</v>
      </c>
      <c r="K565" s="1586"/>
      <c r="L565" s="1586"/>
      <c r="M565" s="2015" t="s">
        <v>335</v>
      </c>
      <c r="N565" s="2015"/>
      <c r="O565" s="1597">
        <v>7.3930028457076191E-2</v>
      </c>
      <c r="P565" s="1586"/>
      <c r="Q565" s="1586"/>
      <c r="R565" s="241"/>
      <c r="Z565" s="241"/>
      <c r="AA565" s="241"/>
      <c r="AB565" s="241"/>
      <c r="AC565" s="241"/>
      <c r="AD565" s="241"/>
      <c r="AE565" s="241"/>
      <c r="AF565" s="241"/>
      <c r="AG565" s="241"/>
      <c r="AH565" s="241"/>
      <c r="AI565" s="241"/>
      <c r="AJ565" s="241"/>
      <c r="AK565" s="241"/>
      <c r="AL565" s="241"/>
      <c r="AM565" s="241"/>
      <c r="AN565" s="241"/>
      <c r="AO565" s="241"/>
      <c r="AP565" s="241"/>
      <c r="AQ565" s="241"/>
      <c r="AR565" s="241"/>
      <c r="AS565" s="241"/>
      <c r="AT565" s="241"/>
      <c r="AU565" s="241"/>
      <c r="AV565" s="241"/>
      <c r="AW565" s="241"/>
      <c r="AX565" s="241"/>
      <c r="AY565" s="241"/>
      <c r="AZ565" s="241"/>
      <c r="BB565" s="427"/>
      <c r="BZ565" s="241"/>
      <c r="CA565" s="241"/>
      <c r="CB565" s="241"/>
      <c r="CC565" s="241"/>
      <c r="CD565" s="241"/>
      <c r="CE565" s="241"/>
      <c r="CF565" s="241"/>
      <c r="CG565" s="241"/>
      <c r="CH565" s="241"/>
      <c r="CI565" s="241"/>
      <c r="CJ565" s="241"/>
      <c r="CK565" s="241"/>
      <c r="CL565" s="241"/>
      <c r="CM565" s="241"/>
      <c r="CN565" s="241"/>
      <c r="CO565" s="241"/>
      <c r="CP565" s="241"/>
      <c r="CQ565" s="241"/>
      <c r="CR565" s="241"/>
      <c r="CS565" s="241"/>
      <c r="CT565" s="241"/>
      <c r="CU565" s="241"/>
      <c r="CV565" s="241"/>
      <c r="CW565" s="241"/>
      <c r="CX565" s="241"/>
      <c r="CY565" s="241"/>
      <c r="CZ565" s="241"/>
    </row>
    <row r="566" s="240" customFormat="true" ht="25.15" customHeight="true" x14ac:dyDescent="0.2">
      <c r="A566" s="427"/>
      <c r="B566" s="427"/>
      <c r="C566" s="2020" t="s">
        <v>380</v>
      </c>
      <c r="D566" s="2015"/>
      <c r="E566" s="1595">
        <v>2.7009537318728352E-3</v>
      </c>
      <c r="F566" s="1586"/>
      <c r="G566" s="1586"/>
      <c r="H566" s="2015" t="s">
        <v>321</v>
      </c>
      <c r="I566" s="2015"/>
      <c r="J566" s="1596">
        <v>-7.8066855814916278E-2</v>
      </c>
      <c r="K566" s="1586"/>
      <c r="L566" s="1586"/>
      <c r="M566" s="2015" t="s">
        <v>309</v>
      </c>
      <c r="N566" s="2015"/>
      <c r="O566" s="1597">
        <v>0.35993657306591509</v>
      </c>
      <c r="P566" s="1586"/>
      <c r="Q566" s="1586"/>
      <c r="R566" s="241"/>
      <c r="Z566" s="241"/>
      <c r="AA566" s="241"/>
      <c r="AB566" s="241"/>
      <c r="AC566" s="241"/>
      <c r="AD566" s="241"/>
      <c r="AE566" s="241"/>
      <c r="AF566" s="241"/>
      <c r="AG566" s="241"/>
      <c r="AH566" s="241"/>
      <c r="AI566" s="241"/>
      <c r="AJ566" s="241"/>
      <c r="AK566" s="241"/>
      <c r="AL566" s="241"/>
      <c r="AM566" s="241"/>
      <c r="AN566" s="241"/>
      <c r="AO566" s="241"/>
      <c r="AP566" s="241"/>
      <c r="AQ566" s="241"/>
      <c r="AR566" s="241"/>
      <c r="AS566" s="241"/>
      <c r="AT566" s="241"/>
      <c r="AU566" s="241"/>
      <c r="AV566" s="241"/>
      <c r="AW566" s="241"/>
      <c r="AX566" s="241"/>
      <c r="AY566" s="241"/>
      <c r="AZ566" s="241"/>
      <c r="BB566" s="427"/>
      <c r="BZ566" s="241"/>
      <c r="CA566" s="241"/>
      <c r="CB566" s="241"/>
      <c r="CC566" s="241"/>
      <c r="CD566" s="241"/>
      <c r="CE566" s="241"/>
      <c r="CF566" s="241"/>
      <c r="CG566" s="241"/>
      <c r="CH566" s="241"/>
      <c r="CI566" s="241"/>
      <c r="CJ566" s="241"/>
      <c r="CK566" s="241"/>
      <c r="CL566" s="241"/>
      <c r="CM566" s="241"/>
      <c r="CN566" s="241"/>
      <c r="CO566" s="241"/>
      <c r="CP566" s="241"/>
      <c r="CQ566" s="241"/>
      <c r="CR566" s="241"/>
      <c r="CS566" s="241"/>
      <c r="CT566" s="241"/>
      <c r="CU566" s="241"/>
      <c r="CV566" s="241"/>
      <c r="CW566" s="241"/>
      <c r="CX566" s="241"/>
      <c r="CY566" s="241"/>
      <c r="CZ566" s="241"/>
    </row>
    <row r="567" s="240" customFormat="true" ht="25.15" customHeight="true" x14ac:dyDescent="0.2">
      <c r="A567" s="427"/>
      <c r="B567" s="427"/>
      <c r="C567" s="2020" t="s">
        <v>377</v>
      </c>
      <c r="D567" s="2015"/>
      <c r="E567" s="1595">
        <v>3.7924961656142287E-3</v>
      </c>
      <c r="F567" s="1586"/>
      <c r="G567" s="1586"/>
      <c r="H567" s="2015" t="s">
        <v>368</v>
      </c>
      <c r="I567" s="2015"/>
      <c r="J567" s="1596">
        <v>-9.1796391211455899E-3</v>
      </c>
      <c r="K567" s="1586"/>
      <c r="L567" s="1586"/>
      <c r="M567" s="2015" t="s">
        <v>362</v>
      </c>
      <c r="N567" s="2015"/>
      <c r="O567" s="1597">
        <v>8.0146007780965371E-3</v>
      </c>
      <c r="P567" s="1586"/>
      <c r="Q567" s="1586"/>
      <c r="R567" s="241"/>
      <c r="Z567" s="241"/>
      <c r="AA567" s="241"/>
      <c r="AB567" s="241"/>
      <c r="AC567" s="241"/>
      <c r="AD567" s="241"/>
      <c r="AE567" s="241"/>
      <c r="AF567" s="241"/>
      <c r="AG567" s="241"/>
      <c r="AH567" s="241"/>
      <c r="AI567" s="241"/>
      <c r="AJ567" s="241"/>
      <c r="AK567" s="241"/>
      <c r="AL567" s="241"/>
      <c r="AM567" s="241"/>
      <c r="AN567" s="241"/>
      <c r="AO567" s="241"/>
      <c r="AP567" s="241"/>
      <c r="AQ567" s="241"/>
      <c r="AR567" s="241"/>
      <c r="AS567" s="241"/>
      <c r="AT567" s="241"/>
      <c r="AU567" s="241"/>
      <c r="AV567" s="241"/>
      <c r="AW567" s="241"/>
      <c r="AX567" s="241"/>
      <c r="AY567" s="241"/>
      <c r="AZ567" s="241"/>
      <c r="BB567" s="427"/>
      <c r="BZ567" s="241"/>
      <c r="CA567" s="241"/>
      <c r="CB567" s="241"/>
      <c r="CC567" s="241"/>
      <c r="CD567" s="241"/>
      <c r="CE567" s="241"/>
      <c r="CF567" s="241"/>
      <c r="CG567" s="241"/>
      <c r="CH567" s="241"/>
      <c r="CI567" s="241"/>
      <c r="CJ567" s="241"/>
      <c r="CK567" s="241"/>
      <c r="CL567" s="241"/>
      <c r="CM567" s="241"/>
      <c r="CN567" s="241"/>
      <c r="CO567" s="241"/>
      <c r="CP567" s="241"/>
      <c r="CQ567" s="241"/>
      <c r="CR567" s="241"/>
      <c r="CS567" s="241"/>
      <c r="CT567" s="241"/>
      <c r="CU567" s="241"/>
      <c r="CV567" s="241"/>
      <c r="CW567" s="241"/>
      <c r="CX567" s="241"/>
      <c r="CY567" s="241"/>
      <c r="CZ567" s="241"/>
    </row>
    <row r="568" s="240" customFormat="true" ht="25.15" customHeight="true" x14ac:dyDescent="0.2">
      <c r="A568" s="427"/>
      <c r="B568" s="427"/>
      <c r="C568" s="2020" t="s">
        <v>311</v>
      </c>
      <c r="D568" s="2015"/>
      <c r="E568" s="1595">
        <v>7.9369512019768676E-2</v>
      </c>
      <c r="F568" s="1586"/>
      <c r="G568" s="1586"/>
      <c r="H568" s="2015" t="s">
        <v>340</v>
      </c>
      <c r="I568" s="2015"/>
      <c r="J568" s="1596">
        <v>-2.9674308162632244E-2</v>
      </c>
      <c r="K568" s="1586"/>
      <c r="L568" s="1586"/>
      <c r="M568" s="2015" t="s">
        <v>400</v>
      </c>
      <c r="N568" s="2015"/>
      <c r="O568" s="1606">
        <v>1.3420532138522271E-5</v>
      </c>
      <c r="P568" s="1586"/>
      <c r="Q568" s="1586"/>
      <c r="R568" s="241"/>
      <c r="Z568" s="241"/>
      <c r="AA568" s="241"/>
      <c r="AB568" s="241"/>
      <c r="AC568" s="241"/>
      <c r="AD568" s="241"/>
      <c r="AE568" s="241"/>
      <c r="AF568" s="241"/>
      <c r="AG568" s="241"/>
      <c r="AH568" s="241"/>
      <c r="AI568" s="241"/>
      <c r="AJ568" s="241"/>
      <c r="AK568" s="241"/>
      <c r="AL568" s="241"/>
      <c r="AM568" s="241"/>
      <c r="AN568" s="241"/>
      <c r="AO568" s="241"/>
      <c r="AP568" s="241"/>
      <c r="AQ568" s="241"/>
      <c r="AR568" s="241"/>
      <c r="AS568" s="241"/>
      <c r="AT568" s="241"/>
      <c r="AU568" s="241"/>
      <c r="AV568" s="241"/>
      <c r="AW568" s="241"/>
      <c r="AX568" s="241"/>
      <c r="AY568" s="241"/>
      <c r="AZ568" s="241"/>
      <c r="BB568" s="427"/>
      <c r="BZ568" s="241"/>
      <c r="CA568" s="241"/>
      <c r="CB568" s="241"/>
      <c r="CC568" s="241"/>
      <c r="CD568" s="241"/>
      <c r="CE568" s="241"/>
      <c r="CF568" s="241"/>
      <c r="CG568" s="241"/>
      <c r="CH568" s="241"/>
      <c r="CI568" s="241"/>
      <c r="CJ568" s="241"/>
      <c r="CK568" s="241"/>
      <c r="CL568" s="241"/>
      <c r="CM568" s="241"/>
      <c r="CN568" s="241"/>
      <c r="CO568" s="241"/>
      <c r="CP568" s="241"/>
      <c r="CQ568" s="241"/>
      <c r="CR568" s="241"/>
      <c r="CS568" s="241"/>
      <c r="CT568" s="241"/>
      <c r="CU568" s="241"/>
      <c r="CV568" s="241"/>
      <c r="CW568" s="241"/>
      <c r="CX568" s="241"/>
      <c r="CY568" s="241"/>
      <c r="CZ568" s="241"/>
    </row>
    <row r="569" s="240" customFormat="true" ht="25.15" customHeight="true" x14ac:dyDescent="0.2">
      <c r="A569" s="427"/>
      <c r="B569" s="427"/>
      <c r="C569" s="2020" t="s">
        <v>314</v>
      </c>
      <c r="D569" s="2015"/>
      <c r="E569" s="1595">
        <v>5.7229160820514359E-2</v>
      </c>
      <c r="F569" s="1586"/>
      <c r="G569" s="1586"/>
      <c r="H569" s="2015" t="s">
        <v>366</v>
      </c>
      <c r="I569" s="2015"/>
      <c r="J569" s="1596">
        <v>-1.2900631675323274E-2</v>
      </c>
      <c r="K569" s="1586"/>
      <c r="L569" s="1586"/>
      <c r="M569" s="2015" t="s">
        <v>399</v>
      </c>
      <c r="N569" s="2015"/>
      <c r="O569" s="1606">
        <v>1.6766699213626785E-5</v>
      </c>
      <c r="P569" s="1586"/>
      <c r="Q569" s="1586"/>
      <c r="R569" s="241"/>
      <c r="Z569" s="241"/>
      <c r="AA569" s="241"/>
      <c r="AB569" s="241"/>
      <c r="AC569" s="241"/>
      <c r="AD569" s="241"/>
      <c r="AE569" s="241"/>
      <c r="AF569" s="241"/>
      <c r="AG569" s="241"/>
      <c r="AH569" s="241"/>
      <c r="AI569" s="241"/>
      <c r="AJ569" s="241"/>
      <c r="AK569" s="241"/>
      <c r="AL569" s="241"/>
      <c r="AM569" s="241"/>
      <c r="AN569" s="241"/>
      <c r="AO569" s="241"/>
      <c r="AP569" s="241"/>
      <c r="AQ569" s="241"/>
      <c r="AR569" s="241"/>
      <c r="AS569" s="241"/>
      <c r="AT569" s="241"/>
      <c r="AU569" s="241"/>
      <c r="AV569" s="241"/>
      <c r="AW569" s="241"/>
      <c r="AX569" s="241"/>
      <c r="AY569" s="241"/>
      <c r="AZ569" s="241"/>
      <c r="BB569" s="427"/>
      <c r="BZ569" s="241"/>
      <c r="CA569" s="241"/>
      <c r="CB569" s="241"/>
      <c r="CC569" s="241"/>
      <c r="CD569" s="241"/>
      <c r="CE569" s="241"/>
      <c r="CF569" s="241"/>
      <c r="CG569" s="241"/>
      <c r="CH569" s="241"/>
      <c r="CI569" s="241"/>
      <c r="CJ569" s="241"/>
      <c r="CK569" s="241"/>
      <c r="CL569" s="241"/>
      <c r="CM569" s="241"/>
      <c r="CN569" s="241"/>
      <c r="CO569" s="241"/>
      <c r="CP569" s="241"/>
      <c r="CQ569" s="241"/>
      <c r="CR569" s="241"/>
      <c r="CS569" s="241"/>
      <c r="CT569" s="241"/>
      <c r="CU569" s="241"/>
      <c r="CV569" s="241"/>
      <c r="CW569" s="241"/>
      <c r="CX569" s="241"/>
      <c r="CY569" s="241"/>
      <c r="CZ569" s="241"/>
    </row>
    <row r="570" s="240" customFormat="true" ht="25.15" customHeight="true" x14ac:dyDescent="0.2">
      <c r="A570" s="427"/>
      <c r="B570" s="427"/>
      <c r="C570" s="2020" t="s">
        <v>375</v>
      </c>
      <c r="D570" s="2015"/>
      <c r="E570" s="1595">
        <v>4.2114248739085099E-3</v>
      </c>
      <c r="F570" s="1586"/>
      <c r="G570" s="1586"/>
      <c r="H570" s="2015" t="s">
        <v>346</v>
      </c>
      <c r="I570" s="2015"/>
      <c r="J570" s="1596">
        <v>2.1808317650186176E-2</v>
      </c>
      <c r="K570" s="1586"/>
      <c r="L570" s="1586"/>
      <c r="M570" s="2015" t="s">
        <v>363</v>
      </c>
      <c r="N570" s="2015"/>
      <c r="O570" s="1597">
        <v>5.9707108632302865E-3</v>
      </c>
      <c r="P570" s="1586"/>
      <c r="Q570" s="1586"/>
      <c r="R570" s="241"/>
      <c r="Z570" s="241"/>
      <c r="AA570" s="241"/>
      <c r="AB570" s="241"/>
      <c r="AC570" s="241"/>
      <c r="AD570" s="241"/>
      <c r="AE570" s="241"/>
      <c r="AF570" s="241"/>
      <c r="AG570" s="241"/>
      <c r="AH570" s="241"/>
      <c r="AI570" s="241"/>
      <c r="AJ570" s="241"/>
      <c r="AK570" s="241"/>
      <c r="AL570" s="241"/>
      <c r="AM570" s="241"/>
      <c r="AN570" s="241"/>
      <c r="AO570" s="241"/>
      <c r="AP570" s="241"/>
      <c r="AQ570" s="241"/>
      <c r="AR570" s="241"/>
      <c r="AS570" s="241"/>
      <c r="AT570" s="241"/>
      <c r="AU570" s="241"/>
      <c r="AV570" s="241"/>
      <c r="AW570" s="241"/>
      <c r="AX570" s="241"/>
      <c r="AY570" s="241"/>
      <c r="AZ570" s="241"/>
      <c r="BB570" s="427"/>
      <c r="BZ570" s="241"/>
      <c r="CA570" s="241"/>
      <c r="CB570" s="241"/>
      <c r="CC570" s="241"/>
      <c r="CD570" s="241"/>
      <c r="CE570" s="241"/>
      <c r="CF570" s="241"/>
      <c r="CG570" s="241"/>
      <c r="CH570" s="241"/>
      <c r="CI570" s="241"/>
      <c r="CJ570" s="241"/>
      <c r="CK570" s="241"/>
      <c r="CL570" s="241"/>
      <c r="CM570" s="241"/>
      <c r="CN570" s="241"/>
      <c r="CO570" s="241"/>
      <c r="CP570" s="241"/>
      <c r="CQ570" s="241"/>
      <c r="CR570" s="241"/>
      <c r="CS570" s="241"/>
      <c r="CT570" s="241"/>
      <c r="CU570" s="241"/>
      <c r="CV570" s="241"/>
      <c r="CW570" s="241"/>
      <c r="CX570" s="241"/>
      <c r="CY570" s="241"/>
      <c r="CZ570" s="241"/>
    </row>
    <row r="571" s="240" customFormat="true" ht="25.15" customHeight="true" x14ac:dyDescent="0.2">
      <c r="A571" s="427"/>
      <c r="B571" s="427"/>
      <c r="C571" s="2020" t="s">
        <v>355</v>
      </c>
      <c r="D571" s="2015"/>
      <c r="E571" s="1595">
        <v>-4.3802356673710479E-3</v>
      </c>
      <c r="F571" s="1586"/>
      <c r="G571" s="1586"/>
      <c r="H571" s="2015" t="s">
        <v>341</v>
      </c>
      <c r="I571" s="2015"/>
      <c r="J571" s="1596">
        <v>-3.2730734138155561E-2</v>
      </c>
      <c r="K571" s="1586"/>
      <c r="L571" s="1586"/>
      <c r="M571" s="2015" t="s">
        <v>393</v>
      </c>
      <c r="N571" s="2015"/>
      <c r="O571" s="1597">
        <v>4.3451656568216016E-4</v>
      </c>
      <c r="P571" s="1586"/>
      <c r="Q571" s="1586"/>
      <c r="R571" s="241"/>
      <c r="Z571" s="241"/>
      <c r="AA571" s="241"/>
      <c r="AB571" s="241"/>
      <c r="AC571" s="241"/>
      <c r="AD571" s="241"/>
      <c r="AE571" s="241"/>
      <c r="AF571" s="241"/>
      <c r="AG571" s="241"/>
      <c r="AH571" s="241"/>
      <c r="AI571" s="241"/>
      <c r="AJ571" s="241"/>
      <c r="AK571" s="241"/>
      <c r="AL571" s="241"/>
      <c r="AM571" s="241"/>
      <c r="AN571" s="241"/>
      <c r="AO571" s="241"/>
      <c r="AP571" s="241"/>
      <c r="AQ571" s="241"/>
      <c r="AR571" s="241"/>
      <c r="AS571" s="241"/>
      <c r="AT571" s="241"/>
      <c r="AU571" s="241"/>
      <c r="AV571" s="241"/>
      <c r="AW571" s="241"/>
      <c r="AX571" s="241"/>
      <c r="AY571" s="241"/>
      <c r="AZ571" s="241"/>
      <c r="BB571" s="427"/>
      <c r="BZ571" s="241"/>
      <c r="CA571" s="241"/>
      <c r="CB571" s="241"/>
      <c r="CC571" s="241"/>
      <c r="CD571" s="241"/>
      <c r="CE571" s="241"/>
      <c r="CF571" s="241"/>
      <c r="CG571" s="241"/>
      <c r="CH571" s="241"/>
      <c r="CI571" s="241"/>
      <c r="CJ571" s="241"/>
      <c r="CK571" s="241"/>
      <c r="CL571" s="241"/>
      <c r="CM571" s="241"/>
      <c r="CN571" s="241"/>
      <c r="CO571" s="241"/>
      <c r="CP571" s="241"/>
      <c r="CQ571" s="241"/>
      <c r="CR571" s="241"/>
      <c r="CS571" s="241"/>
      <c r="CT571" s="241"/>
      <c r="CU571" s="241"/>
      <c r="CV571" s="241"/>
      <c r="CW571" s="241"/>
      <c r="CX571" s="241"/>
      <c r="CY571" s="241"/>
      <c r="CZ571" s="241"/>
    </row>
    <row r="572" s="240" customFormat="true" ht="25.15" customHeight="true" x14ac:dyDescent="0.2">
      <c r="A572" s="427"/>
      <c r="B572" s="427"/>
      <c r="C572" s="2020" t="s">
        <v>321</v>
      </c>
      <c r="D572" s="2015"/>
      <c r="E572" s="1595">
        <v>-7.0560943235038392E-2</v>
      </c>
      <c r="F572" s="1586"/>
      <c r="G572" s="1586"/>
      <c r="H572" s="2015" t="s">
        <v>361</v>
      </c>
      <c r="I572" s="2015"/>
      <c r="J572" s="1596">
        <v>-1.4004191513640187E-2</v>
      </c>
      <c r="K572" s="1586"/>
      <c r="L572" s="1586"/>
      <c r="M572" s="2015" t="s">
        <v>344</v>
      </c>
      <c r="N572" s="2015"/>
      <c r="O572" s="1597">
        <v>2.573801790602432E-2</v>
      </c>
      <c r="P572" s="1586"/>
      <c r="Q572" s="1586"/>
      <c r="R572" s="241"/>
      <c r="Z572" s="241"/>
      <c r="AA572" s="241"/>
      <c r="AB572" s="241"/>
      <c r="AC572" s="241"/>
      <c r="AD572" s="241"/>
      <c r="AE572" s="241"/>
      <c r="AF572" s="241"/>
      <c r="AG572" s="241"/>
      <c r="AH572" s="241"/>
      <c r="AI572" s="241"/>
      <c r="AJ572" s="241"/>
      <c r="AK572" s="241"/>
      <c r="AL572" s="241"/>
      <c r="AM572" s="241"/>
      <c r="AN572" s="241"/>
      <c r="AO572" s="241"/>
      <c r="AP572" s="241"/>
      <c r="AQ572" s="241"/>
      <c r="AR572" s="241"/>
      <c r="AS572" s="241"/>
      <c r="AT572" s="241"/>
      <c r="AU572" s="241"/>
      <c r="AV572" s="241"/>
      <c r="AW572" s="241"/>
      <c r="AX572" s="241"/>
      <c r="AY572" s="241"/>
      <c r="AZ572" s="241"/>
      <c r="BB572" s="427"/>
      <c r="BZ572" s="241"/>
      <c r="CA572" s="241"/>
      <c r="CB572" s="241"/>
      <c r="CC572" s="241"/>
      <c r="CD572" s="241"/>
      <c r="CE572" s="241"/>
      <c r="CF572" s="241"/>
      <c r="CG572" s="241"/>
      <c r="CH572" s="241"/>
      <c r="CI572" s="241"/>
      <c r="CJ572" s="241"/>
      <c r="CK572" s="241"/>
      <c r="CL572" s="241"/>
      <c r="CM572" s="241"/>
      <c r="CN572" s="241"/>
      <c r="CO572" s="241"/>
      <c r="CP572" s="241"/>
      <c r="CQ572" s="241"/>
      <c r="CR572" s="241"/>
      <c r="CS572" s="241"/>
      <c r="CT572" s="241"/>
      <c r="CU572" s="241"/>
      <c r="CV572" s="241"/>
      <c r="CW572" s="241"/>
      <c r="CX572" s="241"/>
      <c r="CY572" s="241"/>
      <c r="CZ572" s="241"/>
    </row>
    <row r="573" s="240" customFormat="true" ht="25.15" customHeight="true" x14ac:dyDescent="0.2">
      <c r="A573" s="427"/>
      <c r="B573" s="427"/>
      <c r="C573" s="2020" t="s">
        <v>368</v>
      </c>
      <c r="D573" s="2015"/>
      <c r="E573" s="1595">
        <v>-5.2657480544311347E-3</v>
      </c>
      <c r="F573" s="1586"/>
      <c r="G573" s="1586"/>
      <c r="H573" s="2015" t="s">
        <v>330</v>
      </c>
      <c r="I573" s="2015"/>
      <c r="J573" s="1596">
        <v>3.9880816832717859E-2</v>
      </c>
      <c r="K573" s="1586"/>
      <c r="L573" s="1586"/>
      <c r="M573" s="2015" t="s">
        <v>369</v>
      </c>
      <c r="N573" s="2015"/>
      <c r="O573" s="1597">
        <v>4.9534041507765282E-3</v>
      </c>
      <c r="P573" s="1586"/>
      <c r="Q573" s="1586"/>
      <c r="R573" s="241"/>
      <c r="Z573" s="241"/>
      <c r="AA573" s="241"/>
      <c r="AB573" s="241"/>
      <c r="AC573" s="241"/>
      <c r="AD573" s="241"/>
      <c r="AE573" s="241"/>
      <c r="AF573" s="241"/>
      <c r="AG573" s="241"/>
      <c r="AH573" s="241"/>
      <c r="AI573" s="241"/>
      <c r="AJ573" s="241"/>
      <c r="AK573" s="241"/>
      <c r="AL573" s="241"/>
      <c r="AM573" s="241"/>
      <c r="AN573" s="241"/>
      <c r="AO573" s="241"/>
      <c r="AP573" s="241"/>
      <c r="AQ573" s="241"/>
      <c r="AR573" s="241"/>
      <c r="AS573" s="241"/>
      <c r="AT573" s="241"/>
      <c r="AU573" s="241"/>
      <c r="AV573" s="241"/>
      <c r="AW573" s="241"/>
      <c r="AX573" s="241"/>
      <c r="AY573" s="241"/>
      <c r="AZ573" s="241"/>
      <c r="BB573" s="427"/>
      <c r="BZ573" s="241"/>
      <c r="CA573" s="241"/>
      <c r="CB573" s="241"/>
      <c r="CC573" s="241"/>
      <c r="CD573" s="241"/>
      <c r="CE573" s="241"/>
      <c r="CF573" s="241"/>
      <c r="CG573" s="241"/>
      <c r="CH573" s="241"/>
      <c r="CI573" s="241"/>
      <c r="CJ573" s="241"/>
      <c r="CK573" s="241"/>
      <c r="CL573" s="241"/>
      <c r="CM573" s="241"/>
      <c r="CN573" s="241"/>
      <c r="CO573" s="241"/>
      <c r="CP573" s="241"/>
      <c r="CQ573" s="241"/>
      <c r="CR573" s="241"/>
      <c r="CS573" s="241"/>
      <c r="CT573" s="241"/>
      <c r="CU573" s="241"/>
      <c r="CV573" s="241"/>
      <c r="CW573" s="241"/>
      <c r="CX573" s="241"/>
      <c r="CY573" s="241"/>
      <c r="CZ573" s="241"/>
    </row>
    <row r="574" s="240" customFormat="true" ht="25.15" customHeight="true" x14ac:dyDescent="0.2">
      <c r="A574" s="427"/>
      <c r="B574" s="427"/>
      <c r="C574" s="2020" t="s">
        <v>340</v>
      </c>
      <c r="D574" s="2015"/>
      <c r="E574" s="1595">
        <v>-3.1379096851544573E-2</v>
      </c>
      <c r="F574" s="1586"/>
      <c r="G574" s="1586"/>
      <c r="H574" s="2015" t="s">
        <v>353</v>
      </c>
      <c r="I574" s="2015"/>
      <c r="J574" s="1596">
        <v>1.462463743325544E-2</v>
      </c>
      <c r="K574" s="1586"/>
      <c r="L574" s="1586"/>
      <c r="M574" s="2015" t="s">
        <v>389</v>
      </c>
      <c r="N574" s="2015"/>
      <c r="O574" s="1597">
        <v>1.527374662222548E-3</v>
      </c>
      <c r="P574" s="1586"/>
      <c r="Q574" s="1586"/>
      <c r="R574" s="241"/>
      <c r="Z574" s="241"/>
      <c r="AA574" s="241"/>
      <c r="AB574" s="241"/>
      <c r="AC574" s="241"/>
      <c r="AD574" s="241"/>
      <c r="AE574" s="241"/>
      <c r="AF574" s="241"/>
      <c r="AG574" s="241"/>
      <c r="AH574" s="241"/>
      <c r="AI574" s="241"/>
      <c r="AJ574" s="241"/>
      <c r="AK574" s="241"/>
      <c r="AL574" s="241"/>
      <c r="AM574" s="241"/>
      <c r="AN574" s="241"/>
      <c r="AO574" s="241"/>
      <c r="AP574" s="241"/>
      <c r="AQ574" s="241"/>
      <c r="AR574" s="241"/>
      <c r="AS574" s="241"/>
      <c r="AT574" s="241"/>
      <c r="AU574" s="241"/>
      <c r="AV574" s="241"/>
      <c r="AW574" s="241"/>
      <c r="AX574" s="241"/>
      <c r="AY574" s="241"/>
      <c r="AZ574" s="241"/>
      <c r="BB574" s="427"/>
      <c r="BZ574" s="241"/>
      <c r="CA574" s="241"/>
      <c r="CB574" s="241"/>
      <c r="CC574" s="241"/>
      <c r="CD574" s="241"/>
      <c r="CE574" s="241"/>
      <c r="CF574" s="241"/>
      <c r="CG574" s="241"/>
      <c r="CH574" s="241"/>
      <c r="CI574" s="241"/>
      <c r="CJ574" s="241"/>
      <c r="CK574" s="241"/>
      <c r="CL574" s="241"/>
      <c r="CM574" s="241"/>
      <c r="CN574" s="241"/>
      <c r="CO574" s="241"/>
      <c r="CP574" s="241"/>
      <c r="CQ574" s="241"/>
      <c r="CR574" s="241"/>
      <c r="CS574" s="241"/>
      <c r="CT574" s="241"/>
      <c r="CU574" s="241"/>
      <c r="CV574" s="241"/>
      <c r="CW574" s="241"/>
      <c r="CX574" s="241"/>
      <c r="CY574" s="241"/>
      <c r="CZ574" s="241"/>
    </row>
    <row r="575" s="240" customFormat="true" ht="25.15" customHeight="true" x14ac:dyDescent="0.2">
      <c r="A575" s="427"/>
      <c r="B575" s="427"/>
      <c r="C575" s="2020" t="s">
        <v>366</v>
      </c>
      <c r="D575" s="2015"/>
      <c r="E575" s="1595">
        <v>-5.0826109618759725E-3</v>
      </c>
      <c r="F575" s="1586"/>
      <c r="G575" s="1586"/>
      <c r="H575" s="2015" t="s">
        <v>342</v>
      </c>
      <c r="I575" s="2015"/>
      <c r="J575" s="1596">
        <v>1.7193346105380942E-2</v>
      </c>
      <c r="K575" s="1586"/>
      <c r="L575" s="1586"/>
      <c r="M575" s="2015" t="s">
        <v>385</v>
      </c>
      <c r="N575" s="2015"/>
      <c r="O575" s="1597">
        <v>1.8859710288385667E-3</v>
      </c>
      <c r="P575" s="1586"/>
      <c r="Q575" s="1586"/>
      <c r="R575" s="241"/>
      <c r="Z575" s="241"/>
      <c r="AA575" s="241"/>
      <c r="AB575" s="241"/>
      <c r="AC575" s="241"/>
      <c r="AD575" s="241"/>
      <c r="AE575" s="241"/>
      <c r="AF575" s="241"/>
      <c r="AG575" s="241"/>
      <c r="AH575" s="241"/>
      <c r="AI575" s="241"/>
      <c r="AJ575" s="241"/>
      <c r="AK575" s="241"/>
      <c r="AL575" s="241"/>
      <c r="AM575" s="241"/>
      <c r="AN575" s="241"/>
      <c r="AO575" s="241"/>
      <c r="AP575" s="241"/>
      <c r="AQ575" s="241"/>
      <c r="AR575" s="241"/>
      <c r="AS575" s="241"/>
      <c r="AT575" s="241"/>
      <c r="AU575" s="241"/>
      <c r="AV575" s="241"/>
      <c r="AW575" s="241"/>
      <c r="AX575" s="241"/>
      <c r="AY575" s="241"/>
      <c r="AZ575" s="241"/>
      <c r="BB575" s="427"/>
      <c r="BZ575" s="241"/>
      <c r="CA575" s="241"/>
      <c r="CB575" s="241"/>
      <c r="CC575" s="241"/>
      <c r="CD575" s="241"/>
      <c r="CE575" s="241"/>
      <c r="CF575" s="241"/>
      <c r="CG575" s="241"/>
      <c r="CH575" s="241"/>
      <c r="CI575" s="241"/>
      <c r="CJ575" s="241"/>
      <c r="CK575" s="241"/>
      <c r="CL575" s="241"/>
      <c r="CM575" s="241"/>
      <c r="CN575" s="241"/>
      <c r="CO575" s="241"/>
      <c r="CP575" s="241"/>
      <c r="CQ575" s="241"/>
      <c r="CR575" s="241"/>
      <c r="CS575" s="241"/>
      <c r="CT575" s="241"/>
      <c r="CU575" s="241"/>
      <c r="CV575" s="241"/>
      <c r="CW575" s="241"/>
      <c r="CX575" s="241"/>
      <c r="CY575" s="241"/>
      <c r="CZ575" s="241"/>
    </row>
    <row r="576" s="240" customFormat="true" ht="25.15" customHeight="true" x14ac:dyDescent="0.2">
      <c r="A576" s="427"/>
      <c r="B576" s="427"/>
      <c r="C576" s="2020" t="s">
        <v>346</v>
      </c>
      <c r="D576" s="2015"/>
      <c r="E576" s="1595">
        <v>2.1282479445544965E-2</v>
      </c>
      <c r="F576" s="1586"/>
      <c r="G576" s="1586"/>
      <c r="H576" s="2015" t="s">
        <v>334</v>
      </c>
      <c r="I576" s="2015"/>
      <c r="J576" s="1596">
        <v>3.5917896249976621E-2</v>
      </c>
      <c r="K576" s="1586"/>
      <c r="L576" s="1586"/>
      <c r="M576" s="2015" t="s">
        <v>364</v>
      </c>
      <c r="N576" s="2015"/>
      <c r="O576" s="1597">
        <v>5.5776805160410456E-3</v>
      </c>
      <c r="P576" s="1586"/>
      <c r="Q576" s="1586"/>
      <c r="R576" s="241"/>
      <c r="Z576" s="241"/>
      <c r="AA576" s="241"/>
      <c r="AB576" s="241"/>
      <c r="AC576" s="241"/>
      <c r="AD576" s="241"/>
      <c r="AE576" s="241"/>
      <c r="AF576" s="241"/>
      <c r="AG576" s="241"/>
      <c r="AH576" s="241"/>
      <c r="AI576" s="241"/>
      <c r="AJ576" s="241"/>
      <c r="AK576" s="241"/>
      <c r="AL576" s="241"/>
      <c r="AM576" s="241"/>
      <c r="AN576" s="241"/>
      <c r="AO576" s="241"/>
      <c r="AP576" s="241"/>
      <c r="AQ576" s="241"/>
      <c r="AR576" s="241"/>
      <c r="AS576" s="241"/>
      <c r="AT576" s="241"/>
      <c r="AU576" s="241"/>
      <c r="AV576" s="241"/>
      <c r="AW576" s="241"/>
      <c r="AX576" s="241"/>
      <c r="AY576" s="241"/>
      <c r="AZ576" s="241"/>
      <c r="BB576" s="427"/>
      <c r="BZ576" s="241"/>
      <c r="CA576" s="241"/>
      <c r="CB576" s="241"/>
      <c r="CC576" s="241"/>
      <c r="CD576" s="241"/>
      <c r="CE576" s="241"/>
      <c r="CF576" s="241"/>
      <c r="CG576" s="241"/>
      <c r="CH576" s="241"/>
      <c r="CI576" s="241"/>
      <c r="CJ576" s="241"/>
      <c r="CK576" s="241"/>
      <c r="CL576" s="241"/>
      <c r="CM576" s="241"/>
      <c r="CN576" s="241"/>
      <c r="CO576" s="241"/>
      <c r="CP576" s="241"/>
      <c r="CQ576" s="241"/>
      <c r="CR576" s="241"/>
      <c r="CS576" s="241"/>
      <c r="CT576" s="241"/>
      <c r="CU576" s="241"/>
      <c r="CV576" s="241"/>
      <c r="CW576" s="241"/>
      <c r="CX576" s="241"/>
      <c r="CY576" s="241"/>
      <c r="CZ576" s="241"/>
    </row>
    <row r="577" s="240" customFormat="true" ht="25.15" customHeight="true" x14ac:dyDescent="0.2">
      <c r="A577" s="427"/>
      <c r="B577" s="427"/>
      <c r="C577" s="2020" t="s">
        <v>341</v>
      </c>
      <c r="D577" s="2015"/>
      <c r="E577" s="1595">
        <v>-5.7376180734853002E-3</v>
      </c>
      <c r="F577" s="1586"/>
      <c r="G577" s="1586"/>
      <c r="H577" s="2015" t="s">
        <v>381</v>
      </c>
      <c r="I577" s="2015"/>
      <c r="J577" s="1596">
        <v>-2.9763594297355683E-3</v>
      </c>
      <c r="K577" s="1586"/>
      <c r="L577" s="1586"/>
      <c r="M577" s="2015" t="s">
        <v>395</v>
      </c>
      <c r="N577" s="2015"/>
      <c r="O577" s="1597">
        <v>3.8822617403872774E-4</v>
      </c>
      <c r="P577" s="1586"/>
      <c r="Q577" s="1586"/>
      <c r="R577" s="241"/>
      <c r="Z577" s="241"/>
      <c r="AA577" s="241"/>
      <c r="AB577" s="241"/>
      <c r="AC577" s="241"/>
      <c r="AD577" s="241"/>
      <c r="AE577" s="241"/>
      <c r="AF577" s="241"/>
      <c r="AG577" s="241"/>
      <c r="AH577" s="241"/>
      <c r="AI577" s="241"/>
      <c r="AJ577" s="241"/>
      <c r="AK577" s="241"/>
      <c r="AL577" s="241"/>
      <c r="AM577" s="241"/>
      <c r="AN577" s="241"/>
      <c r="AO577" s="241"/>
      <c r="AP577" s="241"/>
      <c r="AQ577" s="241"/>
      <c r="AR577" s="241"/>
      <c r="AS577" s="241"/>
      <c r="AT577" s="241"/>
      <c r="AU577" s="241"/>
      <c r="AV577" s="241"/>
      <c r="AW577" s="241"/>
      <c r="AX577" s="241"/>
      <c r="AY577" s="241"/>
      <c r="AZ577" s="241"/>
      <c r="BB577" s="427"/>
      <c r="BZ577" s="241"/>
      <c r="CA577" s="241"/>
      <c r="CB577" s="241"/>
      <c r="CC577" s="241"/>
      <c r="CD577" s="241"/>
      <c r="CE577" s="241"/>
      <c r="CF577" s="241"/>
      <c r="CG577" s="241"/>
      <c r="CH577" s="241"/>
      <c r="CI577" s="241"/>
      <c r="CJ577" s="241"/>
      <c r="CK577" s="241"/>
      <c r="CL577" s="241"/>
      <c r="CM577" s="241"/>
      <c r="CN577" s="241"/>
      <c r="CO577" s="241"/>
      <c r="CP577" s="241"/>
      <c r="CQ577" s="241"/>
      <c r="CR577" s="241"/>
      <c r="CS577" s="241"/>
      <c r="CT577" s="241"/>
      <c r="CU577" s="241"/>
      <c r="CV577" s="241"/>
      <c r="CW577" s="241"/>
      <c r="CX577" s="241"/>
      <c r="CY577" s="241"/>
      <c r="CZ577" s="241"/>
    </row>
    <row r="578" s="240" customFormat="true" ht="25.15" customHeight="true" x14ac:dyDescent="0.2">
      <c r="A578" s="427"/>
      <c r="B578" s="427"/>
      <c r="C578" s="2020" t="s">
        <v>388</v>
      </c>
      <c r="D578" s="2015"/>
      <c r="E578" s="1595">
        <v>-1.1322565860211334E-3</v>
      </c>
      <c r="F578" s="1586"/>
      <c r="G578" s="1586"/>
      <c r="H578" s="2015" t="s">
        <v>359</v>
      </c>
      <c r="I578" s="2015"/>
      <c r="J578" s="1596">
        <v>-4.4551400229919528E-3</v>
      </c>
      <c r="K578" s="1586"/>
      <c r="L578" s="1586"/>
      <c r="M578" s="2015" t="s">
        <v>360</v>
      </c>
      <c r="N578" s="2015"/>
      <c r="O578" s="1597">
        <v>8.5747289501159896E-3</v>
      </c>
      <c r="P578" s="1586"/>
      <c r="Q578" s="1586"/>
      <c r="R578" s="241"/>
      <c r="Z578" s="241"/>
      <c r="AA578" s="241"/>
      <c r="AB578" s="241"/>
      <c r="AC578" s="241"/>
      <c r="AD578" s="241"/>
      <c r="AE578" s="241"/>
      <c r="AF578" s="241"/>
      <c r="AG578" s="241"/>
      <c r="AH578" s="241"/>
      <c r="AI578" s="241"/>
      <c r="AJ578" s="241"/>
      <c r="AK578" s="241"/>
      <c r="AL578" s="241"/>
      <c r="AM578" s="241"/>
      <c r="AN578" s="241"/>
      <c r="AO578" s="241"/>
      <c r="AP578" s="241"/>
      <c r="AQ578" s="241"/>
      <c r="AR578" s="241"/>
      <c r="AS578" s="241"/>
      <c r="AT578" s="241"/>
      <c r="AU578" s="241"/>
      <c r="AV578" s="241"/>
      <c r="AW578" s="241"/>
      <c r="AX578" s="241"/>
      <c r="AY578" s="241"/>
      <c r="AZ578" s="241"/>
      <c r="BB578" s="427"/>
      <c r="BZ578" s="241"/>
      <c r="CA578" s="241"/>
      <c r="CB578" s="241"/>
      <c r="CC578" s="241"/>
      <c r="CD578" s="241"/>
      <c r="CE578" s="241"/>
      <c r="CF578" s="241"/>
      <c r="CG578" s="241"/>
      <c r="CH578" s="241"/>
      <c r="CI578" s="241"/>
      <c r="CJ578" s="241"/>
      <c r="CK578" s="241"/>
      <c r="CL578" s="241"/>
      <c r="CM578" s="241"/>
      <c r="CN578" s="241"/>
      <c r="CO578" s="241"/>
      <c r="CP578" s="241"/>
      <c r="CQ578" s="241"/>
      <c r="CR578" s="241"/>
      <c r="CS578" s="241"/>
      <c r="CT578" s="241"/>
      <c r="CU578" s="241"/>
      <c r="CV578" s="241"/>
      <c r="CW578" s="241"/>
      <c r="CX578" s="241"/>
      <c r="CY578" s="241"/>
      <c r="CZ578" s="241"/>
    </row>
    <row r="579" s="240" customFormat="true" ht="25.15" customHeight="true" x14ac:dyDescent="0.2">
      <c r="A579" s="427"/>
      <c r="B579" s="427"/>
      <c r="C579" s="2020" t="s">
        <v>361</v>
      </c>
      <c r="D579" s="2015"/>
      <c r="E579" s="1595">
        <v>-9.315590767657719E-3</v>
      </c>
      <c r="F579" s="1586"/>
      <c r="G579" s="1586"/>
      <c r="H579" s="2015" t="s">
        <v>358</v>
      </c>
      <c r="I579" s="2015"/>
      <c r="J579" s="1596">
        <v>-1.9102953717600742E-2</v>
      </c>
      <c r="K579" s="1586"/>
      <c r="L579" s="1586"/>
      <c r="M579" s="2015" t="s">
        <v>397</v>
      </c>
      <c r="N579" s="2015"/>
      <c r="O579" s="1597">
        <v>2.1561737363916646E-4</v>
      </c>
      <c r="P579" s="1586"/>
      <c r="Q579" s="1586"/>
      <c r="R579" s="241"/>
      <c r="Z579" s="241"/>
      <c r="AA579" s="241"/>
      <c r="AB579" s="241"/>
      <c r="AC579" s="241"/>
      <c r="AD579" s="241"/>
      <c r="AE579" s="241"/>
      <c r="AF579" s="241"/>
      <c r="AG579" s="241"/>
      <c r="AH579" s="241"/>
      <c r="AI579" s="241"/>
      <c r="AJ579" s="241"/>
      <c r="AK579" s="241"/>
      <c r="AL579" s="241"/>
      <c r="AM579" s="241"/>
      <c r="AN579" s="241"/>
      <c r="AO579" s="241"/>
      <c r="AP579" s="241"/>
      <c r="AQ579" s="241"/>
      <c r="AR579" s="241"/>
      <c r="AS579" s="241"/>
      <c r="AT579" s="241"/>
      <c r="AU579" s="241"/>
      <c r="AV579" s="241"/>
      <c r="AW579" s="241"/>
      <c r="AX579" s="241"/>
      <c r="AY579" s="241"/>
      <c r="AZ579" s="241"/>
      <c r="BB579" s="427"/>
      <c r="BZ579" s="241"/>
      <c r="CA579" s="241"/>
      <c r="CB579" s="241"/>
      <c r="CC579" s="241"/>
      <c r="CD579" s="241"/>
      <c r="CE579" s="241"/>
      <c r="CF579" s="241"/>
      <c r="CG579" s="241"/>
      <c r="CH579" s="241"/>
      <c r="CI579" s="241"/>
      <c r="CJ579" s="241"/>
      <c r="CK579" s="241"/>
      <c r="CL579" s="241"/>
      <c r="CM579" s="241"/>
      <c r="CN579" s="241"/>
      <c r="CO579" s="241"/>
      <c r="CP579" s="241"/>
      <c r="CQ579" s="241"/>
      <c r="CR579" s="241"/>
      <c r="CS579" s="241"/>
      <c r="CT579" s="241"/>
      <c r="CU579" s="241"/>
      <c r="CV579" s="241"/>
      <c r="CW579" s="241"/>
      <c r="CX579" s="241"/>
      <c r="CY579" s="241"/>
      <c r="CZ579" s="241"/>
    </row>
    <row r="580" s="240" customFormat="true" ht="25.15" customHeight="true" x14ac:dyDescent="0.2">
      <c r="A580" s="427"/>
      <c r="B580" s="427"/>
      <c r="C580" s="2020" t="s">
        <v>330</v>
      </c>
      <c r="D580" s="2015"/>
      <c r="E580" s="1595">
        <v>4.9425320794359115E-2</v>
      </c>
      <c r="F580" s="1586"/>
      <c r="G580" s="1586"/>
      <c r="H580" s="2015" t="s">
        <v>327</v>
      </c>
      <c r="I580" s="2015"/>
      <c r="J580" s="1596">
        <v>-6.0397464893278983E-2</v>
      </c>
      <c r="K580" s="1586"/>
      <c r="L580" s="1586"/>
      <c r="M580" s="2015" t="s">
        <v>398</v>
      </c>
      <c r="N580" s="2015"/>
      <c r="O580" s="1606">
        <v>3.6065133485591627E-5</v>
      </c>
      <c r="P580" s="1586"/>
      <c r="Q580" s="1586"/>
      <c r="R580" s="241"/>
      <c r="Z580" s="241"/>
      <c r="AA580" s="241"/>
      <c r="AB580" s="241"/>
      <c r="AC580" s="241"/>
      <c r="AD580" s="241"/>
      <c r="AE580" s="241"/>
      <c r="AF580" s="241"/>
      <c r="AG580" s="241"/>
      <c r="AH580" s="241"/>
      <c r="AI580" s="241"/>
      <c r="AJ580" s="241"/>
      <c r="AK580" s="241"/>
      <c r="AL580" s="241"/>
      <c r="AM580" s="241"/>
      <c r="AN580" s="241"/>
      <c r="AO580" s="241"/>
      <c r="AP580" s="241"/>
      <c r="AQ580" s="241"/>
      <c r="AR580" s="241"/>
      <c r="AS580" s="241"/>
      <c r="AT580" s="241"/>
      <c r="AU580" s="241"/>
      <c r="AV580" s="241"/>
      <c r="AW580" s="241"/>
      <c r="AX580" s="241"/>
      <c r="AY580" s="241"/>
      <c r="AZ580" s="241"/>
      <c r="BB580" s="427"/>
      <c r="BZ580" s="241"/>
      <c r="CA580" s="241"/>
      <c r="CB580" s="241"/>
      <c r="CC580" s="241"/>
      <c r="CD580" s="241"/>
      <c r="CE580" s="241"/>
      <c r="CF580" s="241"/>
      <c r="CG580" s="241"/>
      <c r="CH580" s="241"/>
      <c r="CI580" s="241"/>
      <c r="CJ580" s="241"/>
      <c r="CK580" s="241"/>
      <c r="CL580" s="241"/>
      <c r="CM580" s="241"/>
      <c r="CN580" s="241"/>
      <c r="CO580" s="241"/>
      <c r="CP580" s="241"/>
      <c r="CQ580" s="241"/>
      <c r="CR580" s="241"/>
      <c r="CS580" s="241"/>
      <c r="CT580" s="241"/>
      <c r="CU580" s="241"/>
      <c r="CV580" s="241"/>
      <c r="CW580" s="241"/>
      <c r="CX580" s="241"/>
      <c r="CY580" s="241"/>
      <c r="CZ580" s="241"/>
    </row>
    <row r="581" s="240" customFormat="true" ht="25.15" customHeight="true" x14ac:dyDescent="0.2">
      <c r="A581" s="427"/>
      <c r="B581" s="427"/>
      <c r="C581" s="2020" t="s">
        <v>353</v>
      </c>
      <c r="D581" s="2015"/>
      <c r="E581" s="1595">
        <v>1.536971758440684E-2</v>
      </c>
      <c r="F581" s="1586"/>
      <c r="G581" s="1586"/>
      <c r="H581" s="2015" t="s">
        <v>336</v>
      </c>
      <c r="I581" s="2015"/>
      <c r="J581" s="1596">
        <v>-2.26864716574737E-2</v>
      </c>
      <c r="K581" s="1586"/>
      <c r="L581" s="1586"/>
      <c r="M581" s="2015" t="s">
        <v>392</v>
      </c>
      <c r="N581" s="2015"/>
      <c r="O581" s="1597">
        <v>1.0329189570252779E-3</v>
      </c>
      <c r="P581" s="1586"/>
      <c r="Q581" s="1586"/>
      <c r="R581" s="241"/>
      <c r="Z581" s="241"/>
      <c r="AA581" s="241"/>
      <c r="AB581" s="241"/>
      <c r="AC581" s="241"/>
      <c r="AD581" s="241"/>
      <c r="AE581" s="241"/>
      <c r="AF581" s="241"/>
      <c r="AG581" s="241"/>
      <c r="AH581" s="241"/>
      <c r="AI581" s="241"/>
      <c r="AJ581" s="241"/>
      <c r="AK581" s="241"/>
      <c r="AL581" s="241"/>
      <c r="AM581" s="241"/>
      <c r="AN581" s="241"/>
      <c r="AO581" s="241"/>
      <c r="AP581" s="241"/>
      <c r="AQ581" s="241"/>
      <c r="AR581" s="241"/>
      <c r="AS581" s="241"/>
      <c r="AT581" s="241"/>
      <c r="AU581" s="241"/>
      <c r="AV581" s="241"/>
      <c r="AW581" s="241"/>
      <c r="AX581" s="241"/>
      <c r="AY581" s="241"/>
      <c r="AZ581" s="241"/>
      <c r="BB581" s="427"/>
      <c r="BZ581" s="241"/>
      <c r="CA581" s="241"/>
      <c r="CB581" s="241"/>
      <c r="CC581" s="241"/>
      <c r="CD581" s="241"/>
      <c r="CE581" s="241"/>
      <c r="CF581" s="241"/>
      <c r="CG581" s="241"/>
      <c r="CH581" s="241"/>
      <c r="CI581" s="241"/>
      <c r="CJ581" s="241"/>
      <c r="CK581" s="241"/>
      <c r="CL581" s="241"/>
      <c r="CM581" s="241"/>
      <c r="CN581" s="241"/>
      <c r="CO581" s="241"/>
      <c r="CP581" s="241"/>
      <c r="CQ581" s="241"/>
      <c r="CR581" s="241"/>
      <c r="CS581" s="241"/>
      <c r="CT581" s="241"/>
      <c r="CU581" s="241"/>
      <c r="CV581" s="241"/>
      <c r="CW581" s="241"/>
      <c r="CX581" s="241"/>
      <c r="CY581" s="241"/>
      <c r="CZ581" s="241"/>
    </row>
    <row r="582" s="240" customFormat="true" ht="25.15" customHeight="true" x14ac:dyDescent="0.2">
      <c r="A582" s="427"/>
      <c r="B582" s="427"/>
      <c r="C582" s="2020" t="s">
        <v>342</v>
      </c>
      <c r="D582" s="2015"/>
      <c r="E582" s="1595">
        <v>2.4204822475779361E-2</v>
      </c>
      <c r="F582" s="1586"/>
      <c r="G582" s="1586"/>
      <c r="H582" s="2015" t="s">
        <v>370</v>
      </c>
      <c r="I582" s="2015"/>
      <c r="J582" s="1596">
        <v>-8.1121061561519117E-3</v>
      </c>
      <c r="K582" s="1586"/>
      <c r="L582" s="1586"/>
      <c r="M582" s="2015" t="s">
        <v>356</v>
      </c>
      <c r="N582" s="2015"/>
      <c r="O582" s="1597">
        <v>1.2661787751199284E-2</v>
      </c>
      <c r="P582" s="1586"/>
      <c r="Q582" s="1586"/>
      <c r="R582" s="241"/>
      <c r="Z582" s="241"/>
      <c r="AA582" s="241"/>
      <c r="AB582" s="241"/>
      <c r="AC582" s="241"/>
      <c r="AD582" s="241"/>
      <c r="AE582" s="241"/>
      <c r="AF582" s="241"/>
      <c r="AG582" s="241"/>
      <c r="AH582" s="241"/>
      <c r="AI582" s="241"/>
      <c r="AJ582" s="241"/>
      <c r="AK582" s="241"/>
      <c r="AL582" s="241"/>
      <c r="AM582" s="241"/>
      <c r="AN582" s="241"/>
      <c r="AO582" s="241"/>
      <c r="AP582" s="241"/>
      <c r="AQ582" s="241"/>
      <c r="AR582" s="241"/>
      <c r="AS582" s="241"/>
      <c r="AT582" s="241"/>
      <c r="AU582" s="241"/>
      <c r="AV582" s="241"/>
      <c r="AW582" s="241"/>
      <c r="AX582" s="241"/>
      <c r="AY582" s="241"/>
      <c r="AZ582" s="241"/>
      <c r="BB582" s="427"/>
      <c r="BZ582" s="241"/>
      <c r="CA582" s="241"/>
      <c r="CB582" s="241"/>
      <c r="CC582" s="241"/>
      <c r="CD582" s="241"/>
      <c r="CE582" s="241"/>
      <c r="CF582" s="241"/>
      <c r="CG582" s="241"/>
      <c r="CH582" s="241"/>
      <c r="CI582" s="241"/>
      <c r="CJ582" s="241"/>
      <c r="CK582" s="241"/>
      <c r="CL582" s="241"/>
      <c r="CM582" s="241"/>
      <c r="CN582" s="241"/>
      <c r="CO582" s="241"/>
      <c r="CP582" s="241"/>
      <c r="CQ582" s="241"/>
      <c r="CR582" s="241"/>
      <c r="CS582" s="241"/>
      <c r="CT582" s="241"/>
      <c r="CU582" s="241"/>
      <c r="CV582" s="241"/>
      <c r="CW582" s="241"/>
      <c r="CX582" s="241"/>
      <c r="CY582" s="241"/>
      <c r="CZ582" s="241"/>
    </row>
    <row r="583" s="240" customFormat="true" ht="25.15" customHeight="true" x14ac:dyDescent="0.2">
      <c r="A583" s="427"/>
      <c r="B583" s="427"/>
      <c r="C583" s="2020" t="s">
        <v>334</v>
      </c>
      <c r="D583" s="2015"/>
      <c r="E583" s="1595">
        <v>4.6854262914365591E-2</v>
      </c>
      <c r="F583" s="1586"/>
      <c r="G583" s="1586"/>
      <c r="H583" s="2015" t="s">
        <v>367</v>
      </c>
      <c r="I583" s="2015"/>
      <c r="J583" s="1596">
        <v>6.8076419673189243E-3</v>
      </c>
      <c r="K583" s="1586"/>
      <c r="L583" s="1586"/>
      <c r="M583" s="2015" t="s">
        <v>394</v>
      </c>
      <c r="N583" s="2015"/>
      <c r="O583" s="1597">
        <v>4.3106062690508956E-4</v>
      </c>
      <c r="P583" s="1586"/>
      <c r="Q583" s="1586"/>
      <c r="R583" s="241"/>
      <c r="Z583" s="241"/>
      <c r="AA583" s="241"/>
      <c r="AB583" s="241"/>
      <c r="AC583" s="241"/>
      <c r="AD583" s="241"/>
      <c r="AE583" s="241"/>
      <c r="AF583" s="241"/>
      <c r="AG583" s="241"/>
      <c r="AH583" s="241"/>
      <c r="AI583" s="241"/>
      <c r="AJ583" s="241"/>
      <c r="AK583" s="241"/>
      <c r="AL583" s="241"/>
      <c r="AM583" s="241"/>
      <c r="AN583" s="241"/>
      <c r="AO583" s="241"/>
      <c r="AP583" s="241"/>
      <c r="AQ583" s="241"/>
      <c r="AR583" s="241"/>
      <c r="AS583" s="241"/>
      <c r="AT583" s="241"/>
      <c r="AU583" s="241"/>
      <c r="AV583" s="241"/>
      <c r="AW583" s="241"/>
      <c r="AX583" s="241"/>
      <c r="AY583" s="241"/>
      <c r="AZ583" s="241"/>
      <c r="BB583" s="427"/>
      <c r="BZ583" s="241"/>
      <c r="CA583" s="241"/>
      <c r="CB583" s="241"/>
      <c r="CC583" s="241"/>
      <c r="CD583" s="241"/>
      <c r="CE583" s="241"/>
      <c r="CF583" s="241"/>
      <c r="CG583" s="241"/>
      <c r="CH583" s="241"/>
      <c r="CI583" s="241"/>
      <c r="CJ583" s="241"/>
      <c r="CK583" s="241"/>
      <c r="CL583" s="241"/>
      <c r="CM583" s="241"/>
      <c r="CN583" s="241"/>
      <c r="CO583" s="241"/>
      <c r="CP583" s="241"/>
      <c r="CQ583" s="241"/>
      <c r="CR583" s="241"/>
      <c r="CS583" s="241"/>
      <c r="CT583" s="241"/>
      <c r="CU583" s="241"/>
      <c r="CV583" s="241"/>
      <c r="CW583" s="241"/>
      <c r="CX583" s="241"/>
      <c r="CY583" s="241"/>
      <c r="CZ583" s="241"/>
    </row>
    <row r="584" s="240" customFormat="true" ht="25.15" customHeight="true" x14ac:dyDescent="0.2">
      <c r="A584" s="427"/>
      <c r="B584" s="427"/>
      <c r="C584" s="2020" t="s">
        <v>381</v>
      </c>
      <c r="D584" s="2015"/>
      <c r="E584" s="1595">
        <v>-1.8840830048955171E-3</v>
      </c>
      <c r="F584" s="1586"/>
      <c r="G584" s="1586"/>
      <c r="H584" s="2015" t="s">
        <v>372</v>
      </c>
      <c r="I584" s="2015"/>
      <c r="J584" s="1596">
        <v>-7.773025329801635E-3</v>
      </c>
      <c r="K584" s="1586"/>
      <c r="L584" s="1586"/>
      <c r="M584" s="2015" t="s">
        <v>349</v>
      </c>
      <c r="N584" s="2015"/>
      <c r="O584" s="1597">
        <v>1.4613965208973147E-2</v>
      </c>
      <c r="P584" s="1586"/>
      <c r="Q584" s="1586"/>
      <c r="R584" s="241"/>
      <c r="Z584" s="241"/>
      <c r="AA584" s="241"/>
      <c r="AB584" s="241"/>
      <c r="AC584" s="241"/>
      <c r="AD584" s="241"/>
      <c r="AE584" s="241"/>
      <c r="AF584" s="241"/>
      <c r="AG584" s="241"/>
      <c r="AH584" s="241"/>
      <c r="AI584" s="241"/>
      <c r="AJ584" s="241"/>
      <c r="AK584" s="241"/>
      <c r="AL584" s="241"/>
      <c r="AM584" s="241"/>
      <c r="AN584" s="241"/>
      <c r="AO584" s="241"/>
      <c r="AP584" s="241"/>
      <c r="AQ584" s="241"/>
      <c r="AR584" s="241"/>
      <c r="AS584" s="241"/>
      <c r="AT584" s="241"/>
      <c r="AU584" s="241"/>
      <c r="AV584" s="241"/>
      <c r="AW584" s="241"/>
      <c r="AX584" s="241"/>
      <c r="AY584" s="241"/>
      <c r="AZ584" s="241"/>
      <c r="BB584" s="427"/>
      <c r="BZ584" s="241"/>
      <c r="CA584" s="241"/>
      <c r="CB584" s="241"/>
      <c r="CC584" s="241"/>
      <c r="CD584" s="241"/>
      <c r="CE584" s="241"/>
      <c r="CF584" s="241"/>
      <c r="CG584" s="241"/>
      <c r="CH584" s="241"/>
      <c r="CI584" s="241"/>
      <c r="CJ584" s="241"/>
      <c r="CK584" s="241"/>
      <c r="CL584" s="241"/>
      <c r="CM584" s="241"/>
      <c r="CN584" s="241"/>
      <c r="CO584" s="241"/>
      <c r="CP584" s="241"/>
      <c r="CQ584" s="241"/>
      <c r="CR584" s="241"/>
      <c r="CS584" s="241"/>
      <c r="CT584" s="241"/>
      <c r="CU584" s="241"/>
      <c r="CV584" s="241"/>
      <c r="CW584" s="241"/>
      <c r="CX584" s="241"/>
      <c r="CY584" s="241"/>
      <c r="CZ584" s="241"/>
    </row>
    <row r="585" s="240" customFormat="true" ht="25.15" customHeight="true" x14ac:dyDescent="0.2">
      <c r="A585" s="427"/>
      <c r="B585" s="427"/>
      <c r="C585" s="2020" t="s">
        <v>359</v>
      </c>
      <c r="D585" s="2015"/>
      <c r="E585" s="1595">
        <v>-9.3839335072050823E-3</v>
      </c>
      <c r="F585" s="1586"/>
      <c r="G585" s="1586"/>
      <c r="H585" s="2015" t="s">
        <v>365</v>
      </c>
      <c r="I585" s="2015"/>
      <c r="J585" s="1596">
        <v>6.3895551189172327E-3</v>
      </c>
      <c r="K585" s="1586"/>
      <c r="L585" s="1586"/>
      <c r="M585" s="2015" t="s">
        <v>387</v>
      </c>
      <c r="N585" s="2015"/>
      <c r="O585" s="1597">
        <v>1.717683473190744E-3</v>
      </c>
      <c r="P585" s="1586"/>
      <c r="Q585" s="1586"/>
      <c r="R585" s="241"/>
      <c r="Z585" s="241"/>
      <c r="AA585" s="241"/>
      <c r="AB585" s="241"/>
      <c r="AC585" s="241"/>
      <c r="AD585" s="241"/>
      <c r="AE585" s="241"/>
      <c r="AF585" s="241"/>
      <c r="AG585" s="241"/>
      <c r="AH585" s="241"/>
      <c r="AI585" s="241"/>
      <c r="AJ585" s="241"/>
      <c r="AK585" s="241"/>
      <c r="AL585" s="241"/>
      <c r="AM585" s="241"/>
      <c r="AN585" s="241"/>
      <c r="AO585" s="241"/>
      <c r="AP585" s="241"/>
      <c r="AQ585" s="241"/>
      <c r="AR585" s="241"/>
      <c r="AS585" s="241"/>
      <c r="AT585" s="241"/>
      <c r="AU585" s="241"/>
      <c r="AV585" s="241"/>
      <c r="AW585" s="241"/>
      <c r="AX585" s="241"/>
      <c r="AY585" s="241"/>
      <c r="AZ585" s="241"/>
      <c r="BB585" s="427"/>
      <c r="BZ585" s="241"/>
      <c r="CA585" s="241"/>
      <c r="CB585" s="241"/>
      <c r="CC585" s="241"/>
      <c r="CD585" s="241"/>
      <c r="CE585" s="241"/>
      <c r="CF585" s="241"/>
      <c r="CG585" s="241"/>
      <c r="CH585" s="241"/>
      <c r="CI585" s="241"/>
      <c r="CJ585" s="241"/>
      <c r="CK585" s="241"/>
      <c r="CL585" s="241"/>
      <c r="CM585" s="241"/>
      <c r="CN585" s="241"/>
      <c r="CO585" s="241"/>
      <c r="CP585" s="241"/>
      <c r="CQ585" s="241"/>
      <c r="CR585" s="241"/>
      <c r="CS585" s="241"/>
      <c r="CT585" s="241"/>
      <c r="CU585" s="241"/>
      <c r="CV585" s="241"/>
      <c r="CW585" s="241"/>
      <c r="CX585" s="241"/>
      <c r="CY585" s="241"/>
      <c r="CZ585" s="241"/>
    </row>
    <row r="586" s="240" customFormat="true" ht="25.15" customHeight="true" x14ac:dyDescent="0.2">
      <c r="A586" s="427"/>
      <c r="B586" s="427"/>
      <c r="C586" s="2020" t="s">
        <v>391</v>
      </c>
      <c r="D586" s="2015"/>
      <c r="E586" s="1595">
        <v>-6.4514971423604457E-4</v>
      </c>
      <c r="F586" s="1586"/>
      <c r="G586" s="1586"/>
      <c r="H586" s="2015" t="s">
        <v>328</v>
      </c>
      <c r="I586" s="2015"/>
      <c r="J586" s="1596">
        <v>4.9756099009230732E-2</v>
      </c>
      <c r="K586" s="1586"/>
      <c r="L586" s="1586"/>
      <c r="M586" s="2015" t="s">
        <v>378</v>
      </c>
      <c r="N586" s="2015"/>
      <c r="O586" s="1597">
        <v>2.2567481751369521E-3</v>
      </c>
      <c r="P586" s="1586"/>
      <c r="Q586" s="1586"/>
      <c r="R586" s="241"/>
      <c r="Z586" s="241"/>
      <c r="AA586" s="241"/>
      <c r="AB586" s="241"/>
      <c r="AC586" s="241"/>
      <c r="AD586" s="241"/>
      <c r="AE586" s="241"/>
      <c r="AF586" s="241"/>
      <c r="AG586" s="241"/>
      <c r="AH586" s="241"/>
      <c r="AI586" s="241"/>
      <c r="AJ586" s="241"/>
      <c r="AK586" s="241"/>
      <c r="AL586" s="241"/>
      <c r="AM586" s="241"/>
      <c r="AN586" s="241"/>
      <c r="AO586" s="241"/>
      <c r="AP586" s="241"/>
      <c r="AQ586" s="241"/>
      <c r="AR586" s="241"/>
      <c r="AS586" s="241"/>
      <c r="AT586" s="241"/>
      <c r="AU586" s="241"/>
      <c r="AV586" s="241"/>
      <c r="AW586" s="241"/>
      <c r="AX586" s="241"/>
      <c r="AY586" s="241"/>
      <c r="AZ586" s="241"/>
      <c r="BB586" s="427"/>
      <c r="BZ586" s="241"/>
      <c r="CA586" s="241"/>
      <c r="CB586" s="241"/>
      <c r="CC586" s="241"/>
      <c r="CD586" s="241"/>
      <c r="CE586" s="241"/>
      <c r="CF586" s="241"/>
      <c r="CG586" s="241"/>
      <c r="CH586" s="241"/>
      <c r="CI586" s="241"/>
      <c r="CJ586" s="241"/>
      <c r="CK586" s="241"/>
      <c r="CL586" s="241"/>
      <c r="CM586" s="241"/>
      <c r="CN586" s="241"/>
      <c r="CO586" s="241"/>
      <c r="CP586" s="241"/>
      <c r="CQ586" s="241"/>
      <c r="CR586" s="241"/>
      <c r="CS586" s="241"/>
      <c r="CT586" s="241"/>
      <c r="CU586" s="241"/>
      <c r="CV586" s="241"/>
      <c r="CW586" s="241"/>
      <c r="CX586" s="241"/>
      <c r="CY586" s="241"/>
      <c r="CZ586" s="241"/>
    </row>
    <row r="587" s="240" customFormat="true" ht="25.15" customHeight="true" x14ac:dyDescent="0.2">
      <c r="A587" s="427"/>
      <c r="B587" s="427"/>
      <c r="C587" s="2020" t="s">
        <v>358</v>
      </c>
      <c r="D587" s="2015"/>
      <c r="E587" s="1595">
        <v>-7.0374225565281012E-3</v>
      </c>
      <c r="F587" s="1586"/>
      <c r="G587" s="1586"/>
      <c r="H587" s="2015" t="s">
        <v>384</v>
      </c>
      <c r="I587" s="2015"/>
      <c r="J587" s="1596">
        <v>-2.1087998543363731E-3</v>
      </c>
      <c r="K587" s="1586"/>
      <c r="L587" s="1586"/>
      <c r="M587" s="2015" t="s">
        <v>352</v>
      </c>
      <c r="N587" s="2015"/>
      <c r="O587" s="1597">
        <v>1.4395508574654279E-2</v>
      </c>
      <c r="P587" s="1586"/>
      <c r="Q587" s="1586"/>
      <c r="R587" s="241"/>
      <c r="Z587" s="241"/>
      <c r="AA587" s="241"/>
      <c r="AB587" s="241"/>
      <c r="AC587" s="241"/>
      <c r="AD587" s="241"/>
      <c r="AE587" s="241"/>
      <c r="AF587" s="241"/>
      <c r="AG587" s="241"/>
      <c r="AH587" s="241"/>
      <c r="AI587" s="241"/>
      <c r="AJ587" s="241"/>
      <c r="AK587" s="241"/>
      <c r="AL587" s="241"/>
      <c r="AM587" s="241"/>
      <c r="AN587" s="241"/>
      <c r="AO587" s="241"/>
      <c r="AP587" s="241"/>
      <c r="AQ587" s="241"/>
      <c r="AR587" s="241"/>
      <c r="AS587" s="241"/>
      <c r="AT587" s="241"/>
      <c r="AU587" s="241"/>
      <c r="AV587" s="241"/>
      <c r="AW587" s="241"/>
      <c r="AX587" s="241"/>
      <c r="AY587" s="241"/>
      <c r="AZ587" s="241"/>
      <c r="BB587" s="427"/>
      <c r="BZ587" s="241"/>
      <c r="CA587" s="241"/>
      <c r="CB587" s="241"/>
      <c r="CC587" s="241"/>
      <c r="CD587" s="241"/>
      <c r="CE587" s="241"/>
      <c r="CF587" s="241"/>
      <c r="CG587" s="241"/>
      <c r="CH587" s="241"/>
      <c r="CI587" s="241"/>
      <c r="CJ587" s="241"/>
      <c r="CK587" s="241"/>
      <c r="CL587" s="241"/>
      <c r="CM587" s="241"/>
      <c r="CN587" s="241"/>
      <c r="CO587" s="241"/>
      <c r="CP587" s="241"/>
      <c r="CQ587" s="241"/>
      <c r="CR587" s="241"/>
      <c r="CS587" s="241"/>
      <c r="CT587" s="241"/>
      <c r="CU587" s="241"/>
      <c r="CV587" s="241"/>
      <c r="CW587" s="241"/>
      <c r="CX587" s="241"/>
      <c r="CY587" s="241"/>
      <c r="CZ587" s="241"/>
    </row>
    <row r="588" s="240" customFormat="true" ht="25.15" customHeight="true" x14ac:dyDescent="0.2">
      <c r="A588" s="427"/>
      <c r="B588" s="427"/>
      <c r="C588" s="2020" t="s">
        <v>327</v>
      </c>
      <c r="D588" s="2015"/>
      <c r="E588" s="1595">
        <v>-4.2510541197473585E-2</v>
      </c>
      <c r="F588" s="1586"/>
      <c r="G588" s="1586"/>
      <c r="H588" s="2015" t="s">
        <v>379</v>
      </c>
      <c r="I588" s="2015"/>
      <c r="J588" s="1596">
        <v>1.5685538461823185E-3</v>
      </c>
      <c r="K588" s="1586"/>
      <c r="L588" s="1586"/>
      <c r="M588" s="2015" t="s">
        <v>371</v>
      </c>
      <c r="N588" s="2015"/>
      <c r="O588" s="1597">
        <v>4.3951990740244209E-3</v>
      </c>
      <c r="P588" s="1586"/>
      <c r="Q588" s="1586"/>
      <c r="R588" s="241"/>
      <c r="Z588" s="241"/>
      <c r="AA588" s="241"/>
      <c r="AB588" s="241"/>
      <c r="AC588" s="241"/>
      <c r="AD588" s="241"/>
      <c r="AE588" s="241"/>
      <c r="AF588" s="241"/>
      <c r="AG588" s="241"/>
      <c r="AH588" s="241"/>
      <c r="AI588" s="241"/>
      <c r="AJ588" s="241"/>
      <c r="AK588" s="241"/>
      <c r="AL588" s="241"/>
      <c r="AM588" s="241"/>
      <c r="AN588" s="241"/>
      <c r="AO588" s="241"/>
      <c r="AP588" s="241"/>
      <c r="AQ588" s="241"/>
      <c r="AR588" s="241"/>
      <c r="AS588" s="241"/>
      <c r="AT588" s="241"/>
      <c r="AU588" s="241"/>
      <c r="AV588" s="241"/>
      <c r="AW588" s="241"/>
      <c r="AX588" s="241"/>
      <c r="AY588" s="241"/>
      <c r="AZ588" s="241"/>
      <c r="BB588" s="427"/>
      <c r="BZ588" s="241"/>
      <c r="CA588" s="241"/>
      <c r="CB588" s="241"/>
      <c r="CC588" s="241"/>
      <c r="CD588" s="241"/>
      <c r="CE588" s="241"/>
      <c r="CF588" s="241"/>
      <c r="CG588" s="241"/>
      <c r="CH588" s="241"/>
      <c r="CI588" s="241"/>
      <c r="CJ588" s="241"/>
      <c r="CK588" s="241"/>
      <c r="CL588" s="241"/>
      <c r="CM588" s="241"/>
      <c r="CN588" s="241"/>
      <c r="CO588" s="241"/>
      <c r="CP588" s="241"/>
      <c r="CQ588" s="241"/>
      <c r="CR588" s="241"/>
      <c r="CS588" s="241"/>
      <c r="CT588" s="241"/>
      <c r="CU588" s="241"/>
      <c r="CV588" s="241"/>
      <c r="CW588" s="241"/>
      <c r="CX588" s="241"/>
      <c r="CY588" s="241"/>
      <c r="CZ588" s="241"/>
    </row>
    <row r="589" s="240" customFormat="true" ht="25.15" customHeight="true" x14ac:dyDescent="0.2">
      <c r="A589" s="427"/>
      <c r="B589" s="427"/>
      <c r="C589" s="2020" t="s">
        <v>336</v>
      </c>
      <c r="D589" s="2015"/>
      <c r="E589" s="1595">
        <v>-3.6910734765177089E-2</v>
      </c>
      <c r="F589" s="1586"/>
      <c r="G589" s="1586"/>
      <c r="H589" s="2015" t="s">
        <v>376</v>
      </c>
      <c r="I589" s="2015"/>
      <c r="J589" s="1596">
        <v>4.0392097694627116E-3</v>
      </c>
      <c r="K589" s="1586"/>
      <c r="L589" s="1586"/>
      <c r="M589" s="2015" t="s">
        <v>396</v>
      </c>
      <c r="N589" s="2015"/>
      <c r="O589" s="1597">
        <v>2.3742097328634151E-4</v>
      </c>
      <c r="P589" s="1586"/>
      <c r="Q589" s="1586"/>
      <c r="R589" s="241"/>
      <c r="Z589" s="241"/>
      <c r="AA589" s="241"/>
      <c r="AB589" s="241"/>
      <c r="AC589" s="241"/>
      <c r="AD589" s="241"/>
      <c r="AE589" s="241"/>
      <c r="AF589" s="241"/>
      <c r="AG589" s="241"/>
      <c r="AH589" s="241"/>
      <c r="AI589" s="241"/>
      <c r="AJ589" s="241"/>
      <c r="AK589" s="241"/>
      <c r="AL589" s="241"/>
      <c r="AM589" s="241"/>
      <c r="AN589" s="241"/>
      <c r="AO589" s="241"/>
      <c r="AP589" s="241"/>
      <c r="AQ589" s="241"/>
      <c r="AR589" s="241"/>
      <c r="AS589" s="241"/>
      <c r="AT589" s="241"/>
      <c r="AU589" s="241"/>
      <c r="AV589" s="241"/>
      <c r="AW589" s="241"/>
      <c r="AX589" s="241"/>
      <c r="AY589" s="241"/>
      <c r="AZ589" s="241"/>
      <c r="BB589" s="427"/>
      <c r="BZ589" s="241"/>
      <c r="CA589" s="241"/>
      <c r="CB589" s="241"/>
      <c r="CC589" s="241"/>
      <c r="CD589" s="241"/>
      <c r="CE589" s="241"/>
      <c r="CF589" s="241"/>
      <c r="CG589" s="241"/>
      <c r="CH589" s="241"/>
      <c r="CI589" s="241"/>
      <c r="CJ589" s="241"/>
      <c r="CK589" s="241"/>
      <c r="CL589" s="241"/>
      <c r="CM589" s="241"/>
      <c r="CN589" s="241"/>
      <c r="CO589" s="241"/>
      <c r="CP589" s="241"/>
      <c r="CQ589" s="241"/>
      <c r="CR589" s="241"/>
      <c r="CS589" s="241"/>
      <c r="CT589" s="241"/>
      <c r="CU589" s="241"/>
      <c r="CV589" s="241"/>
      <c r="CW589" s="241"/>
      <c r="CX589" s="241"/>
      <c r="CY589" s="241"/>
      <c r="CZ589" s="241"/>
    </row>
    <row r="590" s="240" customFormat="true" ht="25.15" customHeight="true" x14ac:dyDescent="0.2">
      <c r="A590" s="427"/>
      <c r="B590" s="427"/>
      <c r="C590" s="2020" t="s">
        <v>370</v>
      </c>
      <c r="D590" s="2015"/>
      <c r="E590" s="1595">
        <v>-1.575250359138976E-3</v>
      </c>
      <c r="F590" s="1586"/>
      <c r="G590" s="1586"/>
      <c r="H590" s="2015" t="s">
        <v>373</v>
      </c>
      <c r="I590" s="2015"/>
      <c r="J590" s="1596">
        <v>-5.739408806858067E-3</v>
      </c>
      <c r="K590" s="1586"/>
      <c r="L590" s="1586"/>
      <c r="M590" s="2015" t="s">
        <v>386</v>
      </c>
      <c r="N590" s="2015"/>
      <c r="O590" s="1597">
        <v>1.786371620135428E-3</v>
      </c>
      <c r="P590" s="1586"/>
      <c r="Q590" s="1586"/>
      <c r="R590" s="241"/>
      <c r="Z590" s="241"/>
      <c r="AA590" s="241"/>
      <c r="AB590" s="241"/>
      <c r="AC590" s="241"/>
      <c r="AD590" s="241"/>
      <c r="AE590" s="241"/>
      <c r="AF590" s="241"/>
      <c r="AG590" s="241"/>
      <c r="AH590" s="241"/>
      <c r="AI590" s="241"/>
      <c r="AJ590" s="241"/>
      <c r="AK590" s="241"/>
      <c r="AL590" s="241"/>
      <c r="AM590" s="241"/>
      <c r="AN590" s="241"/>
      <c r="AO590" s="241"/>
      <c r="AP590" s="241"/>
      <c r="AQ590" s="241"/>
      <c r="AR590" s="241"/>
      <c r="AS590" s="241"/>
      <c r="AT590" s="241"/>
      <c r="AU590" s="241"/>
      <c r="AV590" s="241"/>
      <c r="AW590" s="241"/>
      <c r="AX590" s="241"/>
      <c r="AY590" s="241"/>
      <c r="AZ590" s="241"/>
      <c r="BB590" s="427"/>
      <c r="BZ590" s="241"/>
      <c r="CA590" s="241"/>
      <c r="CB590" s="241"/>
      <c r="CC590" s="241"/>
      <c r="CD590" s="241"/>
      <c r="CE590" s="241"/>
      <c r="CF590" s="241"/>
      <c r="CG590" s="241"/>
      <c r="CH590" s="241"/>
      <c r="CI590" s="241"/>
      <c r="CJ590" s="241"/>
      <c r="CK590" s="241"/>
      <c r="CL590" s="241"/>
      <c r="CM590" s="241"/>
      <c r="CN590" s="241"/>
      <c r="CO590" s="241"/>
      <c r="CP590" s="241"/>
      <c r="CQ590" s="241"/>
      <c r="CR590" s="241"/>
      <c r="CS590" s="241"/>
      <c r="CT590" s="241"/>
      <c r="CU590" s="241"/>
      <c r="CV590" s="241"/>
      <c r="CW590" s="241"/>
      <c r="CX590" s="241"/>
      <c r="CY590" s="241"/>
      <c r="CZ590" s="241"/>
    </row>
    <row r="591" s="240" customFormat="true" ht="25.15" customHeight="true" x14ac:dyDescent="0.2">
      <c r="A591" s="427"/>
      <c r="B591" s="427"/>
      <c r="C591" s="2020" t="s">
        <v>367</v>
      </c>
      <c r="D591" s="2015"/>
      <c r="E591" s="1595">
        <v>-5.7858357429542038E-3</v>
      </c>
      <c r="F591" s="1586"/>
      <c r="G591" s="1586"/>
      <c r="H591" s="2015" t="s">
        <v>354</v>
      </c>
      <c r="I591" s="2015"/>
      <c r="J591" s="1596">
        <v>2.0815493887370255E-2</v>
      </c>
      <c r="K591" s="1586"/>
      <c r="L591" s="1586"/>
      <c r="M591" s="2015" t="s">
        <v>348</v>
      </c>
      <c r="N591" s="2015"/>
      <c r="O591" s="1597">
        <v>1.5120516083635892E-2</v>
      </c>
      <c r="P591" s="1586"/>
      <c r="Q591" s="1586"/>
      <c r="R591" s="241"/>
      <c r="Z591" s="241"/>
      <c r="AA591" s="241"/>
      <c r="AB591" s="241"/>
      <c r="AC591" s="241"/>
      <c r="AD591" s="241"/>
      <c r="AE591" s="241"/>
      <c r="AF591" s="241"/>
      <c r="AG591" s="241"/>
      <c r="AH591" s="241"/>
      <c r="AI591" s="241"/>
      <c r="AJ591" s="241"/>
      <c r="AK591" s="241"/>
      <c r="AL591" s="241"/>
      <c r="AM591" s="241"/>
      <c r="AN591" s="241"/>
      <c r="AO591" s="241"/>
      <c r="AP591" s="241"/>
      <c r="AQ591" s="241"/>
      <c r="AR591" s="241"/>
      <c r="AS591" s="241"/>
      <c r="AT591" s="241"/>
      <c r="AU591" s="241"/>
      <c r="AV591" s="241"/>
      <c r="AW591" s="241"/>
      <c r="AX591" s="241"/>
      <c r="AY591" s="241"/>
      <c r="AZ591" s="241"/>
      <c r="BB591" s="427"/>
      <c r="BZ591" s="241"/>
      <c r="CA591" s="241"/>
      <c r="CB591" s="241"/>
      <c r="CC591" s="241"/>
      <c r="CD591" s="241"/>
      <c r="CE591" s="241"/>
      <c r="CF591" s="241"/>
      <c r="CG591" s="241"/>
      <c r="CH591" s="241"/>
      <c r="CI591" s="241"/>
      <c r="CJ591" s="241"/>
      <c r="CK591" s="241"/>
      <c r="CL591" s="241"/>
      <c r="CM591" s="241"/>
      <c r="CN591" s="241"/>
      <c r="CO591" s="241"/>
      <c r="CP591" s="241"/>
      <c r="CQ591" s="241"/>
      <c r="CR591" s="241"/>
      <c r="CS591" s="241"/>
      <c r="CT591" s="241"/>
      <c r="CU591" s="241"/>
      <c r="CV591" s="241"/>
      <c r="CW591" s="241"/>
      <c r="CX591" s="241"/>
      <c r="CY591" s="241"/>
      <c r="CZ591" s="241"/>
    </row>
    <row r="592" s="240" customFormat="true" ht="25.15" customHeight="true" x14ac:dyDescent="0.2">
      <c r="A592" s="427"/>
      <c r="B592" s="427"/>
      <c r="C592" s="2020" t="s">
        <v>372</v>
      </c>
      <c r="D592" s="2015"/>
      <c r="E592" s="1595">
        <v>-3.9843676417393543E-3</v>
      </c>
      <c r="F592" s="1586"/>
      <c r="G592" s="1586"/>
      <c r="H592" s="2015" t="s">
        <v>325</v>
      </c>
      <c r="I592" s="2015"/>
      <c r="J592" s="1596">
        <v>4.7151678806918201E-2</v>
      </c>
      <c r="K592" s="1586"/>
      <c r="L592" s="1586"/>
      <c r="M592" s="2015" t="s">
        <v>374</v>
      </c>
      <c r="N592" s="2015"/>
      <c r="O592" s="1597">
        <v>2.6849595791100835E-3</v>
      </c>
      <c r="P592" s="1586"/>
      <c r="Q592" s="1586"/>
      <c r="R592" s="241"/>
      <c r="Z592" s="241"/>
      <c r="AA592" s="241"/>
      <c r="AB592" s="241"/>
      <c r="AC592" s="241"/>
      <c r="AD592" s="241"/>
      <c r="AE592" s="241"/>
      <c r="AF592" s="241"/>
      <c r="AG592" s="241"/>
      <c r="AH592" s="241"/>
      <c r="AI592" s="241"/>
      <c r="AJ592" s="241"/>
      <c r="AK592" s="241"/>
      <c r="AL592" s="241"/>
      <c r="AM592" s="241"/>
      <c r="AN592" s="241"/>
      <c r="AO592" s="241"/>
      <c r="AP592" s="241"/>
      <c r="AQ592" s="241"/>
      <c r="AR592" s="241"/>
      <c r="AS592" s="241"/>
      <c r="AT592" s="241"/>
      <c r="AU592" s="241"/>
      <c r="AV592" s="241"/>
      <c r="AW592" s="241"/>
      <c r="AX592" s="241"/>
      <c r="AY592" s="241"/>
      <c r="AZ592" s="241"/>
      <c r="BB592" s="427"/>
      <c r="BZ592" s="241"/>
      <c r="CA592" s="241"/>
      <c r="CB592" s="241"/>
      <c r="CC592" s="241"/>
      <c r="CD592" s="241"/>
      <c r="CE592" s="241"/>
      <c r="CF592" s="241"/>
      <c r="CG592" s="241"/>
      <c r="CH592" s="241"/>
      <c r="CI592" s="241"/>
      <c r="CJ592" s="241"/>
      <c r="CK592" s="241"/>
      <c r="CL592" s="241"/>
      <c r="CM592" s="241"/>
      <c r="CN592" s="241"/>
      <c r="CO592" s="241"/>
      <c r="CP592" s="241"/>
      <c r="CQ592" s="241"/>
      <c r="CR592" s="241"/>
      <c r="CS592" s="241"/>
      <c r="CT592" s="241"/>
      <c r="CU592" s="241"/>
      <c r="CV592" s="241"/>
      <c r="CW592" s="241"/>
      <c r="CX592" s="241"/>
      <c r="CY592" s="241"/>
      <c r="CZ592" s="241"/>
    </row>
    <row r="593" s="240" customFormat="true" ht="25.15" customHeight="true" x14ac:dyDescent="0.2">
      <c r="A593" s="427"/>
      <c r="B593" s="427"/>
      <c r="C593" s="2020" t="s">
        <v>365</v>
      </c>
      <c r="D593" s="2015"/>
      <c r="E593" s="1595">
        <v>6.4610366664514659E-3</v>
      </c>
      <c r="F593" s="1586"/>
      <c r="G593" s="1586"/>
      <c r="H593" s="2015" t="s">
        <v>343</v>
      </c>
      <c r="I593" s="2015"/>
      <c r="J593" s="1596">
        <v>2.9288635638302758E-2</v>
      </c>
      <c r="K593" s="1586"/>
      <c r="L593" s="1586"/>
      <c r="M593" s="2015" t="s">
        <v>339</v>
      </c>
      <c r="N593" s="2015"/>
      <c r="O593" s="1603">
        <v>3.9013612960583532E-2</v>
      </c>
      <c r="P593" s="1586"/>
      <c r="Q593" s="1586"/>
      <c r="R593" s="241"/>
      <c r="Z593" s="241"/>
      <c r="AA593" s="241"/>
      <c r="AB593" s="241"/>
      <c r="AC593" s="241"/>
      <c r="AD593" s="241"/>
      <c r="AE593" s="241"/>
      <c r="AF593" s="241"/>
      <c r="AG593" s="241"/>
      <c r="AH593" s="241"/>
      <c r="AI593" s="241"/>
      <c r="AJ593" s="241"/>
      <c r="AK593" s="241"/>
      <c r="AL593" s="241"/>
      <c r="AM593" s="241"/>
      <c r="AN593" s="241"/>
      <c r="AO593" s="241"/>
      <c r="AP593" s="241"/>
      <c r="AQ593" s="241"/>
      <c r="AR593" s="241"/>
      <c r="AS593" s="241"/>
      <c r="AT593" s="241"/>
      <c r="AU593" s="241"/>
      <c r="AV593" s="241"/>
      <c r="AW593" s="241"/>
      <c r="AX593" s="241"/>
      <c r="AY593" s="241"/>
      <c r="AZ593" s="241"/>
      <c r="BB593" s="427"/>
      <c r="BZ593" s="241"/>
      <c r="CA593" s="241"/>
      <c r="CB593" s="241"/>
      <c r="CC593" s="241"/>
      <c r="CD593" s="241"/>
      <c r="CE593" s="241"/>
      <c r="CF593" s="241"/>
      <c r="CG593" s="241"/>
      <c r="CH593" s="241"/>
      <c r="CI593" s="241"/>
      <c r="CJ593" s="241"/>
      <c r="CK593" s="241"/>
      <c r="CL593" s="241"/>
      <c r="CM593" s="241"/>
      <c r="CN593" s="241"/>
      <c r="CO593" s="241"/>
      <c r="CP593" s="241"/>
      <c r="CQ593" s="241"/>
      <c r="CR593" s="241"/>
      <c r="CS593" s="241"/>
      <c r="CT593" s="241"/>
      <c r="CU593" s="241"/>
      <c r="CV593" s="241"/>
      <c r="CW593" s="241"/>
      <c r="CX593" s="241"/>
      <c r="CY593" s="241"/>
      <c r="CZ593" s="241"/>
    </row>
    <row r="594" s="240" customFormat="true" ht="25.15" customHeight="true" x14ac:dyDescent="0.2">
      <c r="A594" s="427"/>
      <c r="B594" s="427"/>
      <c r="C594" s="2020" t="s">
        <v>328</v>
      </c>
      <c r="D594" s="2015"/>
      <c r="E594" s="1595">
        <v>5.2506239235231816E-2</v>
      </c>
      <c r="F594" s="1586"/>
      <c r="G594" s="1586"/>
      <c r="H594" s="2015" t="s">
        <v>357</v>
      </c>
      <c r="I594" s="2015"/>
      <c r="J594" s="1596">
        <v>1.7700927528254449E-2</v>
      </c>
      <c r="K594" s="1586"/>
      <c r="L594" s="1586"/>
      <c r="M594" s="2012"/>
      <c r="N594" s="2012"/>
      <c r="O594" s="1586"/>
      <c r="P594" s="1586"/>
      <c r="Q594" s="1586"/>
      <c r="R594" s="241"/>
      <c r="Z594" s="241"/>
      <c r="AA594" s="241"/>
      <c r="AB594" s="241"/>
      <c r="AC594" s="241"/>
      <c r="AD594" s="241"/>
      <c r="AE594" s="241"/>
      <c r="AF594" s="241"/>
      <c r="AG594" s="241"/>
      <c r="AH594" s="241"/>
      <c r="AI594" s="241"/>
      <c r="AJ594" s="241"/>
      <c r="AK594" s="241"/>
      <c r="AL594" s="241"/>
      <c r="AM594" s="241"/>
      <c r="AN594" s="241"/>
      <c r="AO594" s="241"/>
      <c r="AP594" s="241"/>
      <c r="AQ594" s="241"/>
      <c r="AR594" s="241"/>
      <c r="AS594" s="241"/>
      <c r="AT594" s="241"/>
      <c r="AU594" s="241"/>
      <c r="AV594" s="241"/>
      <c r="AW594" s="241"/>
      <c r="AX594" s="241"/>
      <c r="AY594" s="241"/>
      <c r="AZ594" s="241"/>
      <c r="BB594" s="427"/>
      <c r="BZ594" s="241"/>
      <c r="CA594" s="241"/>
      <c r="CB594" s="241"/>
      <c r="CC594" s="241"/>
      <c r="CD594" s="241"/>
      <c r="CE594" s="241"/>
      <c r="CF594" s="241"/>
      <c r="CG594" s="241"/>
      <c r="CH594" s="241"/>
      <c r="CI594" s="241"/>
      <c r="CJ594" s="241"/>
      <c r="CK594" s="241"/>
      <c r="CL594" s="241"/>
      <c r="CM594" s="241"/>
      <c r="CN594" s="241"/>
      <c r="CO594" s="241"/>
      <c r="CP594" s="241"/>
      <c r="CQ594" s="241"/>
      <c r="CR594" s="241"/>
      <c r="CS594" s="241"/>
      <c r="CT594" s="241"/>
      <c r="CU594" s="241"/>
      <c r="CV594" s="241"/>
      <c r="CW594" s="241"/>
      <c r="CX594" s="241"/>
      <c r="CY594" s="241"/>
      <c r="CZ594" s="241"/>
    </row>
    <row r="595" s="240" customFormat="true" ht="25.15" customHeight="true" x14ac:dyDescent="0.2">
      <c r="A595" s="427"/>
      <c r="B595" s="427"/>
      <c r="C595" s="2020" t="s">
        <v>384</v>
      </c>
      <c r="D595" s="2015"/>
      <c r="E595" s="1595">
        <v>-6.5867252798704743E-4</v>
      </c>
      <c r="F595" s="1586"/>
      <c r="G595" s="1586"/>
      <c r="H595" s="2015" t="s">
        <v>350</v>
      </c>
      <c r="I595" s="2015"/>
      <c r="J595" s="1596">
        <v>2.1888198531775226E-2</v>
      </c>
      <c r="K595" s="1586"/>
      <c r="L595" s="1586"/>
      <c r="M595" s="2012"/>
      <c r="N595" s="2012"/>
      <c r="O595" s="1586"/>
      <c r="P595" s="1586"/>
      <c r="Q595" s="1586"/>
      <c r="R595" s="241"/>
      <c r="Z595" s="241"/>
      <c r="AA595" s="241"/>
      <c r="AB595" s="241"/>
      <c r="AC595" s="241"/>
      <c r="AD595" s="241"/>
      <c r="AE595" s="241"/>
      <c r="AF595" s="241"/>
      <c r="AG595" s="241"/>
      <c r="AH595" s="241"/>
      <c r="AI595" s="241"/>
      <c r="AJ595" s="241"/>
      <c r="AK595" s="241"/>
      <c r="AL595" s="241"/>
      <c r="AM595" s="241"/>
      <c r="AN595" s="241"/>
      <c r="AO595" s="241"/>
      <c r="AP595" s="241"/>
      <c r="AQ595" s="241"/>
      <c r="AR595" s="241"/>
      <c r="AS595" s="241"/>
      <c r="AT595" s="241"/>
      <c r="AU595" s="241"/>
      <c r="AV595" s="241"/>
      <c r="AW595" s="241"/>
      <c r="AX595" s="241"/>
      <c r="AY595" s="241"/>
      <c r="AZ595" s="241"/>
      <c r="BB595" s="427"/>
      <c r="BZ595" s="241"/>
      <c r="CA595" s="241"/>
      <c r="CB595" s="241"/>
      <c r="CC595" s="241"/>
      <c r="CD595" s="241"/>
      <c r="CE595" s="241"/>
      <c r="CF595" s="241"/>
      <c r="CG595" s="241"/>
      <c r="CH595" s="241"/>
      <c r="CI595" s="241"/>
      <c r="CJ595" s="241"/>
      <c r="CK595" s="241"/>
      <c r="CL595" s="241"/>
      <c r="CM595" s="241"/>
      <c r="CN595" s="241"/>
      <c r="CO595" s="241"/>
      <c r="CP595" s="241"/>
      <c r="CQ595" s="241"/>
      <c r="CR595" s="241"/>
      <c r="CS595" s="241"/>
      <c r="CT595" s="241"/>
      <c r="CU595" s="241"/>
      <c r="CV595" s="241"/>
      <c r="CW595" s="241"/>
      <c r="CX595" s="241"/>
      <c r="CY595" s="241"/>
      <c r="CZ595" s="241"/>
    </row>
    <row r="596" s="240" customFormat="true" ht="25.15" customHeight="true" x14ac:dyDescent="0.2">
      <c r="A596" s="427"/>
      <c r="B596" s="427"/>
      <c r="C596" s="2020" t="s">
        <v>379</v>
      </c>
      <c r="D596" s="2015"/>
      <c r="E596" s="1595">
        <v>3.2959449552658073E-3</v>
      </c>
      <c r="F596" s="1586"/>
      <c r="G596" s="1586"/>
      <c r="H596" s="2015" t="s">
        <v>329</v>
      </c>
      <c r="I596" s="2015"/>
      <c r="J596" s="1596">
        <v>6.0122073569873348E-2</v>
      </c>
      <c r="K596" s="1586"/>
      <c r="L596" s="1586"/>
      <c r="M596" s="2015" t="s">
        <v>253</v>
      </c>
      <c r="N596" s="2015"/>
      <c r="O596" s="2015"/>
      <c r="P596" s="2015"/>
      <c r="Q596" s="2015"/>
      <c r="R596" s="241"/>
      <c r="Z596" s="241"/>
      <c r="AA596" s="241"/>
      <c r="AB596" s="241"/>
      <c r="AC596" s="241"/>
      <c r="AD596" s="241"/>
      <c r="AE596" s="241"/>
      <c r="AF596" s="241"/>
      <c r="AG596" s="241"/>
      <c r="AH596" s="241"/>
      <c r="AI596" s="241"/>
      <c r="AJ596" s="241"/>
      <c r="AK596" s="241"/>
      <c r="AL596" s="241"/>
      <c r="AM596" s="241"/>
      <c r="AN596" s="241"/>
      <c r="AO596" s="241"/>
      <c r="AP596" s="241"/>
      <c r="AQ596" s="241"/>
      <c r="AR596" s="241"/>
      <c r="AS596" s="241"/>
      <c r="AT596" s="241"/>
      <c r="AU596" s="241"/>
      <c r="AV596" s="241"/>
      <c r="AW596" s="241"/>
      <c r="AX596" s="241"/>
      <c r="AY596" s="241"/>
      <c r="AZ596" s="241"/>
      <c r="BB596" s="427"/>
      <c r="BZ596" s="241"/>
      <c r="CA596" s="241"/>
      <c r="CB596" s="241"/>
      <c r="CC596" s="241"/>
      <c r="CD596" s="241"/>
      <c r="CE596" s="241"/>
      <c r="CF596" s="241"/>
      <c r="CG596" s="241"/>
      <c r="CH596" s="241"/>
      <c r="CI596" s="241"/>
      <c r="CJ596" s="241"/>
      <c r="CK596" s="241"/>
      <c r="CL596" s="241"/>
      <c r="CM596" s="241"/>
      <c r="CN596" s="241"/>
      <c r="CO596" s="241"/>
      <c r="CP596" s="241"/>
      <c r="CQ596" s="241"/>
      <c r="CR596" s="241"/>
      <c r="CS596" s="241"/>
      <c r="CT596" s="241"/>
      <c r="CU596" s="241"/>
      <c r="CV596" s="241"/>
      <c r="CW596" s="241"/>
      <c r="CX596" s="241"/>
      <c r="CY596" s="241"/>
      <c r="CZ596" s="241"/>
    </row>
    <row r="597" s="240" customFormat="true" ht="25.15" customHeight="true" x14ac:dyDescent="0.2">
      <c r="A597" s="427"/>
      <c r="B597" s="427"/>
      <c r="C597" s="2020" t="s">
        <v>376</v>
      </c>
      <c r="D597" s="2015"/>
      <c r="E597" s="1595">
        <v>3.281075379245785E-3</v>
      </c>
      <c r="F597" s="1586"/>
      <c r="G597" s="1586"/>
      <c r="H597" s="2015" t="s">
        <v>383</v>
      </c>
      <c r="I597" s="2015"/>
      <c r="J597" s="1596">
        <v>2.1582786229674541E-3</v>
      </c>
      <c r="K597" s="1586"/>
      <c r="L597" s="1586"/>
      <c r="M597" s="2015" t="s">
        <v>213</v>
      </c>
      <c r="N597" s="2015"/>
      <c r="O597" s="2021" t="s">
        <v>254</v>
      </c>
      <c r="P597" s="2022"/>
      <c r="Q597" s="2023"/>
      <c r="R597" s="241"/>
      <c r="Z597" s="241"/>
      <c r="AA597" s="241"/>
      <c r="AB597" s="241"/>
      <c r="AC597" s="241"/>
      <c r="AD597" s="241"/>
      <c r="AE597" s="241"/>
      <c r="AF597" s="241"/>
      <c r="AG597" s="241"/>
      <c r="AH597" s="241"/>
      <c r="AI597" s="241"/>
      <c r="AJ597" s="241"/>
      <c r="AK597" s="241"/>
      <c r="AL597" s="241"/>
      <c r="AM597" s="241"/>
      <c r="AN597" s="241"/>
      <c r="AO597" s="241"/>
      <c r="AP597" s="241"/>
      <c r="AQ597" s="241"/>
      <c r="AR597" s="241"/>
      <c r="AS597" s="241"/>
      <c r="AT597" s="241"/>
      <c r="AU597" s="241"/>
      <c r="AV597" s="241"/>
      <c r="AW597" s="241"/>
      <c r="AX597" s="241"/>
      <c r="AY597" s="241"/>
      <c r="AZ597" s="241"/>
      <c r="BB597" s="427"/>
      <c r="BZ597" s="241"/>
      <c r="CA597" s="241"/>
      <c r="CB597" s="241"/>
      <c r="CC597" s="241"/>
      <c r="CD597" s="241"/>
      <c r="CE597" s="241"/>
      <c r="CF597" s="241"/>
      <c r="CG597" s="241"/>
      <c r="CH597" s="241"/>
      <c r="CI597" s="241"/>
      <c r="CJ597" s="241"/>
      <c r="CK597" s="241"/>
      <c r="CL597" s="241"/>
      <c r="CM597" s="241"/>
      <c r="CN597" s="241"/>
      <c r="CO597" s="241"/>
      <c r="CP597" s="241"/>
      <c r="CQ597" s="241"/>
      <c r="CR597" s="241"/>
      <c r="CS597" s="241"/>
      <c r="CT597" s="241"/>
      <c r="CU597" s="241"/>
      <c r="CV597" s="241"/>
      <c r="CW597" s="241"/>
      <c r="CX597" s="241"/>
      <c r="CY597" s="241"/>
      <c r="CZ597" s="241"/>
    </row>
    <row r="598" s="240" customFormat="true" ht="25.15" customHeight="true" x14ac:dyDescent="0.2">
      <c r="A598" s="427"/>
      <c r="B598" s="427"/>
      <c r="C598" s="2020" t="s">
        <v>373</v>
      </c>
      <c r="D598" s="2015"/>
      <c r="E598" s="1595">
        <v>5.259345544551079E-3</v>
      </c>
      <c r="F598" s="1586"/>
      <c r="G598" s="1586"/>
      <c r="H598" s="2015" t="s">
        <v>315</v>
      </c>
      <c r="I598" s="2015"/>
      <c r="J598" s="1596">
        <v>-9.2281723244123981E-2</v>
      </c>
      <c r="K598" s="1586"/>
      <c r="L598" s="1586"/>
      <c r="M598" s="2015"/>
      <c r="N598" s="2015"/>
      <c r="O598" s="1619" t="s">
        <v>198</v>
      </c>
      <c r="P598" s="1620" t="s">
        <v>255</v>
      </c>
      <c r="Q598" s="1621" t="s">
        <v>256</v>
      </c>
      <c r="R598" s="241"/>
      <c r="Z598" s="241"/>
      <c r="AA598" s="241"/>
      <c r="AB598" s="241"/>
      <c r="AC598" s="241"/>
      <c r="AD598" s="241"/>
      <c r="AE598" s="241"/>
      <c r="AF598" s="241"/>
      <c r="AG598" s="241"/>
      <c r="AH598" s="241"/>
      <c r="AI598" s="241"/>
      <c r="AJ598" s="241"/>
      <c r="AK598" s="241"/>
      <c r="AL598" s="241"/>
      <c r="AM598" s="241"/>
      <c r="AN598" s="241"/>
      <c r="AO598" s="241"/>
      <c r="AP598" s="241"/>
      <c r="AQ598" s="241"/>
      <c r="AR598" s="241"/>
      <c r="AS598" s="241"/>
      <c r="AT598" s="241"/>
      <c r="AU598" s="241"/>
      <c r="AV598" s="241"/>
      <c r="AW598" s="241"/>
      <c r="AX598" s="241"/>
      <c r="AY598" s="241"/>
      <c r="AZ598" s="241"/>
      <c r="BB598" s="427"/>
      <c r="BZ598" s="241"/>
      <c r="CA598" s="241"/>
      <c r="CB598" s="241"/>
      <c r="CC598" s="241"/>
      <c r="CD598" s="241"/>
      <c r="CE598" s="241"/>
      <c r="CF598" s="241"/>
      <c r="CG598" s="241"/>
      <c r="CH598" s="241"/>
      <c r="CI598" s="241"/>
      <c r="CJ598" s="241"/>
      <c r="CK598" s="241"/>
      <c r="CL598" s="241"/>
      <c r="CM598" s="241"/>
      <c r="CN598" s="241"/>
      <c r="CO598" s="241"/>
      <c r="CP598" s="241"/>
      <c r="CQ598" s="241"/>
      <c r="CR598" s="241"/>
      <c r="CS598" s="241"/>
      <c r="CT598" s="241"/>
      <c r="CU598" s="241"/>
      <c r="CV598" s="241"/>
      <c r="CW598" s="241"/>
      <c r="CX598" s="241"/>
      <c r="CY598" s="241"/>
      <c r="CZ598" s="241"/>
    </row>
    <row r="599" s="240" customFormat="true" ht="25.15" customHeight="true" x14ac:dyDescent="0.2">
      <c r="A599" s="427"/>
      <c r="B599" s="427"/>
      <c r="C599" s="2020" t="s">
        <v>354</v>
      </c>
      <c r="D599" s="2015"/>
      <c r="E599" s="1595">
        <v>1.5338385021177892E-2</v>
      </c>
      <c r="F599" s="1586"/>
      <c r="G599" s="1586"/>
      <c r="H599" s="2015" t="s">
        <v>382</v>
      </c>
      <c r="I599" s="2015"/>
      <c r="J599" s="1596">
        <v>2.0066989610983297E-3</v>
      </c>
      <c r="K599" s="1586"/>
      <c r="L599" s="1586"/>
      <c r="M599" s="2015" t="s">
        <v>214</v>
      </c>
      <c r="N599" s="2015"/>
      <c r="O599" s="1622">
        <v>5.8201142966583994</v>
      </c>
      <c r="P599" s="1623">
        <v>6.2581874157617197</v>
      </c>
      <c r="Q599" s="1624">
        <v>6.2581874157617197</v>
      </c>
      <c r="R599" s="241"/>
      <c r="Z599" s="241"/>
      <c r="AA599" s="241"/>
      <c r="AB599" s="241"/>
      <c r="AC599" s="241"/>
      <c r="AD599" s="241"/>
      <c r="AE599" s="241"/>
      <c r="AF599" s="241"/>
      <c r="AG599" s="241"/>
      <c r="AH599" s="241"/>
      <c r="AI599" s="241"/>
      <c r="AJ599" s="241"/>
      <c r="AK599" s="241"/>
      <c r="AL599" s="241"/>
      <c r="AM599" s="241"/>
      <c r="AN599" s="241"/>
      <c r="AO599" s="241"/>
      <c r="AP599" s="241"/>
      <c r="AQ599" s="241"/>
      <c r="AR599" s="241"/>
      <c r="AS599" s="241"/>
      <c r="AT599" s="241"/>
      <c r="AU599" s="241"/>
      <c r="AV599" s="241"/>
      <c r="AW599" s="241"/>
      <c r="AX599" s="241"/>
      <c r="AY599" s="241"/>
      <c r="AZ599" s="241"/>
      <c r="BB599" s="427"/>
      <c r="BZ599" s="241"/>
      <c r="CA599" s="241"/>
      <c r="CB599" s="241"/>
      <c r="CC599" s="241"/>
      <c r="CD599" s="241"/>
      <c r="CE599" s="241"/>
      <c r="CF599" s="241"/>
      <c r="CG599" s="241"/>
      <c r="CH599" s="241"/>
      <c r="CI599" s="241"/>
      <c r="CJ599" s="241"/>
      <c r="CK599" s="241"/>
      <c r="CL599" s="241"/>
      <c r="CM599" s="241"/>
      <c r="CN599" s="241"/>
      <c r="CO599" s="241"/>
      <c r="CP599" s="241"/>
      <c r="CQ599" s="241"/>
      <c r="CR599" s="241"/>
      <c r="CS599" s="241"/>
      <c r="CT599" s="241"/>
      <c r="CU599" s="241"/>
      <c r="CV599" s="241"/>
      <c r="CW599" s="241"/>
      <c r="CX599" s="241"/>
      <c r="CY599" s="241"/>
      <c r="CZ599" s="241"/>
    </row>
    <row r="600" s="240" customFormat="true" ht="25.15" customHeight="true" x14ac:dyDescent="0.2">
      <c r="A600" s="427"/>
      <c r="B600" s="427"/>
      <c r="C600" s="2020" t="s">
        <v>325</v>
      </c>
      <c r="D600" s="2015"/>
      <c r="E600" s="1595">
        <v>5.809137705203489E-2</v>
      </c>
      <c r="F600" s="1586"/>
      <c r="G600" s="1586"/>
      <c r="H600" s="2015" t="s">
        <v>337</v>
      </c>
      <c r="I600" s="2015"/>
      <c r="J600" s="1596">
        <v>3.6609521636192292E-2</v>
      </c>
      <c r="K600" s="1586"/>
      <c r="L600" s="1586"/>
      <c r="M600" s="2012"/>
      <c r="N600" s="2012"/>
      <c r="O600" s="1586"/>
      <c r="P600" s="1586"/>
      <c r="Q600" s="1586"/>
      <c r="R600" s="241"/>
      <c r="Z600" s="241"/>
      <c r="AA600" s="241"/>
      <c r="AB600" s="241"/>
      <c r="AC600" s="241"/>
      <c r="AD600" s="241"/>
      <c r="AE600" s="241"/>
      <c r="AF600" s="241"/>
      <c r="AG600" s="241"/>
      <c r="AH600" s="241"/>
      <c r="AI600" s="241"/>
      <c r="AJ600" s="241"/>
      <c r="AK600" s="241"/>
      <c r="AL600" s="241"/>
      <c r="AM600" s="241"/>
      <c r="AN600" s="241"/>
      <c r="AO600" s="241"/>
      <c r="AP600" s="241"/>
      <c r="AQ600" s="241"/>
      <c r="AR600" s="241"/>
      <c r="AS600" s="241"/>
      <c r="AT600" s="241"/>
      <c r="AU600" s="241"/>
      <c r="AV600" s="241"/>
      <c r="AW600" s="241"/>
      <c r="AX600" s="241"/>
      <c r="AY600" s="241"/>
      <c r="AZ600" s="241"/>
      <c r="BB600" s="427"/>
      <c r="BZ600" s="241"/>
      <c r="CA600" s="241"/>
      <c r="CB600" s="241"/>
      <c r="CC600" s="241"/>
      <c r="CD600" s="241"/>
      <c r="CE600" s="241"/>
      <c r="CF600" s="241"/>
      <c r="CG600" s="241"/>
      <c r="CH600" s="241"/>
      <c r="CI600" s="241"/>
      <c r="CJ600" s="241"/>
      <c r="CK600" s="241"/>
      <c r="CL600" s="241"/>
      <c r="CM600" s="241"/>
      <c r="CN600" s="241"/>
      <c r="CO600" s="241"/>
      <c r="CP600" s="241"/>
      <c r="CQ600" s="241"/>
      <c r="CR600" s="241"/>
      <c r="CS600" s="241"/>
      <c r="CT600" s="241"/>
      <c r="CU600" s="241"/>
      <c r="CV600" s="241"/>
      <c r="CW600" s="241"/>
      <c r="CX600" s="241"/>
      <c r="CY600" s="241"/>
      <c r="CZ600" s="241"/>
    </row>
    <row r="601" s="240" customFormat="true" ht="25.15" customHeight="true" x14ac:dyDescent="0.2">
      <c r="A601" s="427"/>
      <c r="B601" s="427"/>
      <c r="C601" s="2020" t="s">
        <v>343</v>
      </c>
      <c r="D601" s="2015"/>
      <c r="E601" s="1595">
        <v>2.1296744279014162E-2</v>
      </c>
      <c r="F601" s="1586"/>
      <c r="G601" s="1586"/>
      <c r="H601" s="2015" t="s">
        <v>326</v>
      </c>
      <c r="I601" s="2015"/>
      <c r="J601" s="1596">
        <v>-6.4862486016796103E-2</v>
      </c>
      <c r="K601" s="1586"/>
      <c r="L601" s="1586"/>
      <c r="M601" s="2012"/>
      <c r="N601" s="2012"/>
      <c r="O601" s="1586"/>
      <c r="P601" s="1586"/>
      <c r="Q601" s="1586"/>
      <c r="R601" s="241"/>
      <c r="Z601" s="241"/>
      <c r="AA601" s="241"/>
      <c r="AB601" s="241"/>
      <c r="AC601" s="241"/>
      <c r="AD601" s="241"/>
      <c r="AE601" s="241"/>
      <c r="AF601" s="241"/>
      <c r="AG601" s="241"/>
      <c r="AH601" s="241"/>
      <c r="AI601" s="241"/>
      <c r="AJ601" s="241"/>
      <c r="AK601" s="241"/>
      <c r="AL601" s="241"/>
      <c r="AM601" s="241"/>
      <c r="AN601" s="241"/>
      <c r="AO601" s="241"/>
      <c r="AP601" s="241"/>
      <c r="AQ601" s="241"/>
      <c r="AR601" s="241"/>
      <c r="AS601" s="241"/>
      <c r="AT601" s="241"/>
      <c r="AU601" s="241"/>
      <c r="AV601" s="241"/>
      <c r="AW601" s="241"/>
      <c r="AX601" s="241"/>
      <c r="AY601" s="241"/>
      <c r="AZ601" s="241"/>
      <c r="BB601" s="427"/>
      <c r="BZ601" s="241"/>
      <c r="CA601" s="241"/>
      <c r="CB601" s="241"/>
      <c r="CC601" s="241"/>
      <c r="CD601" s="241"/>
      <c r="CE601" s="241"/>
      <c r="CF601" s="241"/>
      <c r="CG601" s="241"/>
      <c r="CH601" s="241"/>
      <c r="CI601" s="241"/>
      <c r="CJ601" s="241"/>
      <c r="CK601" s="241"/>
      <c r="CL601" s="241"/>
      <c r="CM601" s="241"/>
      <c r="CN601" s="241"/>
      <c r="CO601" s="241"/>
      <c r="CP601" s="241"/>
      <c r="CQ601" s="241"/>
      <c r="CR601" s="241"/>
      <c r="CS601" s="241"/>
      <c r="CT601" s="241"/>
      <c r="CU601" s="241"/>
      <c r="CV601" s="241"/>
      <c r="CW601" s="241"/>
      <c r="CX601" s="241"/>
      <c r="CY601" s="241"/>
      <c r="CZ601" s="241"/>
    </row>
    <row r="602" s="240" customFormat="true" ht="25.15" customHeight="true" x14ac:dyDescent="0.2">
      <c r="A602" s="427"/>
      <c r="B602" s="427"/>
      <c r="C602" s="2020" t="s">
        <v>357</v>
      </c>
      <c r="D602" s="2015"/>
      <c r="E602" s="1595">
        <v>1.2300135077439938E-2</v>
      </c>
      <c r="F602" s="1586"/>
      <c r="G602" s="1586"/>
      <c r="H602" s="2015" t="s">
        <v>320</v>
      </c>
      <c r="I602" s="2015"/>
      <c r="J602" s="1596">
        <v>8.3688363756439246E-2</v>
      </c>
      <c r="K602" s="1586"/>
      <c r="L602" s="1586"/>
      <c r="M602" s="2015" t="s">
        <v>257</v>
      </c>
      <c r="N602" s="2015"/>
      <c r="O602" s="2015"/>
      <c r="P602" s="1586"/>
      <c r="Q602" s="1586"/>
      <c r="R602" s="241"/>
      <c r="Z602" s="241"/>
      <c r="AA602" s="241"/>
      <c r="AB602" s="241"/>
      <c r="AC602" s="241"/>
      <c r="AD602" s="241"/>
      <c r="AE602" s="241"/>
      <c r="AF602" s="241"/>
      <c r="AG602" s="241"/>
      <c r="AH602" s="241"/>
      <c r="AI602" s="241"/>
      <c r="AJ602" s="241"/>
      <c r="AK602" s="241"/>
      <c r="AL602" s="241"/>
      <c r="AM602" s="241"/>
      <c r="AN602" s="241"/>
      <c r="AO602" s="241"/>
      <c r="AP602" s="241"/>
      <c r="AQ602" s="241"/>
      <c r="AR602" s="241"/>
      <c r="AS602" s="241"/>
      <c r="AT602" s="241"/>
      <c r="AU602" s="241"/>
      <c r="AV602" s="241"/>
      <c r="AW602" s="241"/>
      <c r="AX602" s="241"/>
      <c r="AY602" s="241"/>
      <c r="AZ602" s="241"/>
      <c r="BB602" s="427"/>
      <c r="BZ602" s="241"/>
      <c r="CA602" s="241"/>
      <c r="CB602" s="241"/>
      <c r="CC602" s="241"/>
      <c r="CD602" s="241"/>
      <c r="CE602" s="241"/>
      <c r="CF602" s="241"/>
      <c r="CG602" s="241"/>
      <c r="CH602" s="241"/>
      <c r="CI602" s="241"/>
      <c r="CJ602" s="241"/>
      <c r="CK602" s="241"/>
      <c r="CL602" s="241"/>
      <c r="CM602" s="241"/>
      <c r="CN602" s="241"/>
      <c r="CO602" s="241"/>
      <c r="CP602" s="241"/>
      <c r="CQ602" s="241"/>
      <c r="CR602" s="241"/>
      <c r="CS602" s="241"/>
      <c r="CT602" s="241"/>
      <c r="CU602" s="241"/>
      <c r="CV602" s="241"/>
      <c r="CW602" s="241"/>
      <c r="CX602" s="241"/>
      <c r="CY602" s="241"/>
      <c r="CZ602" s="241"/>
    </row>
    <row r="603" s="240" customFormat="true" ht="25.15" customHeight="true" x14ac:dyDescent="0.2">
      <c r="A603" s="427"/>
      <c r="B603" s="427"/>
      <c r="C603" s="2020" t="s">
        <v>350</v>
      </c>
      <c r="D603" s="2015"/>
      <c r="E603" s="1595">
        <v>1.4497274459648985E-2</v>
      </c>
      <c r="F603" s="1586"/>
      <c r="G603" s="1586"/>
      <c r="H603" s="2015" t="s">
        <v>323</v>
      </c>
      <c r="I603" s="2015"/>
      <c r="J603" s="1596">
        <v>7.7906597660095805E-2</v>
      </c>
      <c r="K603" s="1586"/>
      <c r="L603" s="1586"/>
      <c r="M603" s="2015" t="s">
        <v>203</v>
      </c>
      <c r="N603" s="2015"/>
      <c r="O603" s="1588" t="s">
        <v>213</v>
      </c>
      <c r="P603" s="1586"/>
      <c r="Q603" s="1586"/>
      <c r="R603" s="241"/>
      <c r="Z603" s="241"/>
      <c r="AA603" s="241"/>
      <c r="AB603" s="241"/>
      <c r="AC603" s="241"/>
      <c r="AD603" s="241"/>
      <c r="AE603" s="241"/>
      <c r="AF603" s="241"/>
      <c r="AG603" s="241"/>
      <c r="AH603" s="241"/>
      <c r="AI603" s="241"/>
      <c r="AJ603" s="241"/>
      <c r="AK603" s="241"/>
      <c r="AL603" s="241"/>
      <c r="AM603" s="241"/>
      <c r="AN603" s="241"/>
      <c r="AO603" s="241"/>
      <c r="AP603" s="241"/>
      <c r="AQ603" s="241"/>
      <c r="AR603" s="241"/>
      <c r="AS603" s="241"/>
      <c r="AT603" s="241"/>
      <c r="AU603" s="241"/>
      <c r="AV603" s="241"/>
      <c r="AW603" s="241"/>
      <c r="AX603" s="241"/>
      <c r="AY603" s="241"/>
      <c r="AZ603" s="241"/>
      <c r="BB603" s="427"/>
      <c r="BZ603" s="241"/>
      <c r="CA603" s="241"/>
      <c r="CB603" s="241"/>
      <c r="CC603" s="241"/>
      <c r="CD603" s="241"/>
      <c r="CE603" s="241"/>
      <c r="CF603" s="241"/>
      <c r="CG603" s="241"/>
      <c r="CH603" s="241"/>
      <c r="CI603" s="241"/>
      <c r="CJ603" s="241"/>
      <c r="CK603" s="241"/>
      <c r="CL603" s="241"/>
      <c r="CM603" s="241"/>
      <c r="CN603" s="241"/>
      <c r="CO603" s="241"/>
      <c r="CP603" s="241"/>
      <c r="CQ603" s="241"/>
      <c r="CR603" s="241"/>
      <c r="CS603" s="241"/>
      <c r="CT603" s="241"/>
      <c r="CU603" s="241"/>
      <c r="CV603" s="241"/>
      <c r="CW603" s="241"/>
      <c r="CX603" s="241"/>
      <c r="CY603" s="241"/>
      <c r="CZ603" s="241"/>
    </row>
    <row r="604" s="241" customFormat="true" ht="25.15" customHeight="true" x14ac:dyDescent="0.2">
      <c r="A604" s="428"/>
      <c r="B604" s="428"/>
      <c r="C604" s="2020" t="s">
        <v>329</v>
      </c>
      <c r="D604" s="2015"/>
      <c r="E604" s="1595">
        <v>4.9394036394005504E-2</v>
      </c>
      <c r="F604" s="1586"/>
      <c r="G604" s="1586"/>
      <c r="H604" s="2015" t="s">
        <v>313</v>
      </c>
      <c r="I604" s="2015"/>
      <c r="J604" s="1596">
        <v>0.10163630966398259</v>
      </c>
      <c r="K604" s="1586"/>
      <c r="L604" s="1586"/>
      <c r="M604" s="2015"/>
      <c r="N604" s="2015"/>
      <c r="O604" s="1591" t="s">
        <v>214</v>
      </c>
      <c r="P604" s="1586"/>
      <c r="Q604" s="1586"/>
      <c r="BB604" s="428"/>
    </row>
    <row r="605" s="241" customFormat="true" ht="25.15" customHeight="true" x14ac:dyDescent="0.2">
      <c r="A605" s="428"/>
      <c r="B605" s="428"/>
      <c r="C605" s="2020" t="s">
        <v>383</v>
      </c>
      <c r="D605" s="2015"/>
      <c r="E605" s="1595">
        <v>1.6341414096951764E-3</v>
      </c>
      <c r="F605" s="1586"/>
      <c r="G605" s="1586"/>
      <c r="H605" s="2015" t="s">
        <v>332</v>
      </c>
      <c r="I605" s="2015"/>
      <c r="J605" s="1596">
        <v>4.4938699559744485E-2</v>
      </c>
      <c r="K605" s="1586"/>
      <c r="L605" s="1586"/>
      <c r="M605" s="2015" t="s">
        <v>338</v>
      </c>
      <c r="N605" s="2015"/>
      <c r="O605" s="1594">
        <v>-3.8633543448297704E-2</v>
      </c>
      <c r="P605" s="1586"/>
      <c r="Q605" s="1586"/>
      <c r="BB605" s="428"/>
    </row>
    <row r="606" s="241" customFormat="true" ht="25.15" customHeight="true" x14ac:dyDescent="0.2">
      <c r="A606" s="428"/>
      <c r="B606" s="428"/>
      <c r="C606" s="2020" t="s">
        <v>315</v>
      </c>
      <c r="D606" s="2015"/>
      <c r="E606" s="1595">
        <v>-8.2806109903365996E-2</v>
      </c>
      <c r="F606" s="1586"/>
      <c r="G606" s="1586"/>
      <c r="H606" s="2015" t="s">
        <v>316</v>
      </c>
      <c r="I606" s="2015"/>
      <c r="J606" s="1596">
        <v>9.4892495419858974E-2</v>
      </c>
      <c r="K606" s="1586"/>
      <c r="L606" s="1586"/>
      <c r="M606" s="2015" t="s">
        <v>318</v>
      </c>
      <c r="N606" s="2015"/>
      <c r="O606" s="1597">
        <v>7.8605050612054639E-2</v>
      </c>
      <c r="P606" s="1586"/>
      <c r="Q606" s="1586"/>
      <c r="BB606" s="428"/>
    </row>
    <row r="607" s="241" customFormat="true" ht="25.15" customHeight="true" x14ac:dyDescent="0.2">
      <c r="A607" s="428"/>
      <c r="B607" s="428"/>
      <c r="C607" s="2020" t="s">
        <v>390</v>
      </c>
      <c r="D607" s="2015"/>
      <c r="E607" s="1595">
        <v>-1.0514781603668242E-3</v>
      </c>
      <c r="F607" s="1586"/>
      <c r="G607" s="1586"/>
      <c r="H607" s="2015" t="s">
        <v>317</v>
      </c>
      <c r="I607" s="2015"/>
      <c r="J607" s="1596">
        <v>7.3214978022644608E-2</v>
      </c>
      <c r="K607" s="1586"/>
      <c r="L607" s="1586"/>
      <c r="M607" s="2015" t="s">
        <v>333</v>
      </c>
      <c r="N607" s="2015"/>
      <c r="O607" s="1597">
        <v>5.4902601304422385E-2</v>
      </c>
      <c r="P607" s="1586"/>
      <c r="Q607" s="1586"/>
      <c r="BB607" s="428"/>
    </row>
    <row r="608" s="241" customFormat="true" ht="25.15" customHeight="true" x14ac:dyDescent="0.2">
      <c r="A608" s="428"/>
      <c r="B608" s="428"/>
      <c r="C608" s="2020" t="s">
        <v>382</v>
      </c>
      <c r="D608" s="2015"/>
      <c r="E608" s="1595">
        <v>3.0323766302629467E-3</v>
      </c>
      <c r="F608" s="1586"/>
      <c r="G608" s="1586"/>
      <c r="H608" s="2015" t="s">
        <v>324</v>
      </c>
      <c r="I608" s="2015"/>
      <c r="J608" s="1596">
        <v>4.2059667588010892E-2</v>
      </c>
      <c r="K608" s="1586"/>
      <c r="L608" s="1586"/>
      <c r="M608" s="2015" t="s">
        <v>307</v>
      </c>
      <c r="N608" s="2015"/>
      <c r="O608" s="1597">
        <v>0.11956543026652265</v>
      </c>
      <c r="P608" s="1586"/>
      <c r="Q608" s="1586"/>
      <c r="BB608" s="428"/>
    </row>
    <row r="609" s="241" customFormat="true" ht="25.15" customHeight="true" x14ac:dyDescent="0.2">
      <c r="A609" s="428"/>
      <c r="B609" s="428"/>
      <c r="C609" s="2020" t="s">
        <v>337</v>
      </c>
      <c r="D609" s="2015"/>
      <c r="E609" s="1595">
        <v>1.9771829358594818E-2</v>
      </c>
      <c r="F609" s="1586"/>
      <c r="G609" s="1586"/>
      <c r="H609" s="2015" t="s">
        <v>335</v>
      </c>
      <c r="I609" s="2015"/>
      <c r="J609" s="1596">
        <v>3.8919543380871148E-2</v>
      </c>
      <c r="K609" s="1586"/>
      <c r="L609" s="1586"/>
      <c r="M609" s="2015" t="s">
        <v>308</v>
      </c>
      <c r="N609" s="2015"/>
      <c r="O609" s="1597">
        <v>0.10353266821205558</v>
      </c>
      <c r="P609" s="1586"/>
      <c r="Q609" s="1586"/>
      <c r="BB609" s="428"/>
    </row>
    <row r="610" s="241" customFormat="true" ht="25.15" customHeight="true" x14ac:dyDescent="0.2">
      <c r="A610" s="428"/>
      <c r="B610" s="428"/>
      <c r="C610" s="2020" t="s">
        <v>326</v>
      </c>
      <c r="D610" s="2015"/>
      <c r="E610" s="1595">
        <v>-3.2047528367536611E-2</v>
      </c>
      <c r="F610" s="1586"/>
      <c r="G610" s="1586"/>
      <c r="H610" s="2015" t="s">
        <v>309</v>
      </c>
      <c r="I610" s="2015"/>
      <c r="J610" s="1598">
        <v>0.11422977485802996</v>
      </c>
      <c r="K610" s="1586"/>
      <c r="L610" s="1586"/>
      <c r="M610" s="2015" t="s">
        <v>319</v>
      </c>
      <c r="N610" s="2015"/>
      <c r="O610" s="1597">
        <v>7.600531504639417E-2</v>
      </c>
      <c r="P610" s="1586"/>
      <c r="Q610" s="1586"/>
      <c r="BB610" s="428"/>
    </row>
    <row r="611" s="241" customFormat="true" ht="25.15" customHeight="true" x14ac:dyDescent="0.2">
      <c r="A611" s="428"/>
      <c r="B611" s="428"/>
      <c r="C611" s="2020" t="s">
        <v>320</v>
      </c>
      <c r="D611" s="2015"/>
      <c r="E611" s="1595">
        <v>4.7102595203627071E-2</v>
      </c>
      <c r="F611" s="1586"/>
      <c r="G611" s="1586"/>
      <c r="H611" s="2012"/>
      <c r="I611" s="2012"/>
      <c r="J611" s="1586"/>
      <c r="K611" s="1586"/>
      <c r="L611" s="1586"/>
      <c r="M611" s="2015" t="s">
        <v>312</v>
      </c>
      <c r="N611" s="2015"/>
      <c r="O611" s="1597">
        <v>0.10060230965704285</v>
      </c>
      <c r="P611" s="1586"/>
      <c r="Q611" s="1586"/>
      <c r="BB611" s="428"/>
    </row>
    <row r="612" s="241" customFormat="true" ht="25.15" customHeight="true" x14ac:dyDescent="0.2">
      <c r="A612" s="428"/>
      <c r="B612" s="428"/>
      <c r="C612" s="2020" t="s">
        <v>323</v>
      </c>
      <c r="D612" s="2015"/>
      <c r="E612" s="1595">
        <v>6.8463603363232067E-2</v>
      </c>
      <c r="F612" s="1586"/>
      <c r="G612" s="1586"/>
      <c r="H612" s="2012"/>
      <c r="I612" s="2012"/>
      <c r="J612" s="1586"/>
      <c r="K612" s="1586"/>
      <c r="L612" s="1586"/>
      <c r="M612" s="2015" t="s">
        <v>322</v>
      </c>
      <c r="N612" s="2015"/>
      <c r="O612" s="1597">
        <v>5.8748777094311803E-2</v>
      </c>
      <c r="P612" s="1586"/>
      <c r="Q612" s="1586"/>
      <c r="BB612" s="428"/>
    </row>
    <row r="613" s="241" customFormat="true" ht="25.15" customHeight="true" x14ac:dyDescent="0.2">
      <c r="A613" s="428"/>
      <c r="B613" s="428"/>
      <c r="C613" s="2020" t="s">
        <v>313</v>
      </c>
      <c r="D613" s="2015"/>
      <c r="E613" s="1595">
        <v>9.0136363096351216E-2</v>
      </c>
      <c r="F613" s="1586"/>
      <c r="G613" s="1586"/>
      <c r="H613" s="2015" t="s">
        <v>258</v>
      </c>
      <c r="I613" s="2015"/>
      <c r="J613" s="2015"/>
      <c r="K613" s="1586"/>
      <c r="L613" s="1586"/>
      <c r="M613" s="2015" t="s">
        <v>331</v>
      </c>
      <c r="N613" s="2015"/>
      <c r="O613" s="1597">
        <v>6.5629379980086708E-2</v>
      </c>
      <c r="P613" s="1586"/>
      <c r="Q613" s="1586"/>
      <c r="BB613" s="428"/>
    </row>
    <row r="614" s="241" customFormat="true" ht="25.15" customHeight="true" x14ac:dyDescent="0.2">
      <c r="A614" s="428"/>
      <c r="B614" s="428"/>
      <c r="C614" s="2020" t="s">
        <v>332</v>
      </c>
      <c r="D614" s="2015"/>
      <c r="E614" s="1595">
        <v>4.8980840217625263E-2</v>
      </c>
      <c r="F614" s="1586"/>
      <c r="G614" s="1586"/>
      <c r="H614" s="2015" t="s">
        <v>213</v>
      </c>
      <c r="I614" s="2015"/>
      <c r="J614" s="1625" t="s">
        <v>214</v>
      </c>
      <c r="K614" s="1586"/>
      <c r="L614" s="1586"/>
      <c r="M614" s="2015" t="s">
        <v>310</v>
      </c>
      <c r="N614" s="2015"/>
      <c r="O614" s="1597">
        <v>-0.1031281478482616</v>
      </c>
      <c r="P614" s="1586"/>
      <c r="Q614" s="1586"/>
      <c r="BB614" s="428"/>
    </row>
    <row r="615" s="241" customFormat="true" ht="25.15" customHeight="true" x14ac:dyDescent="0.2">
      <c r="A615" s="428"/>
      <c r="B615" s="428"/>
      <c r="C615" s="2020" t="s">
        <v>316</v>
      </c>
      <c r="D615" s="2015"/>
      <c r="E615" s="1595">
        <v>7.3755326919736575E-2</v>
      </c>
      <c r="F615" s="1586"/>
      <c r="G615" s="1586"/>
      <c r="H615" s="2015" t="s">
        <v>214</v>
      </c>
      <c r="I615" s="2015"/>
      <c r="J615" s="1626">
        <v>1</v>
      </c>
      <c r="K615" s="1586"/>
      <c r="L615" s="1586"/>
      <c r="M615" s="2015" t="s">
        <v>345</v>
      </c>
      <c r="N615" s="2015"/>
      <c r="O615" s="1597">
        <v>-8.4440502670915848E-3</v>
      </c>
      <c r="P615" s="1586"/>
      <c r="Q615" s="1586"/>
      <c r="BB615" s="428"/>
    </row>
    <row r="616" s="241" customFormat="true" ht="25.15" customHeight="true" x14ac:dyDescent="0.2">
      <c r="A616" s="428"/>
      <c r="B616" s="428"/>
      <c r="C616" s="2020" t="s">
        <v>317</v>
      </c>
      <c r="D616" s="2015"/>
      <c r="E616" s="1595">
        <v>6.8762695747102379E-2</v>
      </c>
      <c r="F616" s="1586"/>
      <c r="G616" s="1586"/>
      <c r="H616" s="2012"/>
      <c r="I616" s="2012"/>
      <c r="J616" s="1586"/>
      <c r="K616" s="1586"/>
      <c r="L616" s="1586"/>
      <c r="M616" s="2015" t="s">
        <v>347</v>
      </c>
      <c r="N616" s="2015"/>
      <c r="O616" s="1597">
        <v>-1.8259546435928864E-2</v>
      </c>
      <c r="P616" s="1586"/>
      <c r="Q616" s="1586"/>
      <c r="BB616" s="428"/>
    </row>
    <row r="617" s="241" customFormat="true" ht="25.15" customHeight="true" x14ac:dyDescent="0.2">
      <c r="A617" s="428"/>
      <c r="B617" s="428"/>
      <c r="C617" s="2020" t="s">
        <v>324</v>
      </c>
      <c r="D617" s="2015"/>
      <c r="E617" s="1595">
        <v>5.6248604328884191E-2</v>
      </c>
      <c r="F617" s="1586"/>
      <c r="G617" s="1586"/>
      <c r="H617" s="2012"/>
      <c r="I617" s="2012"/>
      <c r="J617" s="1586"/>
      <c r="K617" s="1586"/>
      <c r="L617" s="1586"/>
      <c r="M617" s="2015" t="s">
        <v>351</v>
      </c>
      <c r="N617" s="2015"/>
      <c r="O617" s="1597">
        <v>-2.0639573946535771E-2</v>
      </c>
      <c r="P617" s="1586"/>
      <c r="Q617" s="1586"/>
      <c r="BB617" s="428"/>
    </row>
    <row r="618" s="241" customFormat="true" ht="25.15" customHeight="true" x14ac:dyDescent="0.2">
      <c r="A618" s="428"/>
      <c r="B618" s="428"/>
      <c r="C618" s="2020" t="s">
        <v>335</v>
      </c>
      <c r="D618" s="2015"/>
      <c r="E618" s="1595">
        <v>3.7896893371291207E-2</v>
      </c>
      <c r="F618" s="1586"/>
      <c r="G618" s="1586"/>
      <c r="H618" s="2012"/>
      <c r="I618" s="2012"/>
      <c r="J618" s="1586"/>
      <c r="K618" s="1586"/>
      <c r="L618" s="1586"/>
      <c r="M618" s="2015" t="s">
        <v>380</v>
      </c>
      <c r="N618" s="2015"/>
      <c r="O618" s="1597">
        <v>5.8764326823153665E-3</v>
      </c>
      <c r="P618" s="1586"/>
      <c r="Q618" s="1586"/>
      <c r="BB618" s="428"/>
    </row>
    <row r="619" s="241" customFormat="true" ht="25.15" customHeight="true" x14ac:dyDescent="0.2">
      <c r="A619" s="428"/>
      <c r="B619" s="428"/>
      <c r="C619" s="2020" t="s">
        <v>309</v>
      </c>
      <c r="D619" s="2015"/>
      <c r="E619" s="1599">
        <v>0.10096548908721499</v>
      </c>
      <c r="F619" s="1586"/>
      <c r="G619" s="1586"/>
      <c r="H619" s="2012"/>
      <c r="I619" s="2012"/>
      <c r="J619" s="1586"/>
      <c r="K619" s="1586"/>
      <c r="L619" s="1586"/>
      <c r="M619" s="2015" t="s">
        <v>377</v>
      </c>
      <c r="N619" s="2015"/>
      <c r="O619" s="1597">
        <v>7.9094426931881449E-3</v>
      </c>
      <c r="P619" s="1586"/>
      <c r="Q619" s="1586"/>
      <c r="BB619" s="428"/>
    </row>
    <row r="620" s="241" customFormat="true" ht="25.15" customHeight="true" x14ac:dyDescent="0.2">
      <c r="A620" s="428"/>
      <c r="B620" s="428"/>
      <c r="C620" s="2020"/>
      <c r="D620" s="2012"/>
      <c r="E620" s="1586"/>
      <c r="F620" s="1586"/>
      <c r="G620" s="1586"/>
      <c r="H620" s="2012"/>
      <c r="I620" s="2012"/>
      <c r="J620" s="1586"/>
      <c r="K620" s="1586"/>
      <c r="L620" s="1586"/>
      <c r="M620" s="2015" t="s">
        <v>311</v>
      </c>
      <c r="N620" s="2015"/>
      <c r="O620" s="1597">
        <v>7.5186286555937523E-2</v>
      </c>
      <c r="P620" s="1586"/>
      <c r="Q620" s="1586"/>
      <c r="BB620" s="428"/>
    </row>
    <row r="621" s="241" customFormat="true" ht="25.15" customHeight="true" x14ac:dyDescent="0.2">
      <c r="A621" s="428"/>
      <c r="B621" s="428"/>
      <c r="C621" s="2019"/>
      <c r="D621" s="2012"/>
      <c r="E621" s="1586"/>
      <c r="F621" s="1586"/>
      <c r="G621" s="1586"/>
      <c r="H621" s="2012"/>
      <c r="I621" s="2012"/>
      <c r="J621" s="1586"/>
      <c r="K621" s="1586"/>
      <c r="L621" s="1586"/>
      <c r="M621" s="2015" t="s">
        <v>314</v>
      </c>
      <c r="N621" s="2015"/>
      <c r="O621" s="1597">
        <v>8.8817601016795963E-2</v>
      </c>
      <c r="P621" s="1586"/>
      <c r="Q621" s="1586"/>
      <c r="BB621" s="428"/>
    </row>
    <row r="622" s="241" customFormat="true" ht="25.15" customHeight="true" x14ac:dyDescent="0.2">
      <c r="A622" s="428"/>
      <c r="B622" s="428"/>
      <c r="C622" s="2014" t="s">
        <v>258</v>
      </c>
      <c r="D622" s="2015"/>
      <c r="E622" s="2015"/>
      <c r="F622" s="1586"/>
      <c r="G622" s="1586"/>
      <c r="H622" s="2012"/>
      <c r="I622" s="2012"/>
      <c r="J622" s="1586"/>
      <c r="K622" s="1586"/>
      <c r="L622" s="1586"/>
      <c r="M622" s="2015" t="s">
        <v>375</v>
      </c>
      <c r="N622" s="2015"/>
      <c r="O622" s="1597">
        <v>5.6552244073390257E-3</v>
      </c>
      <c r="P622" s="1586"/>
      <c r="Q622" s="1586"/>
      <c r="BB622" s="428"/>
    </row>
    <row r="623" s="241" customFormat="true" ht="25.15" customHeight="true" x14ac:dyDescent="0.2">
      <c r="A623" s="428"/>
      <c r="B623" s="428"/>
      <c r="C623" s="2014" t="s">
        <v>213</v>
      </c>
      <c r="D623" s="2015"/>
      <c r="E623" s="1627" t="s">
        <v>214</v>
      </c>
      <c r="F623" s="1586"/>
      <c r="G623" s="1586"/>
      <c r="H623" s="2012"/>
      <c r="I623" s="2012"/>
      <c r="J623" s="1586"/>
      <c r="K623" s="1586"/>
      <c r="L623" s="1586"/>
      <c r="M623" s="2015" t="s">
        <v>355</v>
      </c>
      <c r="N623" s="2015"/>
      <c r="O623" s="1597">
        <v>-2.3841426560646258E-4</v>
      </c>
      <c r="P623" s="1586"/>
      <c r="Q623" s="1586"/>
      <c r="BB623" s="428"/>
    </row>
    <row r="624" s="241" customFormat="true" ht="25.15" customHeight="true" x14ac:dyDescent="0.2">
      <c r="A624" s="428"/>
      <c r="B624" s="428"/>
      <c r="C624" s="2018" t="s">
        <v>214</v>
      </c>
      <c r="D624" s="2015"/>
      <c r="E624" s="1628">
        <v>0.99999999999999978</v>
      </c>
      <c r="F624" s="1586"/>
      <c r="G624" s="1586"/>
      <c r="H624" s="2012"/>
      <c r="I624" s="2012"/>
      <c r="J624" s="1586"/>
      <c r="K624" s="1586"/>
      <c r="L624" s="1586"/>
      <c r="M624" s="2015" t="s">
        <v>321</v>
      </c>
      <c r="N624" s="2015"/>
      <c r="O624" s="1597">
        <v>-7.3893883688746137E-2</v>
      </c>
      <c r="P624" s="1586"/>
      <c r="Q624" s="1586"/>
      <c r="BB624" s="428"/>
    </row>
    <row r="625" s="241" customFormat="true" ht="25.15" customHeight="true" x14ac:dyDescent="0.2">
      <c r="A625" s="428"/>
      <c r="B625" s="428"/>
      <c r="C625" s="2017"/>
      <c r="D625" s="2012"/>
      <c r="E625" s="1586"/>
      <c r="F625" s="1586"/>
      <c r="G625" s="1586"/>
      <c r="H625" s="2012"/>
      <c r="I625" s="2012"/>
      <c r="J625" s="1586"/>
      <c r="K625" s="1586"/>
      <c r="L625" s="1586"/>
      <c r="M625" s="2015" t="s">
        <v>368</v>
      </c>
      <c r="N625" s="2015"/>
      <c r="O625" s="1597">
        <v>-6.6040990590709994E-3</v>
      </c>
      <c r="P625" s="1586"/>
      <c r="Q625" s="1586"/>
      <c r="BB625" s="428"/>
    </row>
    <row r="626" s="241" customFormat="true" ht="25.15" customHeight="true" x14ac:dyDescent="0.2">
      <c r="A626" s="428"/>
      <c r="B626" s="428"/>
      <c r="C626" s="2014"/>
      <c r="D626" s="2012"/>
      <c r="E626" s="1586"/>
      <c r="F626" s="1586"/>
      <c r="G626" s="1586"/>
      <c r="H626" s="2012"/>
      <c r="I626" s="2012"/>
      <c r="J626" s="1586"/>
      <c r="K626" s="1586"/>
      <c r="L626" s="1586"/>
      <c r="M626" s="2015" t="s">
        <v>340</v>
      </c>
      <c r="N626" s="2015"/>
      <c r="O626" s="1597">
        <v>-3.3116835981018181E-2</v>
      </c>
      <c r="P626" s="1586"/>
      <c r="Q626" s="1586"/>
      <c r="BB626" s="428"/>
    </row>
    <row r="627" s="241" customFormat="true" ht="25.15" customHeight="true" x14ac:dyDescent="0.2">
      <c r="A627" s="428"/>
      <c r="B627" s="428"/>
      <c r="C627" s="2016"/>
      <c r="D627" s="2012"/>
      <c r="E627" s="1586"/>
      <c r="F627" s="1586"/>
      <c r="G627" s="1586"/>
      <c r="H627" s="2012"/>
      <c r="I627" s="2012"/>
      <c r="J627" s="1586"/>
      <c r="K627" s="1586"/>
      <c r="L627" s="1586"/>
      <c r="M627" s="2015" t="s">
        <v>366</v>
      </c>
      <c r="N627" s="2015"/>
      <c r="O627" s="1597">
        <v>-1.3239062963456914E-3</v>
      </c>
      <c r="P627" s="1586"/>
      <c r="Q627" s="1586"/>
      <c r="BB627" s="428"/>
    </row>
    <row r="628" s="241" customFormat="true" ht="25.15" customHeight="true" x14ac:dyDescent="0.2">
      <c r="A628" s="428"/>
      <c r="B628" s="428"/>
      <c r="C628" s="2014"/>
      <c r="D628" s="2012"/>
      <c r="E628" s="1586"/>
      <c r="F628" s="1586"/>
      <c r="G628" s="1586"/>
      <c r="H628" s="2012"/>
      <c r="I628" s="2012"/>
      <c r="J628" s="1586"/>
      <c r="K628" s="1586"/>
      <c r="L628" s="1586"/>
      <c r="M628" s="2015" t="s">
        <v>346</v>
      </c>
      <c r="N628" s="2015"/>
      <c r="O628" s="1597">
        <v>7.8656918448714846E-3</v>
      </c>
      <c r="P628" s="1586"/>
      <c r="Q628" s="1586"/>
      <c r="BB628" s="428"/>
    </row>
    <row r="629" s="241" customFormat="true" ht="25.15" customHeight="true" x14ac:dyDescent="0.2">
      <c r="A629" s="428"/>
      <c r="B629" s="428"/>
      <c r="C629" s="2014"/>
      <c r="D629" s="2012"/>
      <c r="E629" s="1586"/>
      <c r="F629" s="1586"/>
      <c r="G629" s="1586"/>
      <c r="H629" s="2012"/>
      <c r="I629" s="2012"/>
      <c r="J629" s="1586"/>
      <c r="K629" s="1586"/>
      <c r="L629" s="1586"/>
      <c r="M629" s="2015" t="s">
        <v>341</v>
      </c>
      <c r="N629" s="2015"/>
      <c r="O629" s="1597">
        <v>-3.2504625797808986E-3</v>
      </c>
      <c r="P629" s="1586"/>
      <c r="Q629" s="1586"/>
      <c r="BB629" s="428"/>
    </row>
    <row r="630" s="241" customFormat="true" ht="25.15" customHeight="true" x14ac:dyDescent="0.2">
      <c r="A630" s="428"/>
      <c r="B630" s="428"/>
      <c r="C630" s="2014"/>
      <c r="D630" s="2012"/>
      <c r="E630" s="1586"/>
      <c r="F630" s="1586"/>
      <c r="G630" s="1586"/>
      <c r="H630" s="2012"/>
      <c r="I630" s="2012"/>
      <c r="J630" s="1586"/>
      <c r="K630" s="1586"/>
      <c r="L630" s="1586"/>
      <c r="M630" s="2015" t="s">
        <v>388</v>
      </c>
      <c r="N630" s="2015"/>
      <c r="O630" s="1597">
        <v>2.1777994181082592E-3</v>
      </c>
      <c r="P630" s="1586"/>
      <c r="Q630" s="1586"/>
      <c r="BB630" s="428"/>
    </row>
    <row r="631" s="241" customFormat="true" ht="25.15" customHeight="true" x14ac:dyDescent="0.2">
      <c r="A631" s="428"/>
      <c r="B631" s="428"/>
      <c r="C631" s="2014"/>
      <c r="D631" s="2012"/>
      <c r="E631" s="1586"/>
      <c r="F631" s="1586"/>
      <c r="G631" s="1586"/>
      <c r="H631" s="2012"/>
      <c r="I631" s="2012"/>
      <c r="J631" s="1586"/>
      <c r="K631" s="1586"/>
      <c r="L631" s="1586"/>
      <c r="M631" s="2015" t="s">
        <v>361</v>
      </c>
      <c r="N631" s="2015"/>
      <c r="O631" s="1597">
        <v>-8.2708567990963221E-3</v>
      </c>
      <c r="P631" s="1586"/>
      <c r="Q631" s="1586"/>
      <c r="BB631" s="428"/>
    </row>
    <row r="632" s="241" customFormat="true" ht="25.15" customHeight="true" x14ac:dyDescent="0.2">
      <c r="A632" s="428"/>
      <c r="B632" s="428"/>
      <c r="C632" s="2014"/>
      <c r="D632" s="2012"/>
      <c r="E632" s="1586"/>
      <c r="F632" s="1586"/>
      <c r="G632" s="1586"/>
      <c r="H632" s="2012"/>
      <c r="I632" s="2012"/>
      <c r="J632" s="1586"/>
      <c r="K632" s="1586"/>
      <c r="L632" s="1586"/>
      <c r="M632" s="2015" t="s">
        <v>330</v>
      </c>
      <c r="N632" s="2015"/>
      <c r="O632" s="1597">
        <v>6.565529107173293E-2</v>
      </c>
      <c r="P632" s="1586"/>
      <c r="Q632" s="1586"/>
      <c r="BB632" s="428"/>
    </row>
    <row r="633" s="241" customFormat="true" ht="25.15" customHeight="true" x14ac:dyDescent="0.2">
      <c r="A633" s="428"/>
      <c r="B633" s="428"/>
      <c r="C633" s="2014"/>
      <c r="D633" s="2012"/>
      <c r="E633" s="1586"/>
      <c r="F633" s="1586"/>
      <c r="G633" s="1586"/>
      <c r="H633" s="2012"/>
      <c r="I633" s="2012"/>
      <c r="J633" s="1586"/>
      <c r="K633" s="1586"/>
      <c r="L633" s="1586"/>
      <c r="M633" s="2015" t="s">
        <v>353</v>
      </c>
      <c r="N633" s="2015"/>
      <c r="O633" s="1597">
        <v>2.0385833971611016E-2</v>
      </c>
      <c r="P633" s="1586"/>
      <c r="Q633" s="1586"/>
      <c r="BB633" s="428"/>
    </row>
    <row r="634" s="241" customFormat="true" ht="25.15" customHeight="true" x14ac:dyDescent="0.2">
      <c r="A634" s="428"/>
      <c r="B634" s="428"/>
      <c r="C634" s="2014"/>
      <c r="D634" s="2012"/>
      <c r="E634" s="1586"/>
      <c r="F634" s="1586"/>
      <c r="G634" s="1586"/>
      <c r="H634" s="2012"/>
      <c r="I634" s="2012"/>
      <c r="J634" s="1586"/>
      <c r="K634" s="1586"/>
      <c r="L634" s="1586"/>
      <c r="M634" s="2015" t="s">
        <v>342</v>
      </c>
      <c r="N634" s="2015"/>
      <c r="O634" s="1597">
        <v>3.3155785770565313E-2</v>
      </c>
      <c r="P634" s="1586"/>
      <c r="Q634" s="1586"/>
      <c r="BB634" s="428"/>
    </row>
    <row r="635" s="241" customFormat="true" ht="25.15" customHeight="true" x14ac:dyDescent="0.2">
      <c r="A635" s="428"/>
      <c r="B635" s="428"/>
      <c r="C635" s="2014"/>
      <c r="D635" s="2012"/>
      <c r="E635" s="1586"/>
      <c r="F635" s="1586"/>
      <c r="G635" s="1586"/>
      <c r="H635" s="2012"/>
      <c r="I635" s="2012"/>
      <c r="J635" s="1586"/>
      <c r="K635" s="1586"/>
      <c r="L635" s="1586"/>
      <c r="M635" s="2015" t="s">
        <v>334</v>
      </c>
      <c r="N635" s="2015"/>
      <c r="O635" s="1597">
        <v>5.2140351926025286E-2</v>
      </c>
      <c r="P635" s="1586"/>
      <c r="Q635" s="1586"/>
      <c r="BB635" s="428"/>
    </row>
    <row r="636" s="241" customFormat="true" ht="25.15" customHeight="true" x14ac:dyDescent="0.2">
      <c r="A636" s="428"/>
      <c r="B636" s="428"/>
      <c r="C636" s="2014"/>
      <c r="D636" s="2012"/>
      <c r="E636" s="1586"/>
      <c r="F636" s="1586"/>
      <c r="G636" s="1586"/>
      <c r="H636" s="2012"/>
      <c r="I636" s="2012"/>
      <c r="J636" s="1586"/>
      <c r="K636" s="1586"/>
      <c r="L636" s="1586"/>
      <c r="M636" s="2015" t="s">
        <v>381</v>
      </c>
      <c r="N636" s="2015"/>
      <c r="O636" s="1597">
        <v>-2.2642196610095375E-3</v>
      </c>
      <c r="P636" s="1586"/>
      <c r="Q636" s="1586"/>
      <c r="BB636" s="428"/>
    </row>
    <row r="637" s="241" customFormat="true" ht="25.15" customHeight="true" x14ac:dyDescent="0.2">
      <c r="A637" s="428"/>
      <c r="B637" s="428"/>
      <c r="C637" s="2014"/>
      <c r="D637" s="2012"/>
      <c r="E637" s="1586"/>
      <c r="F637" s="1586"/>
      <c r="G637" s="1586"/>
      <c r="H637" s="2012"/>
      <c r="I637" s="2012"/>
      <c r="J637" s="1586"/>
      <c r="K637" s="1586"/>
      <c r="L637" s="1586"/>
      <c r="M637" s="2015" t="s">
        <v>359</v>
      </c>
      <c r="N637" s="2015"/>
      <c r="O637" s="1597">
        <v>-1.2282789747741584E-2</v>
      </c>
      <c r="P637" s="1586"/>
      <c r="Q637" s="1586"/>
      <c r="BB637" s="428"/>
    </row>
    <row r="638" s="241" customFormat="true" ht="25.15" customHeight="true" x14ac:dyDescent="0.2">
      <c r="A638" s="428"/>
      <c r="B638" s="428"/>
      <c r="C638" s="2014"/>
      <c r="D638" s="2012"/>
      <c r="E638" s="1586"/>
      <c r="F638" s="1586"/>
      <c r="G638" s="1586"/>
      <c r="H638" s="2012"/>
      <c r="I638" s="2012"/>
      <c r="J638" s="1586"/>
      <c r="K638" s="1586"/>
      <c r="L638" s="1586"/>
      <c r="M638" s="2015" t="s">
        <v>391</v>
      </c>
      <c r="N638" s="2015"/>
      <c r="O638" s="1597">
        <v>8.3623279129474599E-4</v>
      </c>
      <c r="P638" s="1586"/>
      <c r="Q638" s="1586"/>
      <c r="BB638" s="428"/>
    </row>
    <row r="639" s="241" customFormat="true" ht="25.15" customHeight="true" x14ac:dyDescent="0.2">
      <c r="A639" s="428"/>
      <c r="B639" s="428"/>
      <c r="C639" s="2014"/>
      <c r="D639" s="2012"/>
      <c r="E639" s="1586"/>
      <c r="F639" s="1586"/>
      <c r="G639" s="1586"/>
      <c r="H639" s="2012"/>
      <c r="I639" s="2012"/>
      <c r="J639" s="1586"/>
      <c r="K639" s="1586"/>
      <c r="L639" s="1586"/>
      <c r="M639" s="2015" t="s">
        <v>358</v>
      </c>
      <c r="N639" s="2015"/>
      <c r="O639" s="1597">
        <v>-8.5063365875137822E-3</v>
      </c>
      <c r="P639" s="1586"/>
      <c r="Q639" s="1586"/>
      <c r="BB639" s="428"/>
    </row>
    <row r="640" s="241" customFormat="true" ht="25.15" customHeight="true" x14ac:dyDescent="0.2">
      <c r="A640" s="428"/>
      <c r="B640" s="428"/>
      <c r="C640" s="2014"/>
      <c r="D640" s="2012"/>
      <c r="E640" s="1586"/>
      <c r="F640" s="1586"/>
      <c r="G640" s="1586"/>
      <c r="H640" s="2012"/>
      <c r="I640" s="2012"/>
      <c r="J640" s="1586"/>
      <c r="K640" s="1586"/>
      <c r="L640" s="1586"/>
      <c r="M640" s="2015" t="s">
        <v>327</v>
      </c>
      <c r="N640" s="2015"/>
      <c r="O640" s="1597">
        <v>-4.707634390747447E-2</v>
      </c>
      <c r="P640" s="1586"/>
      <c r="Q640" s="1586"/>
      <c r="BB640" s="428"/>
    </row>
    <row r="641" s="241" customFormat="true" ht="25.15" customHeight="true" x14ac:dyDescent="0.2">
      <c r="A641" s="428"/>
      <c r="B641" s="428"/>
      <c r="C641" s="2014"/>
      <c r="D641" s="2012"/>
      <c r="E641" s="1586"/>
      <c r="F641" s="1586"/>
      <c r="G641" s="1586"/>
      <c r="H641" s="2012"/>
      <c r="I641" s="2012"/>
      <c r="J641" s="1586"/>
      <c r="K641" s="1586"/>
      <c r="L641" s="1586"/>
      <c r="M641" s="2015" t="s">
        <v>336</v>
      </c>
      <c r="N641" s="2015"/>
      <c r="O641" s="1597">
        <v>-4.4968538401240092E-2</v>
      </c>
      <c r="P641" s="1586"/>
      <c r="Q641" s="1586"/>
      <c r="BB641" s="428"/>
    </row>
    <row r="642" s="241" customFormat="true" ht="25.15" customHeight="true" x14ac:dyDescent="0.2">
      <c r="A642" s="428"/>
      <c r="B642" s="428"/>
      <c r="C642" s="2014"/>
      <c r="D642" s="2012"/>
      <c r="E642" s="1586"/>
      <c r="F642" s="1586"/>
      <c r="G642" s="1586"/>
      <c r="H642" s="2012"/>
      <c r="I642" s="2012"/>
      <c r="J642" s="1586"/>
      <c r="K642" s="1586"/>
      <c r="L642" s="1586"/>
      <c r="M642" s="2015" t="s">
        <v>370</v>
      </c>
      <c r="N642" s="2015"/>
      <c r="O642" s="1597">
        <v>-6.2441373970610538E-4</v>
      </c>
      <c r="P642" s="1586"/>
      <c r="Q642" s="1586"/>
      <c r="BB642" s="428"/>
    </row>
    <row r="643" s="241" customFormat="true" ht="25.15" customHeight="true" x14ac:dyDescent="0.2">
      <c r="A643" s="428"/>
      <c r="B643" s="428"/>
      <c r="C643" s="2014"/>
      <c r="D643" s="2012"/>
      <c r="E643" s="1586"/>
      <c r="F643" s="1586"/>
      <c r="G643" s="1586"/>
      <c r="H643" s="2012"/>
      <c r="I643" s="2012"/>
      <c r="J643" s="1586"/>
      <c r="K643" s="1586"/>
      <c r="L643" s="1586"/>
      <c r="M643" s="2015" t="s">
        <v>367</v>
      </c>
      <c r="N643" s="2015"/>
      <c r="O643" s="1597">
        <v>-7.9872701137394999E-3</v>
      </c>
      <c r="P643" s="1586"/>
      <c r="Q643" s="1586"/>
      <c r="BB643" s="428"/>
    </row>
    <row r="644" s="241" customFormat="true" ht="25.15" customHeight="true" x14ac:dyDescent="0.2">
      <c r="A644" s="428"/>
      <c r="B644" s="428"/>
      <c r="C644" s="2014"/>
      <c r="D644" s="2012"/>
      <c r="E644" s="1586"/>
      <c r="F644" s="1586"/>
      <c r="G644" s="1586"/>
      <c r="H644" s="2012"/>
      <c r="I644" s="2012"/>
      <c r="J644" s="1586"/>
      <c r="K644" s="1586"/>
      <c r="L644" s="1586"/>
      <c r="M644" s="2015" t="s">
        <v>372</v>
      </c>
      <c r="N644" s="2015"/>
      <c r="O644" s="1597">
        <v>-1.9526225754104428E-3</v>
      </c>
      <c r="P644" s="1586"/>
      <c r="Q644" s="1586"/>
      <c r="BB644" s="428"/>
    </row>
    <row r="645" s="241" customFormat="true" ht="25.15" customHeight="true" x14ac:dyDescent="0.2">
      <c r="A645" s="428"/>
      <c r="B645" s="428"/>
      <c r="C645" s="2014"/>
      <c r="D645" s="2012"/>
      <c r="E645" s="1586"/>
      <c r="F645" s="1586"/>
      <c r="G645" s="1586"/>
      <c r="H645" s="2012"/>
      <c r="I645" s="2012"/>
      <c r="J645" s="1586"/>
      <c r="K645" s="1586"/>
      <c r="L645" s="1586"/>
      <c r="M645" s="2015" t="s">
        <v>365</v>
      </c>
      <c r="N645" s="2015"/>
      <c r="O645" s="1597">
        <v>1.045099564909766E-2</v>
      </c>
      <c r="P645" s="1586"/>
      <c r="Q645" s="1586"/>
      <c r="BB645" s="428"/>
    </row>
    <row r="646" s="241" customFormat="true" ht="25.15" customHeight="true" x14ac:dyDescent="0.2">
      <c r="A646" s="428"/>
      <c r="B646" s="428"/>
      <c r="C646" s="2014"/>
      <c r="D646" s="2012"/>
      <c r="E646" s="1586"/>
      <c r="F646" s="1586"/>
      <c r="G646" s="1586"/>
      <c r="H646" s="2012"/>
      <c r="I646" s="2012"/>
      <c r="J646" s="1586"/>
      <c r="K646" s="1586"/>
      <c r="L646" s="1586"/>
      <c r="M646" s="2015" t="s">
        <v>328</v>
      </c>
      <c r="N646" s="2015"/>
      <c r="O646" s="1597">
        <v>6.6200789930726742E-2</v>
      </c>
      <c r="P646" s="1586"/>
      <c r="Q646" s="1586"/>
      <c r="BB646" s="428"/>
    </row>
    <row r="647" s="241" customFormat="true" ht="25.15" customHeight="true" x14ac:dyDescent="0.2">
      <c r="A647" s="428"/>
      <c r="B647" s="428"/>
      <c r="C647" s="2014"/>
      <c r="D647" s="2012"/>
      <c r="E647" s="1586"/>
      <c r="F647" s="1586"/>
      <c r="G647" s="1586"/>
      <c r="H647" s="2012"/>
      <c r="I647" s="2012"/>
      <c r="J647" s="1586"/>
      <c r="K647" s="1586"/>
      <c r="L647" s="1586"/>
      <c r="M647" s="2015" t="s">
        <v>384</v>
      </c>
      <c r="N647" s="2015"/>
      <c r="O647" s="1597">
        <v>-3.6458688457355823E-3</v>
      </c>
      <c r="P647" s="1586"/>
      <c r="Q647" s="1586"/>
      <c r="BB647" s="428"/>
    </row>
    <row r="648" s="241" customFormat="true" ht="25.15" customHeight="true" x14ac:dyDescent="0.2">
      <c r="A648" s="428"/>
      <c r="B648" s="428"/>
      <c r="C648" s="2014"/>
      <c r="D648" s="2012"/>
      <c r="E648" s="1586"/>
      <c r="F648" s="1586"/>
      <c r="G648" s="1586"/>
      <c r="H648" s="2012"/>
      <c r="I648" s="2012"/>
      <c r="J648" s="1586"/>
      <c r="K648" s="1586"/>
      <c r="L648" s="1586"/>
      <c r="M648" s="2015" t="s">
        <v>379</v>
      </c>
      <c r="N648" s="2015"/>
      <c r="O648" s="1597">
        <v>3.1779910727752899E-3</v>
      </c>
      <c r="P648" s="1586"/>
      <c r="Q648" s="1586"/>
      <c r="BB648" s="428"/>
    </row>
    <row r="649" s="241" customFormat="true" ht="25.15" customHeight="true" x14ac:dyDescent="0.2">
      <c r="A649" s="428"/>
      <c r="B649" s="428"/>
      <c r="C649" s="2014"/>
      <c r="D649" s="2012"/>
      <c r="E649" s="1586"/>
      <c r="F649" s="1586"/>
      <c r="G649" s="1586"/>
      <c r="H649" s="2012"/>
      <c r="I649" s="2012"/>
      <c r="J649" s="1586"/>
      <c r="K649" s="1586"/>
      <c r="L649" s="1586"/>
      <c r="M649" s="2015" t="s">
        <v>376</v>
      </c>
      <c r="N649" s="2015"/>
      <c r="O649" s="1597">
        <v>6.4207618506248096E-4</v>
      </c>
      <c r="P649" s="1586"/>
      <c r="Q649" s="1586"/>
      <c r="BB649" s="428"/>
    </row>
    <row r="650" s="241" customFormat="true" ht="25.15" customHeight="true" x14ac:dyDescent="0.2">
      <c r="A650" s="428"/>
      <c r="B650" s="428"/>
      <c r="C650" s="2014"/>
      <c r="D650" s="2012"/>
      <c r="E650" s="1586"/>
      <c r="F650" s="1586"/>
      <c r="G650" s="1586"/>
      <c r="H650" s="2012"/>
      <c r="I650" s="2012"/>
      <c r="J650" s="1586"/>
      <c r="K650" s="1586"/>
      <c r="L650" s="1586"/>
      <c r="M650" s="2015" t="s">
        <v>373</v>
      </c>
      <c r="N650" s="2015"/>
      <c r="O650" s="1597">
        <v>8.0726686697963814E-3</v>
      </c>
      <c r="P650" s="1586"/>
      <c r="Q650" s="1586"/>
      <c r="BB650" s="428"/>
    </row>
    <row r="651" s="241" customFormat="true" ht="25.15" customHeight="true" x14ac:dyDescent="0.2">
      <c r="A651" s="428"/>
      <c r="B651" s="428"/>
      <c r="C651" s="2014"/>
      <c r="D651" s="2012"/>
      <c r="E651" s="1586"/>
      <c r="F651" s="1586"/>
      <c r="G651" s="1586"/>
      <c r="H651" s="2012"/>
      <c r="I651" s="2012"/>
      <c r="J651" s="1586"/>
      <c r="K651" s="1586"/>
      <c r="L651" s="1586"/>
      <c r="M651" s="2015" t="s">
        <v>354</v>
      </c>
      <c r="N651" s="2015"/>
      <c r="O651" s="1597">
        <v>6.9422086616096983E-4</v>
      </c>
      <c r="P651" s="1586"/>
      <c r="Q651" s="1586"/>
      <c r="BB651" s="428"/>
    </row>
    <row r="652" s="241" customFormat="true" ht="25.15" customHeight="true" x14ac:dyDescent="0.2">
      <c r="A652" s="428"/>
      <c r="B652" s="428"/>
      <c r="C652" s="2014"/>
      <c r="D652" s="2012"/>
      <c r="E652" s="1586"/>
      <c r="F652" s="1586"/>
      <c r="G652" s="1586"/>
      <c r="H652" s="2012"/>
      <c r="I652" s="2012"/>
      <c r="J652" s="1586"/>
      <c r="K652" s="1586"/>
      <c r="L652" s="1586"/>
      <c r="M652" s="2015" t="s">
        <v>325</v>
      </c>
      <c r="N652" s="2015"/>
      <c r="O652" s="1597">
        <v>6.4870790605931344E-2</v>
      </c>
      <c r="P652" s="1586"/>
      <c r="Q652" s="1586"/>
      <c r="BB652" s="428"/>
    </row>
    <row r="653" s="241" customFormat="true" ht="25.15" customHeight="true" x14ac:dyDescent="0.2">
      <c r="A653" s="428"/>
      <c r="B653" s="428"/>
      <c r="C653" s="2014"/>
      <c r="D653" s="2012"/>
      <c r="E653" s="1586"/>
      <c r="F653" s="1586"/>
      <c r="G653" s="1586"/>
      <c r="H653" s="2012"/>
      <c r="I653" s="2012"/>
      <c r="J653" s="1586"/>
      <c r="K653" s="1586"/>
      <c r="L653" s="1586"/>
      <c r="M653" s="2015" t="s">
        <v>343</v>
      </c>
      <c r="N653" s="2015"/>
      <c r="O653" s="1597">
        <v>1.6800946268286297E-2</v>
      </c>
      <c r="P653" s="1586"/>
      <c r="Q653" s="1586"/>
      <c r="BB653" s="428"/>
    </row>
    <row r="654" s="241" customFormat="true" ht="25.15" customHeight="true" x14ac:dyDescent="0.2">
      <c r="A654" s="428"/>
      <c r="B654" s="428"/>
      <c r="C654" s="2014"/>
      <c r="D654" s="2012"/>
      <c r="E654" s="1586"/>
      <c r="F654" s="1586"/>
      <c r="G654" s="1586"/>
      <c r="H654" s="2012"/>
      <c r="I654" s="2012"/>
      <c r="J654" s="1586"/>
      <c r="K654" s="1586"/>
      <c r="L654" s="1586"/>
      <c r="M654" s="2015" t="s">
        <v>357</v>
      </c>
      <c r="N654" s="2015"/>
      <c r="O654" s="1597">
        <v>8.3157261007541245E-3</v>
      </c>
      <c r="P654" s="1586"/>
      <c r="Q654" s="1586"/>
      <c r="BB654" s="428"/>
    </row>
    <row r="655" s="241" customFormat="true" ht="25.15" customHeight="true" x14ac:dyDescent="0.2">
      <c r="A655" s="428"/>
      <c r="B655" s="428"/>
      <c r="C655" s="2014"/>
      <c r="D655" s="2012"/>
      <c r="E655" s="1586"/>
      <c r="F655" s="1586"/>
      <c r="G655" s="1586"/>
      <c r="H655" s="2012"/>
      <c r="I655" s="2012"/>
      <c r="J655" s="1586"/>
      <c r="K655" s="1586"/>
      <c r="L655" s="1586"/>
      <c r="M655" s="2015" t="s">
        <v>350</v>
      </c>
      <c r="N655" s="2015"/>
      <c r="O655" s="1597">
        <v>1.7938564013574676E-3</v>
      </c>
      <c r="P655" s="1586"/>
      <c r="Q655" s="1586"/>
      <c r="BB655" s="428"/>
    </row>
    <row r="656" s="241" customFormat="true" ht="25.15" customHeight="true" x14ac:dyDescent="0.2">
      <c r="A656" s="428"/>
      <c r="B656" s="428"/>
      <c r="C656" s="2014"/>
      <c r="D656" s="2012"/>
      <c r="E656" s="1586"/>
      <c r="F656" s="1586"/>
      <c r="G656" s="1586"/>
      <c r="H656" s="2012"/>
      <c r="I656" s="2012"/>
      <c r="J656" s="1586"/>
      <c r="K656" s="1586"/>
      <c r="L656" s="1586"/>
      <c r="M656" s="2015" t="s">
        <v>329</v>
      </c>
      <c r="N656" s="2015"/>
      <c r="O656" s="1597">
        <v>2.4919932574329801E-2</v>
      </c>
      <c r="P656" s="1586"/>
      <c r="Q656" s="1586"/>
      <c r="BB656" s="428"/>
    </row>
    <row r="657" s="241" customFormat="true" ht="25.15" customHeight="true" x14ac:dyDescent="0.2">
      <c r="A657" s="428"/>
      <c r="B657" s="428"/>
      <c r="C657" s="2014"/>
      <c r="D657" s="2012"/>
      <c r="E657" s="1586"/>
      <c r="F657" s="1586"/>
      <c r="G657" s="1586"/>
      <c r="H657" s="2012"/>
      <c r="I657" s="2012"/>
      <c r="J657" s="1586"/>
      <c r="K657" s="1586"/>
      <c r="L657" s="1586"/>
      <c r="M657" s="2015" t="s">
        <v>383</v>
      </c>
      <c r="N657" s="2015"/>
      <c r="O657" s="1597">
        <v>-1.0589819880988537E-3</v>
      </c>
      <c r="P657" s="1586"/>
      <c r="Q657" s="1586"/>
      <c r="BB657" s="428"/>
    </row>
    <row r="658" s="241" customFormat="true" ht="25.15" customHeight="true" x14ac:dyDescent="0.2">
      <c r="A658" s="428"/>
      <c r="B658" s="428"/>
      <c r="C658" s="2014"/>
      <c r="D658" s="2012"/>
      <c r="E658" s="1586"/>
      <c r="F658" s="1586"/>
      <c r="G658" s="1586"/>
      <c r="H658" s="2012"/>
      <c r="I658" s="2012"/>
      <c r="J658" s="1586"/>
      <c r="K658" s="1586"/>
      <c r="L658" s="1586"/>
      <c r="M658" s="2015" t="s">
        <v>315</v>
      </c>
      <c r="N658" s="2015"/>
      <c r="O658" s="1597">
        <v>-7.1403114427000924E-2</v>
      </c>
      <c r="P658" s="1586"/>
      <c r="Q658" s="1586"/>
      <c r="BB658" s="428"/>
    </row>
    <row r="659" s="241" customFormat="true" ht="25.15" customHeight="true" x14ac:dyDescent="0.2">
      <c r="A659" s="428"/>
      <c r="B659" s="428"/>
      <c r="C659" s="2014"/>
      <c r="D659" s="2012"/>
      <c r="E659" s="1586"/>
      <c r="F659" s="1586"/>
      <c r="G659" s="1586"/>
      <c r="H659" s="2012"/>
      <c r="I659" s="2012"/>
      <c r="J659" s="1586"/>
      <c r="K659" s="1586"/>
      <c r="L659" s="1586"/>
      <c r="M659" s="2015" t="s">
        <v>390</v>
      </c>
      <c r="N659" s="2015"/>
      <c r="O659" s="1597">
        <v>-1.2472131312806823E-3</v>
      </c>
      <c r="P659" s="1586"/>
      <c r="Q659" s="1586"/>
      <c r="BB659" s="428"/>
    </row>
    <row r="660" s="241" customFormat="true" ht="25.15" customHeight="true" x14ac:dyDescent="0.2">
      <c r="A660" s="428"/>
      <c r="B660" s="428"/>
      <c r="C660" s="2014"/>
      <c r="D660" s="2012"/>
      <c r="E660" s="1586"/>
      <c r="F660" s="1586"/>
      <c r="G660" s="1586"/>
      <c r="H660" s="2012"/>
      <c r="I660" s="2012"/>
      <c r="J660" s="1586"/>
      <c r="K660" s="1586"/>
      <c r="L660" s="1586"/>
      <c r="M660" s="2015" t="s">
        <v>337</v>
      </c>
      <c r="N660" s="2015"/>
      <c r="O660" s="1597">
        <v>-1.0227228256696988E-3</v>
      </c>
      <c r="P660" s="1586"/>
      <c r="Q660" s="1586"/>
      <c r="BB660" s="428"/>
    </row>
    <row r="661" s="241" customFormat="true" ht="25.15" customHeight="true" x14ac:dyDescent="0.2">
      <c r="A661" s="428"/>
      <c r="B661" s="428"/>
      <c r="C661" s="2014"/>
      <c r="D661" s="2012"/>
      <c r="E661" s="1586"/>
      <c r="F661" s="1586"/>
      <c r="G661" s="1586"/>
      <c r="H661" s="2012"/>
      <c r="I661" s="2012"/>
      <c r="J661" s="1586"/>
      <c r="K661" s="1586"/>
      <c r="L661" s="1586"/>
      <c r="M661" s="2015" t="s">
        <v>326</v>
      </c>
      <c r="N661" s="2015"/>
      <c r="O661" s="1597">
        <v>6.2911931254386894E-3</v>
      </c>
      <c r="P661" s="1586"/>
      <c r="Q661" s="1586"/>
      <c r="BB661" s="428"/>
    </row>
    <row r="662" s="241" customFormat="true" ht="25.15" customHeight="true" x14ac:dyDescent="0.2">
      <c r="A662" s="428"/>
      <c r="B662" s="428"/>
      <c r="C662" s="2014"/>
      <c r="D662" s="2012"/>
      <c r="E662" s="1586"/>
      <c r="F662" s="1586"/>
      <c r="G662" s="1586"/>
      <c r="H662" s="2012"/>
      <c r="I662" s="2012"/>
      <c r="J662" s="1586"/>
      <c r="K662" s="1586"/>
      <c r="L662" s="1586"/>
      <c r="M662" s="2015" t="s">
        <v>320</v>
      </c>
      <c r="N662" s="2015"/>
      <c r="O662" s="1597">
        <v>4.0511964753995856E-2</v>
      </c>
      <c r="P662" s="1586"/>
      <c r="Q662" s="1586"/>
      <c r="BB662" s="428"/>
    </row>
    <row r="663" s="241" customFormat="true" ht="25.15" customHeight="true" x14ac:dyDescent="0.2">
      <c r="A663" s="428"/>
      <c r="B663" s="428"/>
      <c r="C663" s="2014"/>
      <c r="D663" s="2012"/>
      <c r="E663" s="1586"/>
      <c r="F663" s="1586"/>
      <c r="G663" s="1586"/>
      <c r="H663" s="2012"/>
      <c r="I663" s="2012"/>
      <c r="J663" s="1586"/>
      <c r="K663" s="1586"/>
      <c r="L663" s="1586"/>
      <c r="M663" s="2015" t="s">
        <v>323</v>
      </c>
      <c r="N663" s="2015"/>
      <c r="O663" s="1597">
        <v>7.222453284129797E-2</v>
      </c>
      <c r="P663" s="1586"/>
      <c r="Q663" s="1586"/>
      <c r="BB663" s="428"/>
    </row>
    <row r="664" s="241" customFormat="true" ht="25.15" customHeight="true" x14ac:dyDescent="0.2">
      <c r="A664" s="428"/>
      <c r="B664" s="428"/>
      <c r="C664" s="2014"/>
      <c r="D664" s="2012"/>
      <c r="E664" s="1586"/>
      <c r="F664" s="1586"/>
      <c r="G664" s="1586"/>
      <c r="H664" s="2012"/>
      <c r="I664" s="2012"/>
      <c r="J664" s="1586"/>
      <c r="K664" s="1586"/>
      <c r="L664" s="1586"/>
      <c r="M664" s="2015" t="s">
        <v>313</v>
      </c>
      <c r="N664" s="2015"/>
      <c r="O664" s="1597">
        <v>8.8075753382028638E-2</v>
      </c>
      <c r="P664" s="1586"/>
      <c r="Q664" s="1586"/>
      <c r="BB664" s="428"/>
    </row>
    <row r="665" s="241" customFormat="true" ht="25.15" customHeight="true" x14ac:dyDescent="0.2">
      <c r="A665" s="428"/>
      <c r="B665" s="428"/>
      <c r="C665" s="2014"/>
      <c r="D665" s="2012"/>
      <c r="E665" s="1586"/>
      <c r="F665" s="1586"/>
      <c r="G665" s="1586"/>
      <c r="H665" s="2012"/>
      <c r="I665" s="2012"/>
      <c r="J665" s="1586"/>
      <c r="K665" s="1586"/>
      <c r="L665" s="1586"/>
      <c r="M665" s="2015" t="s">
        <v>332</v>
      </c>
      <c r="N665" s="2015"/>
      <c r="O665" s="1597">
        <v>6.1882445681717656E-2</v>
      </c>
      <c r="P665" s="1586"/>
      <c r="Q665" s="1586"/>
      <c r="BB665" s="428"/>
    </row>
    <row r="666" s="241" customFormat="true" ht="25.15" customHeight="true" x14ac:dyDescent="0.2">
      <c r="A666" s="428"/>
      <c r="B666" s="428"/>
      <c r="C666" s="2014"/>
      <c r="D666" s="2012"/>
      <c r="E666" s="1586"/>
      <c r="F666" s="1586"/>
      <c r="G666" s="1586"/>
      <c r="H666" s="2012"/>
      <c r="I666" s="2012"/>
      <c r="J666" s="1586"/>
      <c r="K666" s="1586"/>
      <c r="L666" s="1586"/>
      <c r="M666" s="2015" t="s">
        <v>316</v>
      </c>
      <c r="N666" s="2015"/>
      <c r="O666" s="1597">
        <v>7.0223452450169296E-2</v>
      </c>
      <c r="P666" s="1586"/>
      <c r="Q666" s="1586"/>
      <c r="BB666" s="428"/>
    </row>
    <row r="667" s="241" customFormat="true" ht="25.15" customHeight="true" x14ac:dyDescent="0.2">
      <c r="A667" s="428"/>
      <c r="B667" s="428"/>
      <c r="C667" s="2014"/>
      <c r="D667" s="2012"/>
      <c r="E667" s="1586"/>
      <c r="F667" s="1586"/>
      <c r="G667" s="1586"/>
      <c r="H667" s="2012"/>
      <c r="I667" s="2012"/>
      <c r="J667" s="1586"/>
      <c r="K667" s="1586"/>
      <c r="L667" s="1586"/>
      <c r="M667" s="2015" t="s">
        <v>317</v>
      </c>
      <c r="N667" s="2015"/>
      <c r="O667" s="1597">
        <v>7.9078855477736493E-2</v>
      </c>
      <c r="P667" s="1586"/>
      <c r="Q667" s="1586"/>
      <c r="BB667" s="428"/>
    </row>
    <row r="668" s="241" customFormat="true" ht="25.15" customHeight="true" x14ac:dyDescent="0.2">
      <c r="A668" s="428"/>
      <c r="B668" s="428"/>
      <c r="C668" s="2014"/>
      <c r="D668" s="2012"/>
      <c r="E668" s="1586"/>
      <c r="F668" s="1586"/>
      <c r="G668" s="1586"/>
      <c r="H668" s="2012"/>
      <c r="I668" s="2012"/>
      <c r="J668" s="1586"/>
      <c r="K668" s="1586"/>
      <c r="L668" s="1586"/>
      <c r="M668" s="2015" t="s">
        <v>324</v>
      </c>
      <c r="N668" s="2015"/>
      <c r="O668" s="1597">
        <v>7.0885997787501556E-2</v>
      </c>
      <c r="P668" s="1586"/>
      <c r="Q668" s="1586"/>
      <c r="BB668" s="428"/>
    </row>
    <row r="669" s="241" customFormat="true" ht="25.15" customHeight="true" x14ac:dyDescent="0.2">
      <c r="A669" s="428"/>
      <c r="B669" s="428"/>
      <c r="C669" s="2014"/>
      <c r="D669" s="2012"/>
      <c r="E669" s="1586"/>
      <c r="F669" s="1586"/>
      <c r="G669" s="1586"/>
      <c r="H669" s="2012"/>
      <c r="I669" s="2012"/>
      <c r="J669" s="1586"/>
      <c r="K669" s="1586"/>
      <c r="L669" s="1586"/>
      <c r="M669" s="2015" t="s">
        <v>335</v>
      </c>
      <c r="N669" s="2015"/>
      <c r="O669" s="1597">
        <v>4.6717427810738191E-2</v>
      </c>
      <c r="P669" s="1586"/>
      <c r="Q669" s="1586"/>
      <c r="BB669" s="428"/>
    </row>
    <row r="670" s="241" customFormat="true" ht="25.15" customHeight="true" x14ac:dyDescent="0.2">
      <c r="A670" s="428"/>
      <c r="B670" s="428"/>
      <c r="C670" s="2014"/>
      <c r="D670" s="2012"/>
      <c r="E670" s="1586"/>
      <c r="F670" s="1586"/>
      <c r="G670" s="1586"/>
      <c r="H670" s="2012"/>
      <c r="I670" s="2012"/>
      <c r="J670" s="1586"/>
      <c r="K670" s="1586"/>
      <c r="L670" s="1586"/>
      <c r="M670" s="2015" t="s">
        <v>309</v>
      </c>
      <c r="N670" s="2015"/>
      <c r="O670" s="1597">
        <v>0.1030816769762988</v>
      </c>
      <c r="P670" s="1586"/>
      <c r="Q670" s="1586"/>
      <c r="BB670" s="428"/>
    </row>
    <row r="671" s="241" customFormat="true" ht="25.15" customHeight="true" x14ac:dyDescent="0.2">
      <c r="A671" s="428"/>
      <c r="B671" s="428"/>
      <c r="C671" s="2014"/>
      <c r="D671" s="2012"/>
      <c r="E671" s="1586"/>
      <c r="F671" s="1586"/>
      <c r="G671" s="1586"/>
      <c r="H671" s="2012"/>
      <c r="I671" s="2012"/>
      <c r="J671" s="1586"/>
      <c r="K671" s="1586"/>
      <c r="L671" s="1586"/>
      <c r="M671" s="2015" t="s">
        <v>362</v>
      </c>
      <c r="N671" s="2015"/>
      <c r="O671" s="1597">
        <v>-1.53818805198928E-2</v>
      </c>
      <c r="P671" s="1586"/>
      <c r="Q671" s="1586"/>
      <c r="BB671" s="428"/>
    </row>
    <row r="672" s="241" customFormat="true" ht="25.15" customHeight="true" x14ac:dyDescent="0.2">
      <c r="A672" s="428"/>
      <c r="B672" s="428"/>
      <c r="C672" s="2014"/>
      <c r="D672" s="2012"/>
      <c r="E672" s="1586"/>
      <c r="F672" s="1586"/>
      <c r="G672" s="1586"/>
      <c r="H672" s="2012"/>
      <c r="I672" s="2012"/>
      <c r="J672" s="1586"/>
      <c r="K672" s="1586"/>
      <c r="L672" s="1586"/>
      <c r="M672" s="2015" t="s">
        <v>400</v>
      </c>
      <c r="N672" s="2015"/>
      <c r="O672" s="1597">
        <v>-6.29438574528994E-4</v>
      </c>
      <c r="P672" s="1586"/>
      <c r="Q672" s="1586"/>
      <c r="BB672" s="428"/>
    </row>
    <row r="673" s="241" customFormat="true" ht="25.15" customHeight="true" x14ac:dyDescent="0.2">
      <c r="A673" s="428"/>
      <c r="B673" s="428"/>
      <c r="C673" s="2014"/>
      <c r="D673" s="2012"/>
      <c r="E673" s="1586"/>
      <c r="F673" s="1586"/>
      <c r="G673" s="1586"/>
      <c r="H673" s="2012"/>
      <c r="I673" s="2012"/>
      <c r="J673" s="1586"/>
      <c r="K673" s="1586"/>
      <c r="L673" s="1586"/>
      <c r="M673" s="2015" t="s">
        <v>399</v>
      </c>
      <c r="N673" s="2015"/>
      <c r="O673" s="1597">
        <v>7.0354563547033778E-4</v>
      </c>
      <c r="P673" s="1586"/>
      <c r="Q673" s="1586"/>
      <c r="BB673" s="428"/>
    </row>
    <row r="674" s="241" customFormat="true" ht="25.15" customHeight="true" x14ac:dyDescent="0.2">
      <c r="A674" s="428"/>
      <c r="B674" s="428"/>
      <c r="C674" s="2014"/>
      <c r="D674" s="2012"/>
      <c r="E674" s="1586"/>
      <c r="F674" s="1586"/>
      <c r="G674" s="1586"/>
      <c r="H674" s="2012"/>
      <c r="I674" s="2012"/>
      <c r="J674" s="1586"/>
      <c r="K674" s="1586"/>
      <c r="L674" s="1586"/>
      <c r="M674" s="2015" t="s">
        <v>363</v>
      </c>
      <c r="N674" s="2015"/>
      <c r="O674" s="1597">
        <v>-1.327643601653802E-2</v>
      </c>
      <c r="P674" s="1586"/>
      <c r="Q674" s="1586"/>
      <c r="BB674" s="428"/>
    </row>
    <row r="675" s="241" customFormat="true" ht="25.15" customHeight="true" x14ac:dyDescent="0.2">
      <c r="A675" s="428"/>
      <c r="B675" s="428"/>
      <c r="C675" s="2014"/>
      <c r="D675" s="2012"/>
      <c r="E675" s="1586"/>
      <c r="F675" s="1586"/>
      <c r="G675" s="1586"/>
      <c r="H675" s="2012"/>
      <c r="I675" s="2012"/>
      <c r="J675" s="1586"/>
      <c r="K675" s="1586"/>
      <c r="L675" s="1586"/>
      <c r="M675" s="2015" t="s">
        <v>393</v>
      </c>
      <c r="N675" s="2015"/>
      <c r="O675" s="1597">
        <v>3.5815552547006214E-3</v>
      </c>
      <c r="P675" s="1586"/>
      <c r="Q675" s="1586"/>
      <c r="BB675" s="428"/>
    </row>
    <row r="676" s="241" customFormat="true" ht="25.15" customHeight="true" x14ac:dyDescent="0.2">
      <c r="A676" s="428"/>
      <c r="B676" s="428"/>
      <c r="C676" s="2014"/>
      <c r="D676" s="2012"/>
      <c r="E676" s="1586"/>
      <c r="F676" s="1586"/>
      <c r="G676" s="1586"/>
      <c r="H676" s="2012"/>
      <c r="I676" s="2012"/>
      <c r="J676" s="1586"/>
      <c r="K676" s="1586"/>
      <c r="L676" s="1586"/>
      <c r="M676" s="2015" t="s">
        <v>344</v>
      </c>
      <c r="N676" s="2015"/>
      <c r="O676" s="1597">
        <v>2.7564875535631961E-2</v>
      </c>
      <c r="P676" s="1586"/>
      <c r="Q676" s="1586"/>
      <c r="BB676" s="428"/>
    </row>
    <row r="677" s="241" customFormat="true" ht="25.15" customHeight="true" x14ac:dyDescent="0.2">
      <c r="A677" s="428"/>
      <c r="B677" s="428"/>
      <c r="C677" s="2014"/>
      <c r="D677" s="2012"/>
      <c r="E677" s="1586"/>
      <c r="F677" s="1586"/>
      <c r="G677" s="1586"/>
      <c r="H677" s="2012"/>
      <c r="I677" s="2012"/>
      <c r="J677" s="1586"/>
      <c r="K677" s="1586"/>
      <c r="L677" s="1586"/>
      <c r="M677" s="2015" t="s">
        <v>369</v>
      </c>
      <c r="N677" s="2015"/>
      <c r="O677" s="1597">
        <v>-1.2092618958708772E-2</v>
      </c>
      <c r="P677" s="1586"/>
      <c r="Q677" s="1586"/>
      <c r="BB677" s="428"/>
    </row>
    <row r="678" s="241" customFormat="true" ht="25.15" customHeight="true" x14ac:dyDescent="0.2">
      <c r="A678" s="428"/>
      <c r="B678" s="428"/>
      <c r="C678" s="2014"/>
      <c r="D678" s="2012"/>
      <c r="E678" s="1586"/>
      <c r="F678" s="1586"/>
      <c r="G678" s="1586"/>
      <c r="H678" s="2012"/>
      <c r="I678" s="2012"/>
      <c r="J678" s="1586"/>
      <c r="K678" s="1586"/>
      <c r="L678" s="1586"/>
      <c r="M678" s="2015" t="s">
        <v>389</v>
      </c>
      <c r="N678" s="2015"/>
      <c r="O678" s="1597">
        <v>-6.7149267170331685E-3</v>
      </c>
      <c r="P678" s="1586"/>
      <c r="Q678" s="1586"/>
      <c r="BB678" s="428"/>
    </row>
    <row r="679" s="241" customFormat="true" ht="25.15" customHeight="true" x14ac:dyDescent="0.2">
      <c r="A679" s="428"/>
      <c r="B679" s="428"/>
      <c r="C679" s="2014"/>
      <c r="D679" s="2012"/>
      <c r="E679" s="1586"/>
      <c r="F679" s="1586"/>
      <c r="G679" s="1586"/>
      <c r="H679" s="2012"/>
      <c r="I679" s="2012"/>
      <c r="J679" s="1586"/>
      <c r="K679" s="1586"/>
      <c r="L679" s="1586"/>
      <c r="M679" s="2015" t="s">
        <v>385</v>
      </c>
      <c r="N679" s="2015"/>
      <c r="O679" s="1597">
        <v>7.4616692616680464E-3</v>
      </c>
      <c r="P679" s="1586"/>
      <c r="Q679" s="1586"/>
      <c r="BB679" s="428"/>
    </row>
    <row r="680" s="241" customFormat="true" ht="25.15" customHeight="true" x14ac:dyDescent="0.2">
      <c r="A680" s="428"/>
      <c r="B680" s="428"/>
      <c r="C680" s="2014"/>
      <c r="D680" s="2012"/>
      <c r="E680" s="1586"/>
      <c r="F680" s="1586"/>
      <c r="G680" s="1586"/>
      <c r="H680" s="2012"/>
      <c r="I680" s="2012"/>
      <c r="J680" s="1586"/>
      <c r="K680" s="1586"/>
      <c r="L680" s="1586"/>
      <c r="M680" s="2015" t="s">
        <v>364</v>
      </c>
      <c r="N680" s="2015"/>
      <c r="O680" s="1597">
        <v>-1.2832028155215282E-2</v>
      </c>
      <c r="P680" s="1586"/>
      <c r="Q680" s="1586"/>
      <c r="BB680" s="428"/>
    </row>
    <row r="681" s="241" customFormat="true" ht="25.15" customHeight="true" x14ac:dyDescent="0.2">
      <c r="A681" s="428"/>
      <c r="B681" s="428"/>
      <c r="C681" s="2014"/>
      <c r="D681" s="2012"/>
      <c r="E681" s="1586"/>
      <c r="F681" s="1586"/>
      <c r="G681" s="1586"/>
      <c r="H681" s="2012"/>
      <c r="I681" s="2012"/>
      <c r="J681" s="1586"/>
      <c r="K681" s="1586"/>
      <c r="L681" s="1586"/>
      <c r="M681" s="2015" t="s">
        <v>395</v>
      </c>
      <c r="N681" s="2015"/>
      <c r="O681" s="1597">
        <v>-3.3854070360890675E-3</v>
      </c>
      <c r="P681" s="1586"/>
      <c r="Q681" s="1586"/>
      <c r="BB681" s="428"/>
    </row>
    <row r="682" s="241" customFormat="true" ht="25.15" customHeight="true" x14ac:dyDescent="0.2">
      <c r="A682" s="428"/>
      <c r="B682" s="428"/>
      <c r="C682" s="2014"/>
      <c r="D682" s="2012"/>
      <c r="E682" s="1586"/>
      <c r="F682" s="1586"/>
      <c r="G682" s="1586"/>
      <c r="H682" s="2012"/>
      <c r="I682" s="2012"/>
      <c r="J682" s="1586"/>
      <c r="K682" s="1586"/>
      <c r="L682" s="1586"/>
      <c r="M682" s="2015" t="s">
        <v>360</v>
      </c>
      <c r="N682" s="2015"/>
      <c r="O682" s="1597">
        <v>1.5910311657805921E-2</v>
      </c>
      <c r="P682" s="1586"/>
      <c r="Q682" s="1586"/>
      <c r="BB682" s="428"/>
    </row>
    <row r="683" s="241" customFormat="true" ht="25.15" customHeight="true" x14ac:dyDescent="0.2">
      <c r="A683" s="428"/>
      <c r="B683" s="428"/>
      <c r="C683" s="2014"/>
      <c r="D683" s="2012"/>
      <c r="E683" s="1586"/>
      <c r="F683" s="1586"/>
      <c r="G683" s="1586"/>
      <c r="H683" s="2012"/>
      <c r="I683" s="2012"/>
      <c r="J683" s="1586"/>
      <c r="K683" s="1586"/>
      <c r="L683" s="1586"/>
      <c r="M683" s="2015" t="s">
        <v>397</v>
      </c>
      <c r="N683" s="2015"/>
      <c r="O683" s="1597">
        <v>2.5229599841611961E-3</v>
      </c>
      <c r="P683" s="1586"/>
      <c r="Q683" s="1586"/>
      <c r="BB683" s="428"/>
    </row>
    <row r="684" s="241" customFormat="true" ht="25.15" customHeight="true" x14ac:dyDescent="0.2">
      <c r="A684" s="428"/>
      <c r="B684" s="428"/>
      <c r="C684" s="2014"/>
      <c r="D684" s="2012"/>
      <c r="E684" s="1586"/>
      <c r="F684" s="1586"/>
      <c r="G684" s="1586"/>
      <c r="H684" s="2012"/>
      <c r="I684" s="2012"/>
      <c r="J684" s="1586"/>
      <c r="K684" s="1586"/>
      <c r="L684" s="1586"/>
      <c r="M684" s="2015" t="s">
        <v>398</v>
      </c>
      <c r="N684" s="2015"/>
      <c r="O684" s="1597">
        <v>-1.0318397597546525E-3</v>
      </c>
      <c r="P684" s="1586"/>
      <c r="Q684" s="1586"/>
      <c r="BB684" s="428"/>
    </row>
    <row r="685" s="241" customFormat="true" ht="25.15" customHeight="true" x14ac:dyDescent="0.2">
      <c r="A685" s="428"/>
      <c r="B685" s="428"/>
      <c r="C685" s="2014"/>
      <c r="D685" s="2012"/>
      <c r="E685" s="1586"/>
      <c r="F685" s="1586"/>
      <c r="G685" s="1586"/>
      <c r="H685" s="2012"/>
      <c r="I685" s="2012"/>
      <c r="J685" s="1586"/>
      <c r="K685" s="1586"/>
      <c r="L685" s="1586"/>
      <c r="M685" s="2015" t="s">
        <v>392</v>
      </c>
      <c r="N685" s="2015"/>
      <c r="O685" s="1597">
        <v>5.522066222236225E-3</v>
      </c>
      <c r="P685" s="1586"/>
      <c r="Q685" s="1586"/>
      <c r="BB685" s="428"/>
    </row>
    <row r="686" s="241" customFormat="true" ht="25.15" customHeight="true" x14ac:dyDescent="0.2">
      <c r="A686" s="428"/>
      <c r="B686" s="428"/>
      <c r="C686" s="2014"/>
      <c r="D686" s="2012"/>
      <c r="E686" s="1586"/>
      <c r="F686" s="1586"/>
      <c r="G686" s="1586"/>
      <c r="H686" s="2012"/>
      <c r="I686" s="2012"/>
      <c r="J686" s="1586"/>
      <c r="K686" s="1586"/>
      <c r="L686" s="1586"/>
      <c r="M686" s="2015" t="s">
        <v>356</v>
      </c>
      <c r="N686" s="2015"/>
      <c r="O686" s="1597">
        <v>-1.9333745662086472E-2</v>
      </c>
      <c r="P686" s="1586"/>
      <c r="Q686" s="1586"/>
      <c r="BB686" s="428"/>
    </row>
    <row r="687" s="241" customFormat="true" ht="25.15" customHeight="true" x14ac:dyDescent="0.2">
      <c r="A687" s="428"/>
      <c r="B687" s="428"/>
      <c r="C687" s="2014"/>
      <c r="D687" s="2012"/>
      <c r="E687" s="1586"/>
      <c r="F687" s="1586"/>
      <c r="G687" s="1586"/>
      <c r="H687" s="2012"/>
      <c r="I687" s="2012"/>
      <c r="J687" s="1586"/>
      <c r="K687" s="1586"/>
      <c r="L687" s="1586"/>
      <c r="M687" s="2015" t="s">
        <v>394</v>
      </c>
      <c r="N687" s="2015"/>
      <c r="O687" s="1597">
        <v>-3.567283824689313E-3</v>
      </c>
      <c r="P687" s="1586"/>
      <c r="Q687" s="1586"/>
      <c r="BB687" s="428"/>
    </row>
    <row r="688" s="241" customFormat="true" ht="25.15" customHeight="true" x14ac:dyDescent="0.2">
      <c r="A688" s="428"/>
      <c r="B688" s="428"/>
      <c r="C688" s="2014"/>
      <c r="D688" s="2012"/>
      <c r="E688" s="1586"/>
      <c r="F688" s="1586"/>
      <c r="G688" s="1586"/>
      <c r="H688" s="2012"/>
      <c r="I688" s="2012"/>
      <c r="J688" s="1586"/>
      <c r="K688" s="1586"/>
      <c r="L688" s="1586"/>
      <c r="M688" s="2015" t="s">
        <v>349</v>
      </c>
      <c r="N688" s="2015"/>
      <c r="O688" s="1597">
        <v>2.0770766381495165E-2</v>
      </c>
      <c r="P688" s="1586"/>
      <c r="Q688" s="1586"/>
      <c r="BB688" s="428"/>
    </row>
    <row r="689" s="241" customFormat="true" ht="25.15" customHeight="true" x14ac:dyDescent="0.2">
      <c r="A689" s="428"/>
      <c r="B689" s="428"/>
      <c r="C689" s="2014"/>
      <c r="D689" s="2012"/>
      <c r="E689" s="1586"/>
      <c r="F689" s="1586"/>
      <c r="G689" s="1586"/>
      <c r="H689" s="2012"/>
      <c r="I689" s="2012"/>
      <c r="J689" s="1586"/>
      <c r="K689" s="1586"/>
      <c r="L689" s="1586"/>
      <c r="M689" s="2015" t="s">
        <v>387</v>
      </c>
      <c r="N689" s="2015"/>
      <c r="O689" s="1597">
        <v>-7.1209847390636873E-3</v>
      </c>
      <c r="P689" s="1586"/>
      <c r="Q689" s="1586"/>
      <c r="BB689" s="428"/>
    </row>
    <row r="690" s="241" customFormat="true" ht="25.15" customHeight="true" x14ac:dyDescent="0.2">
      <c r="A690" s="428"/>
      <c r="B690" s="428"/>
      <c r="C690" s="2014"/>
      <c r="D690" s="2012"/>
      <c r="E690" s="1586"/>
      <c r="F690" s="1586"/>
      <c r="G690" s="1586"/>
      <c r="H690" s="2012"/>
      <c r="I690" s="2012"/>
      <c r="J690" s="1586"/>
      <c r="K690" s="1586"/>
      <c r="L690" s="1586"/>
      <c r="M690" s="2015" t="s">
        <v>378</v>
      </c>
      <c r="N690" s="2015"/>
      <c r="O690" s="1597">
        <v>8.1622527046683272E-3</v>
      </c>
      <c r="P690" s="1586"/>
      <c r="Q690" s="1586"/>
      <c r="BB690" s="428"/>
    </row>
    <row r="691" s="241" customFormat="true" ht="25.15" customHeight="true" x14ac:dyDescent="0.2">
      <c r="A691" s="428"/>
      <c r="B691" s="428"/>
      <c r="C691" s="2014"/>
      <c r="D691" s="2012"/>
      <c r="E691" s="1586"/>
      <c r="F691" s="1586"/>
      <c r="G691" s="1586"/>
      <c r="H691" s="2012"/>
      <c r="I691" s="2012"/>
      <c r="J691" s="1586"/>
      <c r="K691" s="1586"/>
      <c r="L691" s="1586"/>
      <c r="M691" s="2015" t="s">
        <v>352</v>
      </c>
      <c r="N691" s="2015"/>
      <c r="O691" s="1597">
        <v>2.0614936091052166E-2</v>
      </c>
      <c r="P691" s="1586"/>
      <c r="Q691" s="1586"/>
      <c r="BB691" s="428"/>
    </row>
    <row r="692" s="241" customFormat="true" ht="25.15" customHeight="true" x14ac:dyDescent="0.2">
      <c r="A692" s="428"/>
      <c r="B692" s="428"/>
      <c r="C692" s="2014"/>
      <c r="D692" s="2012"/>
      <c r="E692" s="1586"/>
      <c r="F692" s="1586"/>
      <c r="G692" s="1586"/>
      <c r="H692" s="2012"/>
      <c r="I692" s="2012"/>
      <c r="J692" s="1586"/>
      <c r="K692" s="1586"/>
      <c r="L692" s="1586"/>
      <c r="M692" s="2015" t="s">
        <v>371</v>
      </c>
      <c r="N692" s="2015"/>
      <c r="O692" s="1597">
        <v>1.1390892723048111E-2</v>
      </c>
      <c r="P692" s="1586"/>
      <c r="Q692" s="1586"/>
      <c r="BB692" s="428"/>
    </row>
    <row r="693" s="241" customFormat="true" ht="25.15" customHeight="true" x14ac:dyDescent="0.2">
      <c r="A693" s="428"/>
      <c r="B693" s="428"/>
      <c r="C693" s="2014"/>
      <c r="D693" s="2012"/>
      <c r="E693" s="1586"/>
      <c r="F693" s="1586"/>
      <c r="G693" s="1586"/>
      <c r="H693" s="2012"/>
      <c r="I693" s="2012"/>
      <c r="J693" s="1586"/>
      <c r="K693" s="1586"/>
      <c r="L693" s="1586"/>
      <c r="M693" s="2015" t="s">
        <v>396</v>
      </c>
      <c r="N693" s="2015"/>
      <c r="O693" s="1597">
        <v>2.6474515866102897E-3</v>
      </c>
      <c r="P693" s="1586"/>
      <c r="Q693" s="1586"/>
      <c r="BB693" s="428"/>
    </row>
    <row r="694" s="241" customFormat="true" ht="25.15" customHeight="true" x14ac:dyDescent="0.2">
      <c r="A694" s="428"/>
      <c r="B694" s="428"/>
      <c r="C694" s="2014"/>
      <c r="D694" s="2012"/>
      <c r="E694" s="1586"/>
      <c r="F694" s="1586"/>
      <c r="G694" s="1586"/>
      <c r="H694" s="2012"/>
      <c r="I694" s="2012"/>
      <c r="J694" s="1586"/>
      <c r="K694" s="1586"/>
      <c r="L694" s="1586"/>
      <c r="M694" s="2015" t="s">
        <v>386</v>
      </c>
      <c r="N694" s="2015"/>
      <c r="O694" s="1597">
        <v>7.2619690185170014E-3</v>
      </c>
      <c r="P694" s="1586"/>
      <c r="Q694" s="1586"/>
      <c r="BB694" s="428"/>
    </row>
    <row r="695" s="241" customFormat="true" ht="25.15" customHeight="true" x14ac:dyDescent="0.2">
      <c r="A695" s="428"/>
      <c r="B695" s="428"/>
      <c r="C695" s="2014"/>
      <c r="D695" s="2012"/>
      <c r="E695" s="1586"/>
      <c r="F695" s="1586"/>
      <c r="G695" s="1586"/>
      <c r="H695" s="2012"/>
      <c r="I695" s="2012"/>
      <c r="J695" s="1586"/>
      <c r="K695" s="1586"/>
      <c r="L695" s="1586"/>
      <c r="M695" s="2015" t="s">
        <v>348</v>
      </c>
      <c r="N695" s="2015"/>
      <c r="O695" s="1597">
        <v>-2.1127679188267846E-2</v>
      </c>
      <c r="P695" s="1586"/>
      <c r="Q695" s="1586"/>
      <c r="BB695" s="428"/>
    </row>
    <row r="696" s="241" customFormat="true" ht="25.15" customHeight="true" x14ac:dyDescent="0.2">
      <c r="A696" s="428"/>
      <c r="B696" s="428"/>
      <c r="C696" s="2014"/>
      <c r="D696" s="2012"/>
      <c r="E696" s="1586"/>
      <c r="F696" s="1586"/>
      <c r="G696" s="1586"/>
      <c r="H696" s="2012"/>
      <c r="I696" s="2012"/>
      <c r="J696" s="1586"/>
      <c r="K696" s="1586"/>
      <c r="L696" s="1586"/>
      <c r="M696" s="2015" t="s">
        <v>374</v>
      </c>
      <c r="N696" s="2015"/>
      <c r="O696" s="1597">
        <v>-8.9030202766420576E-3</v>
      </c>
      <c r="P696" s="1586"/>
      <c r="Q696" s="1586"/>
      <c r="BB696" s="428"/>
    </row>
    <row r="697" s="241" customFormat="true" ht="25.15" customHeight="true" x14ac:dyDescent="0.2">
      <c r="A697" s="428"/>
      <c r="B697" s="428"/>
      <c r="C697" s="2014"/>
      <c r="D697" s="2012"/>
      <c r="E697" s="1586"/>
      <c r="F697" s="1586"/>
      <c r="G697" s="1586"/>
      <c r="H697" s="2012"/>
      <c r="I697" s="2012"/>
      <c r="J697" s="1586"/>
      <c r="K697" s="1586"/>
      <c r="L697" s="1586"/>
      <c r="M697" s="2015" t="s">
        <v>339</v>
      </c>
      <c r="N697" s="2015"/>
      <c r="O697" s="1603">
        <v>3.3937244091644503E-2</v>
      </c>
      <c r="P697" s="1586"/>
      <c r="Q697" s="1586"/>
      <c r="BB697" s="428"/>
    </row>
    <row r="698" s="241" customFormat="true" ht="25.15" customHeight="true" x14ac:dyDescent="0.2">
      <c r="A698" s="428"/>
      <c r="B698" s="428"/>
      <c r="C698" s="2014"/>
      <c r="D698" s="2012"/>
      <c r="E698" s="1586"/>
      <c r="F698" s="1586"/>
      <c r="G698" s="1586"/>
      <c r="H698" s="2012"/>
      <c r="I698" s="2012"/>
      <c r="J698" s="1586"/>
      <c r="K698" s="1586"/>
      <c r="L698" s="1586"/>
      <c r="M698" s="2012"/>
      <c r="N698" s="2012"/>
      <c r="O698" s="1586"/>
      <c r="P698" s="1586"/>
      <c r="Q698" s="1586"/>
      <c r="BB698" s="428"/>
    </row>
    <row r="699" s="241" customFormat="true" ht="25.15" customHeight="true" x14ac:dyDescent="0.2">
      <c r="A699" s="428"/>
      <c r="B699" s="428"/>
      <c r="C699" s="2014"/>
      <c r="D699" s="2012"/>
      <c r="E699" s="1586"/>
      <c r="F699" s="1586"/>
      <c r="G699" s="1586"/>
      <c r="H699" s="2012"/>
      <c r="I699" s="2012"/>
      <c r="J699" s="1586"/>
      <c r="K699" s="1586"/>
      <c r="L699" s="1586"/>
      <c r="M699" s="2012"/>
      <c r="N699" s="2012"/>
      <c r="O699" s="1586"/>
      <c r="P699" s="1586"/>
      <c r="Q699" s="1586"/>
      <c r="BB699" s="428"/>
    </row>
    <row r="700" s="241" customFormat="true" ht="25.15" customHeight="true" x14ac:dyDescent="0.2">
      <c r="A700" s="428"/>
      <c r="B700" s="428"/>
      <c r="C700" s="2014"/>
      <c r="D700" s="2012"/>
      <c r="E700" s="1586"/>
      <c r="F700" s="1586"/>
      <c r="G700" s="1586"/>
      <c r="H700" s="2012"/>
      <c r="I700" s="2012"/>
      <c r="J700" s="1586"/>
      <c r="K700" s="1586"/>
      <c r="L700" s="1586"/>
      <c r="M700" s="2015" t="s">
        <v>258</v>
      </c>
      <c r="N700" s="2015"/>
      <c r="O700" s="2015"/>
      <c r="P700" s="1586"/>
      <c r="Q700" s="1586"/>
      <c r="BB700" s="428"/>
    </row>
    <row r="701" s="241" customFormat="true" ht="25.15" customHeight="true" x14ac:dyDescent="0.2">
      <c r="A701" s="428"/>
      <c r="B701" s="428"/>
      <c r="C701" s="2014"/>
      <c r="D701" s="2012"/>
      <c r="E701" s="1586"/>
      <c r="F701" s="1586"/>
      <c r="G701" s="1586"/>
      <c r="H701" s="2012"/>
      <c r="I701" s="2012"/>
      <c r="J701" s="1586"/>
      <c r="K701" s="1586"/>
      <c r="L701" s="1586"/>
      <c r="M701" s="2015" t="s">
        <v>213</v>
      </c>
      <c r="N701" s="2015"/>
      <c r="O701" s="1629" t="s">
        <v>214</v>
      </c>
      <c r="P701" s="1586"/>
      <c r="Q701" s="1586"/>
      <c r="BB701" s="428"/>
    </row>
    <row r="702" s="241" customFormat="true" ht="25.15" customHeight="true" x14ac:dyDescent="0.2">
      <c r="A702" s="428"/>
      <c r="B702" s="428"/>
      <c r="C702" s="2014"/>
      <c r="D702" s="2012"/>
      <c r="E702" s="1586"/>
      <c r="F702" s="1586"/>
      <c r="G702" s="1586"/>
      <c r="H702" s="2012"/>
      <c r="I702" s="2012"/>
      <c r="J702" s="1586"/>
      <c r="K702" s="1586"/>
      <c r="L702" s="1586"/>
      <c r="M702" s="2015" t="s">
        <v>214</v>
      </c>
      <c r="N702" s="2015"/>
      <c r="O702" s="1630">
        <v>0.99999999999999978</v>
      </c>
      <c r="P702" s="1586"/>
      <c r="Q702" s="1586"/>
      <c r="BB702" s="428"/>
    </row>
    <row r="703" s="241" customFormat="true" ht="25.15" customHeight="true" x14ac:dyDescent="0.2">
      <c r="A703" s="428"/>
      <c r="B703" s="428"/>
      <c r="C703" s="2013"/>
      <c r="D703" s="2012"/>
      <c r="E703" s="1586"/>
      <c r="F703" s="1586"/>
      <c r="G703" s="1586"/>
      <c r="H703" s="2012"/>
      <c r="I703" s="2012"/>
      <c r="J703" s="1586"/>
      <c r="K703" s="1586"/>
      <c r="L703" s="1586"/>
      <c r="M703" s="2012"/>
      <c r="N703" s="2012"/>
      <c r="O703" s="1586"/>
      <c r="P703" s="1586"/>
      <c r="Q703" s="1586"/>
      <c r="BB703" s="428"/>
    </row>
    <row r="704" s="241" customFormat="true" ht="25.15" customHeight="true" x14ac:dyDescent="0.2">
      <c r="A704" s="428"/>
      <c r="B704" s="428"/>
      <c r="C704" s="2013"/>
      <c r="D704" s="2012"/>
      <c r="E704" s="1586"/>
      <c r="F704" s="1586"/>
      <c r="G704" s="1586"/>
      <c r="H704" s="2012"/>
      <c r="I704" s="2012"/>
      <c r="J704" s="1586"/>
      <c r="K704" s="1586"/>
      <c r="L704" s="1586"/>
      <c r="M704" s="2012"/>
      <c r="N704" s="2012"/>
      <c r="O704" s="1586"/>
      <c r="P704" s="1586"/>
      <c r="Q704" s="1586"/>
      <c r="BB704" s="428"/>
    </row>
    <row r="705" s="241" customFormat="true" ht="25.15" customHeight="true" x14ac:dyDescent="0.2">
      <c r="A705" s="428"/>
      <c r="B705" s="428"/>
      <c r="C705" s="2013"/>
      <c r="D705" s="2012"/>
      <c r="E705" s="1586"/>
      <c r="F705" s="1586"/>
      <c r="G705" s="1586"/>
      <c r="H705" s="2012"/>
      <c r="I705" s="2012"/>
      <c r="J705" s="1586"/>
      <c r="K705" s="1586"/>
      <c r="L705" s="1586"/>
      <c r="M705" s="2012"/>
      <c r="N705" s="2012"/>
      <c r="O705" s="1586"/>
      <c r="P705" s="1586"/>
      <c r="Q705" s="1586"/>
      <c r="BB705" s="428"/>
    </row>
    <row r="706" s="241" customFormat="true" ht="25.15" customHeight="true" x14ac:dyDescent="0.2">
      <c r="A706" s="428"/>
      <c r="B706" s="428"/>
      <c r="C706" s="2013"/>
      <c r="D706" s="2012"/>
      <c r="E706" s="1586"/>
      <c r="F706" s="1586"/>
      <c r="G706" s="1586"/>
      <c r="H706" s="2012"/>
      <c r="I706" s="2012"/>
      <c r="J706" s="1586"/>
      <c r="K706" s="1586"/>
      <c r="L706" s="1586"/>
      <c r="M706" s="2012"/>
      <c r="N706" s="2012"/>
      <c r="O706" s="1586"/>
      <c r="P706" s="1586"/>
      <c r="Q706" s="1586"/>
      <c r="BB706" s="428"/>
    </row>
    <row r="707" s="241" customFormat="true" ht="25.15" customHeight="true" x14ac:dyDescent="0.2">
      <c r="A707" s="428"/>
      <c r="B707" s="428"/>
      <c r="C707" s="2013"/>
      <c r="D707" s="2012"/>
      <c r="E707" s="1586"/>
      <c r="F707" s="1586"/>
      <c r="G707" s="1586"/>
      <c r="H707" s="2012"/>
      <c r="I707" s="2012"/>
      <c r="J707" s="1586"/>
      <c r="K707" s="1586"/>
      <c r="L707" s="1586"/>
      <c r="M707" s="2012"/>
      <c r="N707" s="2012"/>
      <c r="O707" s="1586"/>
      <c r="P707" s="1586"/>
      <c r="Q707" s="1586"/>
      <c r="BB707" s="428"/>
    </row>
    <row r="708" s="241" customFormat="true" ht="25.15" customHeight="true" x14ac:dyDescent="0.2">
      <c r="A708" s="428"/>
      <c r="B708" s="428"/>
      <c r="C708" s="2013"/>
      <c r="D708" s="2012"/>
      <c r="E708" s="1586"/>
      <c r="F708" s="1586"/>
      <c r="G708" s="1586"/>
      <c r="H708" s="2012"/>
      <c r="I708" s="2012"/>
      <c r="J708" s="1586"/>
      <c r="K708" s="1586"/>
      <c r="L708" s="1586"/>
      <c r="M708" s="2012"/>
      <c r="N708" s="2012"/>
      <c r="O708" s="1586"/>
      <c r="P708" s="1586"/>
      <c r="Q708" s="1586"/>
      <c r="BB708" s="428"/>
    </row>
    <row r="709" s="241" customFormat="true" ht="25.15" customHeight="true" x14ac:dyDescent="0.2">
      <c r="A709" s="428"/>
      <c r="B709" s="428"/>
      <c r="C709" s="2013"/>
      <c r="D709" s="2012"/>
      <c r="E709" s="1586"/>
      <c r="F709" s="1586"/>
      <c r="G709" s="1586"/>
      <c r="H709" s="2012"/>
      <c r="I709" s="2012"/>
      <c r="J709" s="1586"/>
      <c r="K709" s="1586"/>
      <c r="L709" s="1586"/>
      <c r="M709" s="2012"/>
      <c r="N709" s="2012"/>
      <c r="O709" s="1586"/>
      <c r="P709" s="1586"/>
      <c r="Q709" s="1586"/>
      <c r="BB709" s="428"/>
    </row>
    <row r="710" s="241" customFormat="true" ht="25.15" customHeight="true" x14ac:dyDescent="0.2">
      <c r="A710" s="428"/>
      <c r="B710" s="428"/>
      <c r="C710" s="2013"/>
      <c r="D710" s="2012"/>
      <c r="E710" s="1586"/>
      <c r="F710" s="1586"/>
      <c r="G710" s="1586"/>
      <c r="H710" s="2012"/>
      <c r="I710" s="2012"/>
      <c r="J710" s="1586"/>
      <c r="K710" s="1586"/>
      <c r="L710" s="1586"/>
      <c r="M710" s="2012"/>
      <c r="N710" s="2012"/>
      <c r="O710" s="1586"/>
      <c r="P710" s="1586"/>
      <c r="Q710" s="1586"/>
      <c r="BB710" s="428"/>
    </row>
    <row r="711" s="241" customFormat="true" ht="25.15" customHeight="true" x14ac:dyDescent="0.2">
      <c r="A711" s="428"/>
      <c r="B711" s="428"/>
      <c r="C711" s="2013"/>
      <c r="D711" s="2012"/>
      <c r="E711" s="1586"/>
      <c r="F711" s="1586"/>
      <c r="G711" s="1586"/>
      <c r="H711" s="2012"/>
      <c r="I711" s="2012"/>
      <c r="J711" s="1586"/>
      <c r="K711" s="1586"/>
      <c r="L711" s="1586"/>
      <c r="M711" s="2012"/>
      <c r="N711" s="2012"/>
      <c r="O711" s="1586"/>
      <c r="P711" s="1586"/>
      <c r="Q711" s="1586"/>
      <c r="BB711" s="428"/>
    </row>
    <row r="712" s="241" customFormat="true" ht="25.15" customHeight="true" x14ac:dyDescent="0.2">
      <c r="A712" s="428"/>
      <c r="B712" s="428"/>
      <c r="C712" s="2013"/>
      <c r="D712" s="2012"/>
      <c r="E712" s="1586"/>
      <c r="F712" s="1586"/>
      <c r="G712" s="1586"/>
      <c r="H712" s="2012"/>
      <c r="I712" s="2012"/>
      <c r="J712" s="1586"/>
      <c r="K712" s="1586"/>
      <c r="L712" s="1586"/>
      <c r="M712" s="2012"/>
      <c r="N712" s="2012"/>
      <c r="O712" s="1586"/>
      <c r="P712" s="1586"/>
      <c r="Q712" s="1586"/>
      <c r="BB712" s="428"/>
    </row>
    <row r="713" s="241" customFormat="true" ht="25.15" customHeight="true" x14ac:dyDescent="0.2">
      <c r="A713" s="428"/>
      <c r="B713" s="428"/>
      <c r="C713" s="2013"/>
      <c r="D713" s="2012"/>
      <c r="E713" s="1586"/>
      <c r="F713" s="1586"/>
      <c r="G713" s="1586"/>
      <c r="H713" s="2012"/>
      <c r="I713" s="2012"/>
      <c r="J713" s="1586"/>
      <c r="K713" s="1586"/>
      <c r="L713" s="1586"/>
      <c r="M713" s="2012"/>
      <c r="N713" s="2012"/>
      <c r="O713" s="1586"/>
      <c r="P713" s="1586"/>
      <c r="Q713" s="1586"/>
      <c r="BB713" s="428"/>
    </row>
    <row r="714" s="241" customFormat="true" ht="25.15" customHeight="true" x14ac:dyDescent="0.2">
      <c r="A714" s="428"/>
      <c r="B714" s="428"/>
      <c r="C714" s="2013"/>
      <c r="D714" s="2012"/>
      <c r="E714" s="1586"/>
      <c r="F714" s="1586"/>
      <c r="G714" s="1586"/>
      <c r="H714" s="2012"/>
      <c r="I714" s="2012"/>
      <c r="J714" s="1586"/>
      <c r="K714" s="1586"/>
      <c r="L714" s="1586"/>
      <c r="M714" s="2012"/>
      <c r="N714" s="2012"/>
      <c r="O714" s="1586"/>
      <c r="P714" s="1586"/>
      <c r="Q714" s="1586"/>
      <c r="BB714" s="428"/>
    </row>
    <row r="715" s="241" customFormat="true" ht="25.15" customHeight="true" x14ac:dyDescent="0.2">
      <c r="A715" s="428"/>
      <c r="B715" s="428"/>
      <c r="C715" s="2013"/>
      <c r="D715" s="2012"/>
      <c r="E715" s="1586"/>
      <c r="F715" s="1586"/>
      <c r="G715" s="1586"/>
      <c r="H715" s="2012"/>
      <c r="I715" s="2012"/>
      <c r="J715" s="1586"/>
      <c r="K715" s="1586"/>
      <c r="L715" s="1586"/>
      <c r="M715" s="2012"/>
      <c r="N715" s="2012"/>
      <c r="O715" s="1586"/>
      <c r="P715" s="1586"/>
      <c r="Q715" s="1586"/>
      <c r="BB715" s="428"/>
    </row>
    <row r="716" s="241" customFormat="true" ht="25.15" customHeight="true" x14ac:dyDescent="0.2">
      <c r="A716" s="428"/>
      <c r="B716" s="428"/>
      <c r="C716" s="2013"/>
      <c r="D716" s="2012"/>
      <c r="E716" s="1586"/>
      <c r="F716" s="1586"/>
      <c r="G716" s="1586"/>
      <c r="H716" s="2012"/>
      <c r="I716" s="2012"/>
      <c r="J716" s="1586"/>
      <c r="K716" s="1586"/>
      <c r="L716" s="1586"/>
      <c r="M716" s="2012"/>
      <c r="N716" s="2012"/>
      <c r="O716" s="1586"/>
      <c r="P716" s="1586"/>
      <c r="Q716" s="1586"/>
      <c r="BB716" s="428"/>
    </row>
    <row r="717" s="241" customFormat="true" ht="25.15" customHeight="true" x14ac:dyDescent="0.2">
      <c r="A717" s="428"/>
      <c r="B717" s="428"/>
      <c r="C717" s="2013"/>
      <c r="D717" s="2012"/>
      <c r="E717" s="1586"/>
      <c r="F717" s="1586"/>
      <c r="G717" s="1586"/>
      <c r="H717" s="2012"/>
      <c r="I717" s="2012"/>
      <c r="J717" s="1586"/>
      <c r="K717" s="1586"/>
      <c r="L717" s="1586"/>
      <c r="M717" s="2012"/>
      <c r="N717" s="2012"/>
      <c r="O717" s="1586"/>
      <c r="P717" s="1586"/>
      <c r="Q717" s="1586"/>
      <c r="BB717" s="428"/>
    </row>
    <row r="718" s="241" customFormat="true" ht="25.15" customHeight="true" x14ac:dyDescent="0.2">
      <c r="A718" s="428"/>
      <c r="B718" s="428"/>
      <c r="C718" s="2013"/>
      <c r="D718" s="2012"/>
      <c r="E718" s="1586"/>
      <c r="F718" s="1586"/>
      <c r="G718" s="1586"/>
      <c r="H718" s="2012"/>
      <c r="I718" s="2012"/>
      <c r="J718" s="1586"/>
      <c r="K718" s="1586"/>
      <c r="L718" s="1586"/>
      <c r="M718" s="2012"/>
      <c r="N718" s="2012"/>
      <c r="O718" s="1586"/>
      <c r="P718" s="1586"/>
      <c r="Q718" s="1586"/>
      <c r="BB718" s="428"/>
    </row>
    <row r="719" s="241" customFormat="true" ht="25.15" customHeight="true" x14ac:dyDescent="0.2">
      <c r="A719" s="428"/>
      <c r="B719" s="428"/>
      <c r="C719" s="2013"/>
      <c r="D719" s="2012"/>
      <c r="E719" s="1586"/>
      <c r="F719" s="1586"/>
      <c r="G719" s="1586"/>
      <c r="H719" s="2012"/>
      <c r="I719" s="2012"/>
      <c r="J719" s="1586"/>
      <c r="K719" s="1586"/>
      <c r="L719" s="1586"/>
      <c r="M719" s="2012"/>
      <c r="N719" s="2012"/>
      <c r="O719" s="1586"/>
      <c r="P719" s="1586"/>
      <c r="Q719" s="1586"/>
      <c r="BB719" s="428"/>
    </row>
    <row r="720" s="241" customFormat="true" ht="25.15" customHeight="true" x14ac:dyDescent="0.2">
      <c r="A720" s="428"/>
      <c r="B720" s="428"/>
      <c r="C720" s="2013"/>
      <c r="D720" s="2012"/>
      <c r="E720" s="1586"/>
      <c r="F720" s="1586"/>
      <c r="G720" s="1586"/>
      <c r="H720" s="2012"/>
      <c r="I720" s="2012"/>
      <c r="J720" s="1586"/>
      <c r="K720" s="1586"/>
      <c r="L720" s="1586"/>
      <c r="M720" s="2012"/>
      <c r="N720" s="2012"/>
      <c r="O720" s="1586"/>
      <c r="P720" s="1586"/>
      <c r="Q720" s="1586"/>
      <c r="BB720" s="428"/>
    </row>
    <row r="721" s="241" customFormat="true" ht="25.15" customHeight="true" x14ac:dyDescent="0.2">
      <c r="A721" s="428"/>
      <c r="B721" s="428"/>
      <c r="C721" s="2013"/>
      <c r="D721" s="2012"/>
      <c r="E721" s="1586"/>
      <c r="F721" s="1586"/>
      <c r="G721" s="1586"/>
      <c r="H721" s="2012"/>
      <c r="I721" s="2012"/>
      <c r="J721" s="1586"/>
      <c r="K721" s="1586"/>
      <c r="L721" s="1586"/>
      <c r="M721" s="2012"/>
      <c r="N721" s="2012"/>
      <c r="O721" s="1586"/>
      <c r="P721" s="1586"/>
      <c r="Q721" s="1586"/>
      <c r="BB721" s="428"/>
    </row>
    <row r="722" s="241" customFormat="true" ht="25.15" customHeight="true" x14ac:dyDescent="0.2">
      <c r="A722" s="428"/>
      <c r="B722" s="428"/>
      <c r="C722" s="2013"/>
      <c r="D722" s="2012"/>
      <c r="E722" s="1586"/>
      <c r="F722" s="1586"/>
      <c r="G722" s="1586"/>
      <c r="H722" s="2012"/>
      <c r="I722" s="2012"/>
      <c r="J722" s="1586"/>
      <c r="K722" s="1586"/>
      <c r="L722" s="1586"/>
      <c r="M722" s="2012"/>
      <c r="N722" s="2012"/>
      <c r="O722" s="1586"/>
      <c r="P722" s="1586"/>
      <c r="Q722" s="1586"/>
      <c r="BB722" s="428"/>
    </row>
    <row r="723" s="241" customFormat="true" ht="25.15" customHeight="true" x14ac:dyDescent="0.2">
      <c r="A723" s="428"/>
      <c r="B723" s="428"/>
      <c r="C723" s="2013"/>
      <c r="D723" s="2012"/>
      <c r="E723" s="1586"/>
      <c r="F723" s="1586"/>
      <c r="G723" s="1586"/>
      <c r="H723" s="2012"/>
      <c r="I723" s="2012"/>
      <c r="J723" s="1586"/>
      <c r="K723" s="1586"/>
      <c r="L723" s="1586"/>
      <c r="M723" s="2012"/>
      <c r="N723" s="2012"/>
      <c r="O723" s="1586"/>
      <c r="P723" s="1586"/>
      <c r="Q723" s="1586"/>
      <c r="BB723" s="428"/>
    </row>
    <row r="724" s="241" customFormat="true" ht="25.15" customHeight="true" x14ac:dyDescent="0.2">
      <c r="A724" s="428"/>
      <c r="B724" s="428"/>
      <c r="C724" s="2013"/>
      <c r="D724" s="2012"/>
      <c r="E724" s="1586"/>
      <c r="F724" s="1586"/>
      <c r="G724" s="1586"/>
      <c r="H724" s="2012"/>
      <c r="I724" s="2012"/>
      <c r="J724" s="1586"/>
      <c r="K724" s="1586"/>
      <c r="L724" s="1586"/>
      <c r="M724" s="2012"/>
      <c r="N724" s="2012"/>
      <c r="O724" s="1586"/>
      <c r="P724" s="1586"/>
      <c r="Q724" s="1586"/>
      <c r="BB724" s="428"/>
    </row>
    <row r="725" s="241" customFormat="true" ht="25.15" customHeight="true" x14ac:dyDescent="0.2">
      <c r="A725" s="428"/>
      <c r="B725" s="428"/>
      <c r="C725" s="2013"/>
      <c r="D725" s="2012"/>
      <c r="E725" s="1586"/>
      <c r="F725" s="1586"/>
      <c r="G725" s="1586"/>
      <c r="H725" s="2012"/>
      <c r="I725" s="2012"/>
      <c r="J725" s="1586"/>
      <c r="K725" s="1586"/>
      <c r="L725" s="1586"/>
      <c r="M725" s="2012"/>
      <c r="N725" s="2012"/>
      <c r="O725" s="1586"/>
      <c r="P725" s="1586"/>
      <c r="Q725" s="1586"/>
      <c r="BB725" s="428"/>
    </row>
    <row r="726" s="241" customFormat="true" ht="25.15" customHeight="true" x14ac:dyDescent="0.2">
      <c r="A726" s="428"/>
      <c r="B726" s="428"/>
      <c r="C726" s="2013"/>
      <c r="D726" s="2012"/>
      <c r="E726" s="1586"/>
      <c r="F726" s="1586"/>
      <c r="G726" s="1586"/>
      <c r="H726" s="2012"/>
      <c r="I726" s="2012"/>
      <c r="J726" s="1586"/>
      <c r="K726" s="1586"/>
      <c r="L726" s="1586"/>
      <c r="M726" s="2012"/>
      <c r="N726" s="2012"/>
      <c r="O726" s="1586"/>
      <c r="P726" s="1586"/>
      <c r="Q726" s="1586"/>
      <c r="BB726" s="428"/>
    </row>
    <row r="727" s="241" customFormat="true" ht="25.15" customHeight="true" x14ac:dyDescent="0.2">
      <c r="A727" s="428"/>
      <c r="B727" s="428"/>
      <c r="C727" s="2013"/>
      <c r="D727" s="2012"/>
      <c r="E727" s="1586"/>
      <c r="F727" s="1586"/>
      <c r="G727" s="1586"/>
      <c r="H727" s="2012"/>
      <c r="I727" s="2012"/>
      <c r="J727" s="1586"/>
      <c r="K727" s="1586"/>
      <c r="L727" s="1586"/>
      <c r="M727" s="2012"/>
      <c r="N727" s="2012"/>
      <c r="O727" s="1586"/>
      <c r="P727" s="1586"/>
      <c r="Q727" s="1586"/>
      <c r="BB727" s="428"/>
    </row>
    <row r="728" s="241" customFormat="true" ht="25.15" customHeight="true" x14ac:dyDescent="0.2">
      <c r="A728" s="428"/>
      <c r="B728" s="428"/>
      <c r="C728" s="2013"/>
      <c r="D728" s="2012"/>
      <c r="E728" s="1586"/>
      <c r="F728" s="1586"/>
      <c r="G728" s="1586"/>
      <c r="H728" s="2012"/>
      <c r="I728" s="2012"/>
      <c r="J728" s="1586"/>
      <c r="K728" s="1586"/>
      <c r="L728" s="1586"/>
      <c r="M728" s="2012"/>
      <c r="N728" s="2012"/>
      <c r="O728" s="1586"/>
      <c r="P728" s="1586"/>
      <c r="Q728" s="1586"/>
      <c r="BB728" s="428"/>
    </row>
    <row r="729" s="241" customFormat="true" ht="25.15" customHeight="true" x14ac:dyDescent="0.2">
      <c r="A729" s="428"/>
      <c r="B729" s="428"/>
      <c r="C729" s="2013"/>
      <c r="D729" s="2012"/>
      <c r="E729" s="1586"/>
      <c r="F729" s="1586"/>
      <c r="G729" s="1586"/>
      <c r="H729" s="2012"/>
      <c r="I729" s="2012"/>
      <c r="J729" s="1586"/>
      <c r="K729" s="1586"/>
      <c r="L729" s="1586"/>
      <c r="M729" s="2012"/>
      <c r="N729" s="2012"/>
      <c r="O729" s="1586"/>
      <c r="P729" s="1586"/>
      <c r="Q729" s="1586"/>
      <c r="BB729" s="428"/>
    </row>
    <row r="730" s="241" customFormat="true" ht="25.15" customHeight="true" x14ac:dyDescent="0.2">
      <c r="A730" s="428"/>
      <c r="B730" s="428"/>
      <c r="C730" s="2013"/>
      <c r="D730" s="2012"/>
      <c r="E730" s="1586"/>
      <c r="F730" s="1586"/>
      <c r="G730" s="1586"/>
      <c r="H730" s="2012"/>
      <c r="I730" s="2012"/>
      <c r="J730" s="1586"/>
      <c r="K730" s="1586"/>
      <c r="L730" s="1586"/>
      <c r="M730" s="2012"/>
      <c r="N730" s="2012"/>
      <c r="O730" s="1586"/>
      <c r="P730" s="1586"/>
      <c r="Q730" s="1586"/>
      <c r="BB730" s="428"/>
    </row>
    <row r="731" s="241" customFormat="true" ht="25.15" customHeight="true" x14ac:dyDescent="0.2">
      <c r="A731" s="428"/>
      <c r="B731" s="428"/>
      <c r="C731" s="2013"/>
      <c r="D731" s="2012"/>
      <c r="E731" s="1586"/>
      <c r="F731" s="1586"/>
      <c r="G731" s="1586"/>
      <c r="H731" s="2012"/>
      <c r="I731" s="2012"/>
      <c r="J731" s="1586"/>
      <c r="K731" s="1586"/>
      <c r="L731" s="1586"/>
      <c r="M731" s="2012"/>
      <c r="N731" s="2012"/>
      <c r="O731" s="1586"/>
      <c r="P731" s="1586"/>
      <c r="Q731" s="1586"/>
      <c r="BB731" s="428"/>
    </row>
    <row r="732" s="241" customFormat="true" ht="25.15" customHeight="true" x14ac:dyDescent="0.2">
      <c r="A732" s="428"/>
      <c r="B732" s="428"/>
      <c r="C732" s="2013"/>
      <c r="D732" s="2012"/>
      <c r="E732" s="1586"/>
      <c r="F732" s="1586"/>
      <c r="G732" s="1586"/>
      <c r="H732" s="2012"/>
      <c r="I732" s="2012"/>
      <c r="J732" s="1586"/>
      <c r="K732" s="1586"/>
      <c r="L732" s="1586"/>
      <c r="M732" s="2012"/>
      <c r="N732" s="2012"/>
      <c r="O732" s="1586"/>
      <c r="P732" s="1586"/>
      <c r="Q732" s="1586"/>
      <c r="BB732" s="428"/>
    </row>
    <row r="733" s="241" customFormat="true" ht="25.15" customHeight="true" x14ac:dyDescent="0.2">
      <c r="A733" s="428"/>
      <c r="B733" s="428"/>
      <c r="C733" s="2013"/>
      <c r="D733" s="2012"/>
      <c r="E733" s="1586"/>
      <c r="F733" s="1586"/>
      <c r="G733" s="1586"/>
      <c r="H733" s="2012"/>
      <c r="I733" s="2012"/>
      <c r="J733" s="1586"/>
      <c r="K733" s="1586"/>
      <c r="L733" s="1586"/>
      <c r="M733" s="2012"/>
      <c r="N733" s="2012"/>
      <c r="O733" s="1586"/>
      <c r="P733" s="1586"/>
      <c r="Q733" s="1586"/>
      <c r="BB733" s="428"/>
    </row>
    <row r="734" s="241" customFormat="true" ht="25.15" customHeight="true" x14ac:dyDescent="0.2">
      <c r="A734" s="428"/>
      <c r="B734" s="428"/>
      <c r="C734" s="2013"/>
      <c r="D734" s="2012"/>
      <c r="E734" s="1586"/>
      <c r="F734" s="1586"/>
      <c r="G734" s="1586"/>
      <c r="H734" s="2012"/>
      <c r="I734" s="2012"/>
      <c r="J734" s="1586"/>
      <c r="K734" s="1586"/>
      <c r="L734" s="1586"/>
      <c r="M734" s="2012"/>
      <c r="N734" s="2012"/>
      <c r="O734" s="1586"/>
      <c r="P734" s="1586"/>
      <c r="Q734" s="1586"/>
      <c r="BB734" s="428"/>
    </row>
    <row r="735" s="241" customFormat="true" ht="25.15" customHeight="true" x14ac:dyDescent="0.2">
      <c r="A735" s="428"/>
      <c r="B735" s="428"/>
      <c r="C735" s="2013"/>
      <c r="D735" s="2012"/>
      <c r="E735" s="1586"/>
      <c r="F735" s="1586"/>
      <c r="G735" s="1586"/>
      <c r="H735" s="2012"/>
      <c r="I735" s="2012"/>
      <c r="J735" s="1586"/>
      <c r="K735" s="1586"/>
      <c r="L735" s="1586"/>
      <c r="M735" s="2012"/>
      <c r="N735" s="2012"/>
      <c r="O735" s="1586"/>
      <c r="P735" s="1586"/>
      <c r="Q735" s="1586"/>
      <c r="BB735" s="428"/>
    </row>
    <row r="736" s="241" customFormat="true" ht="25.15" customHeight="true" x14ac:dyDescent="0.2">
      <c r="A736" s="428"/>
      <c r="B736" s="428"/>
      <c r="C736" s="2013"/>
      <c r="D736" s="2012"/>
      <c r="E736" s="1586"/>
      <c r="F736" s="1586"/>
      <c r="G736" s="1586"/>
      <c r="H736" s="2012"/>
      <c r="I736" s="2012"/>
      <c r="J736" s="1586"/>
      <c r="K736" s="1586"/>
      <c r="L736" s="1586"/>
      <c r="M736" s="2012"/>
      <c r="N736" s="2012"/>
      <c r="O736" s="1586"/>
      <c r="P736" s="1586"/>
      <c r="Q736" s="1586"/>
      <c r="BB736" s="428"/>
    </row>
    <row r="737" s="241" customFormat="true" ht="25.15" customHeight="true" x14ac:dyDescent="0.2">
      <c r="A737" s="428"/>
      <c r="B737" s="428"/>
      <c r="C737" s="2013"/>
      <c r="D737" s="2012"/>
      <c r="E737" s="1586"/>
      <c r="F737" s="1586"/>
      <c r="G737" s="1586"/>
      <c r="H737" s="2012"/>
      <c r="I737" s="2012"/>
      <c r="J737" s="1586"/>
      <c r="K737" s="1586"/>
      <c r="L737" s="1586"/>
      <c r="M737" s="2012"/>
      <c r="N737" s="2012"/>
      <c r="O737" s="1586"/>
      <c r="P737" s="1586"/>
      <c r="Q737" s="1586"/>
      <c r="BB737" s="428"/>
    </row>
    <row r="738" s="241" customFormat="true" ht="25.15" customHeight="true" x14ac:dyDescent="0.2">
      <c r="A738" s="428"/>
      <c r="B738" s="428"/>
      <c r="C738" s="2013"/>
      <c r="D738" s="2012"/>
      <c r="E738" s="1586"/>
      <c r="F738" s="1586"/>
      <c r="G738" s="1586"/>
      <c r="H738" s="2012"/>
      <c r="I738" s="2012"/>
      <c r="J738" s="1586"/>
      <c r="K738" s="1586"/>
      <c r="L738" s="1586"/>
      <c r="M738" s="2012"/>
      <c r="N738" s="2012"/>
      <c r="O738" s="1586"/>
      <c r="P738" s="1586"/>
      <c r="Q738" s="1586"/>
      <c r="BB738" s="428"/>
    </row>
    <row r="739" s="241" customFormat="true" ht="25.15" customHeight="true" x14ac:dyDescent="0.2">
      <c r="A739" s="428"/>
      <c r="B739" s="428"/>
      <c r="C739" s="2013"/>
      <c r="D739" s="2012"/>
      <c r="E739" s="1586"/>
      <c r="F739" s="1586"/>
      <c r="G739" s="1586"/>
      <c r="H739" s="2012"/>
      <c r="I739" s="2012"/>
      <c r="J739" s="1586"/>
      <c r="K739" s="1586"/>
      <c r="L739" s="1586"/>
      <c r="M739" s="2012"/>
      <c r="N739" s="2012"/>
      <c r="O739" s="1586"/>
      <c r="P739" s="1586"/>
      <c r="Q739" s="1586"/>
      <c r="BB739" s="428"/>
    </row>
    <row r="740" s="241" customFormat="true" ht="25.15" customHeight="true" x14ac:dyDescent="0.2">
      <c r="A740" s="428"/>
      <c r="B740" s="428"/>
      <c r="C740" s="2013"/>
      <c r="D740" s="2012"/>
      <c r="E740" s="1586"/>
      <c r="F740" s="1586"/>
      <c r="G740" s="1586"/>
      <c r="H740" s="2012"/>
      <c r="I740" s="2012"/>
      <c r="J740" s="1586"/>
      <c r="K740" s="1586"/>
      <c r="L740" s="1586"/>
      <c r="M740" s="2012"/>
      <c r="N740" s="2012"/>
      <c r="O740" s="1586"/>
      <c r="P740" s="1586"/>
      <c r="Q740" s="1586"/>
      <c r="BB740" s="428"/>
    </row>
    <row r="741" s="241" customFormat="true" ht="25.15" customHeight="true" x14ac:dyDescent="0.2">
      <c r="A741" s="428"/>
      <c r="B741" s="428"/>
      <c r="C741" s="2013"/>
      <c r="D741" s="2012"/>
      <c r="E741" s="1586"/>
      <c r="F741" s="1586"/>
      <c r="G741" s="1586"/>
      <c r="H741" s="2012"/>
      <c r="I741" s="2012"/>
      <c r="J741" s="1586"/>
      <c r="K741" s="1586"/>
      <c r="L741" s="1586"/>
      <c r="M741" s="2012"/>
      <c r="N741" s="2012"/>
      <c r="O741" s="1586"/>
      <c r="P741" s="1586"/>
      <c r="Q741" s="1586"/>
      <c r="BB741" s="428"/>
    </row>
    <row r="742" s="241" customFormat="true" ht="25.15" customHeight="true" x14ac:dyDescent="0.2">
      <c r="A742" s="428"/>
      <c r="B742" s="428"/>
      <c r="C742" s="2013"/>
      <c r="D742" s="2012"/>
      <c r="E742" s="1586"/>
      <c r="F742" s="1586"/>
      <c r="G742" s="1586"/>
      <c r="H742" s="2012"/>
      <c r="I742" s="2012"/>
      <c r="J742" s="1586"/>
      <c r="K742" s="1586"/>
      <c r="L742" s="1586"/>
      <c r="M742" s="2012"/>
      <c r="N742" s="2012"/>
      <c r="O742" s="1586"/>
      <c r="P742" s="1586"/>
      <c r="Q742" s="1586"/>
      <c r="BB742" s="428"/>
    </row>
    <row r="743" s="241" customFormat="true" ht="25.15" customHeight="true" x14ac:dyDescent="0.2">
      <c r="A743" s="428"/>
      <c r="B743" s="428"/>
      <c r="C743" s="2013"/>
      <c r="D743" s="2012"/>
      <c r="E743" s="1586"/>
      <c r="F743" s="1586"/>
      <c r="G743" s="1586"/>
      <c r="H743" s="2012"/>
      <c r="I743" s="2012"/>
      <c r="J743" s="1586"/>
      <c r="K743" s="1586"/>
      <c r="L743" s="1586"/>
      <c r="M743" s="2012"/>
      <c r="N743" s="2012"/>
      <c r="O743" s="1586"/>
      <c r="P743" s="1586"/>
      <c r="Q743" s="1586"/>
      <c r="BB743" s="428"/>
    </row>
    <row r="744" s="241" customFormat="true" ht="25.15" customHeight="true" x14ac:dyDescent="0.2">
      <c r="A744" s="428"/>
      <c r="B744" s="428"/>
      <c r="C744" s="2013"/>
      <c r="D744" s="2012"/>
      <c r="E744" s="1586"/>
      <c r="F744" s="1586"/>
      <c r="G744" s="1586"/>
      <c r="H744" s="2012"/>
      <c r="I744" s="2012"/>
      <c r="J744" s="1586"/>
      <c r="K744" s="1586"/>
      <c r="L744" s="1586"/>
      <c r="M744" s="2012"/>
      <c r="N744" s="2012"/>
      <c r="O744" s="1586"/>
      <c r="P744" s="1586"/>
      <c r="Q744" s="1586"/>
      <c r="BB744" s="428"/>
    </row>
    <row r="745" s="241" customFormat="true" ht="25.15" customHeight="true" x14ac:dyDescent="0.2">
      <c r="A745" s="428"/>
      <c r="B745" s="428"/>
      <c r="C745" s="2013"/>
      <c r="D745" s="2012"/>
      <c r="E745" s="1586"/>
      <c r="F745" s="1586"/>
      <c r="G745" s="1586"/>
      <c r="H745" s="2012"/>
      <c r="I745" s="2012"/>
      <c r="J745" s="1586"/>
      <c r="K745" s="1586"/>
      <c r="L745" s="1586"/>
      <c r="M745" s="2012"/>
      <c r="N745" s="2012"/>
      <c r="O745" s="1586"/>
      <c r="P745" s="1586"/>
      <c r="Q745" s="1586"/>
      <c r="BB745" s="428"/>
    </row>
    <row r="746" s="241" customFormat="true" ht="25.15" customHeight="true" x14ac:dyDescent="0.2">
      <c r="A746" s="428"/>
      <c r="B746" s="428"/>
      <c r="C746" s="2013"/>
      <c r="D746" s="2012"/>
      <c r="E746" s="1586"/>
      <c r="F746" s="1586"/>
      <c r="G746" s="1586"/>
      <c r="H746" s="2012"/>
      <c r="I746" s="2012"/>
      <c r="J746" s="1586"/>
      <c r="K746" s="1586"/>
      <c r="L746" s="1586"/>
      <c r="M746" s="2012"/>
      <c r="N746" s="2012"/>
      <c r="O746" s="1586"/>
      <c r="P746" s="1586"/>
      <c r="Q746" s="1586"/>
      <c r="BB746" s="428"/>
    </row>
    <row r="747" s="241" customFormat="true" ht="25.15" customHeight="true" x14ac:dyDescent="0.2">
      <c r="A747" s="428"/>
      <c r="B747" s="428"/>
      <c r="C747" s="2013"/>
      <c r="D747" s="2012"/>
      <c r="E747" s="1586"/>
      <c r="F747" s="1586"/>
      <c r="G747" s="1586"/>
      <c r="H747" s="2012"/>
      <c r="I747" s="2012"/>
      <c r="J747" s="1586"/>
      <c r="K747" s="1586"/>
      <c r="L747" s="1586"/>
      <c r="M747" s="2012"/>
      <c r="N747" s="2012"/>
      <c r="O747" s="1586"/>
      <c r="P747" s="1586"/>
      <c r="Q747" s="1586"/>
      <c r="BB747" s="428"/>
    </row>
    <row r="748" s="241" customFormat="true" ht="25.15" customHeight="true" x14ac:dyDescent="0.2">
      <c r="A748" s="428"/>
      <c r="B748" s="428"/>
      <c r="C748" s="2013"/>
      <c r="D748" s="2012"/>
      <c r="E748" s="1586"/>
      <c r="F748" s="1586"/>
      <c r="G748" s="1586"/>
      <c r="H748" s="2012"/>
      <c r="I748" s="2012"/>
      <c r="J748" s="1586"/>
      <c r="K748" s="1586"/>
      <c r="L748" s="1586"/>
      <c r="M748" s="2012"/>
      <c r="N748" s="2012"/>
      <c r="O748" s="1586"/>
      <c r="P748" s="1586"/>
      <c r="Q748" s="1586"/>
      <c r="BB748" s="428"/>
    </row>
    <row r="749" s="241" customFormat="true" ht="25.15" customHeight="true" x14ac:dyDescent="0.2">
      <c r="A749" s="428"/>
      <c r="B749" s="428"/>
      <c r="C749" s="2013"/>
      <c r="D749" s="2012"/>
      <c r="E749" s="1586"/>
      <c r="F749" s="1586"/>
      <c r="G749" s="1586"/>
      <c r="H749" s="2012"/>
      <c r="I749" s="2012"/>
      <c r="J749" s="1586"/>
      <c r="K749" s="1586"/>
      <c r="L749" s="1586"/>
      <c r="M749" s="2012"/>
      <c r="N749" s="2012"/>
      <c r="O749" s="1586"/>
      <c r="P749" s="1586"/>
      <c r="Q749" s="1586"/>
      <c r="BB749" s="428"/>
    </row>
    <row r="750" s="241" customFormat="true" ht="25.15" customHeight="true" x14ac:dyDescent="0.2">
      <c r="A750" s="428"/>
      <c r="B750" s="428"/>
      <c r="C750" s="2013"/>
      <c r="D750" s="2012"/>
      <c r="E750" s="1586"/>
      <c r="F750" s="1586"/>
      <c r="G750" s="1586"/>
      <c r="H750" s="2012"/>
      <c r="I750" s="2012"/>
      <c r="J750" s="1586"/>
      <c r="K750" s="1586"/>
      <c r="L750" s="1586"/>
      <c r="M750" s="2012"/>
      <c r="N750" s="2012"/>
      <c r="O750" s="1586"/>
      <c r="P750" s="1586"/>
      <c r="Q750" s="1586"/>
      <c r="BB750" s="428"/>
    </row>
    <row r="751" s="241" customFormat="true" ht="25.15" customHeight="true" x14ac:dyDescent="0.2">
      <c r="A751" s="428"/>
      <c r="B751" s="428"/>
      <c r="C751" s="2013"/>
      <c r="D751" s="2012"/>
      <c r="E751" s="1586"/>
      <c r="F751" s="1586"/>
      <c r="G751" s="1586"/>
      <c r="H751" s="2012"/>
      <c r="I751" s="2012"/>
      <c r="J751" s="1586"/>
      <c r="K751" s="1586"/>
      <c r="L751" s="1586"/>
      <c r="M751" s="2012"/>
      <c r="N751" s="2012"/>
      <c r="O751" s="1586"/>
      <c r="P751" s="1586"/>
      <c r="Q751" s="1586"/>
      <c r="BB751" s="428"/>
    </row>
    <row r="752" s="241" customFormat="true" ht="25.15" customHeight="true" x14ac:dyDescent="0.2">
      <c r="A752" s="428"/>
      <c r="B752" s="428"/>
      <c r="C752" s="2013"/>
      <c r="D752" s="2012"/>
      <c r="E752" s="1586"/>
      <c r="F752" s="1586"/>
      <c r="G752" s="1586"/>
      <c r="H752" s="2012"/>
      <c r="I752" s="2012"/>
      <c r="J752" s="1586"/>
      <c r="K752" s="1586"/>
      <c r="L752" s="1586"/>
      <c r="M752" s="2012"/>
      <c r="N752" s="2012"/>
      <c r="O752" s="1586"/>
      <c r="P752" s="1586"/>
      <c r="Q752" s="1586"/>
      <c r="BB752" s="428"/>
    </row>
    <row r="753" s="241" customFormat="true" ht="25.15" customHeight="true" x14ac:dyDescent="0.2">
      <c r="A753" s="428"/>
      <c r="B753" s="428"/>
      <c r="C753" s="2013"/>
      <c r="D753" s="2012"/>
      <c r="E753" s="1586"/>
      <c r="F753" s="1586"/>
      <c r="G753" s="1586"/>
      <c r="H753" s="2012"/>
      <c r="I753" s="2012"/>
      <c r="J753" s="1586"/>
      <c r="K753" s="1586"/>
      <c r="L753" s="1586"/>
      <c r="M753" s="2012"/>
      <c r="N753" s="2012"/>
      <c r="O753" s="1586"/>
      <c r="P753" s="1586"/>
      <c r="Q753" s="1586"/>
      <c r="BB753" s="428"/>
    </row>
    <row r="754" s="241" customFormat="true" ht="25.15" customHeight="true" x14ac:dyDescent="0.2">
      <c r="A754" s="428"/>
      <c r="B754" s="428"/>
      <c r="C754" s="2013"/>
      <c r="D754" s="2012"/>
      <c r="E754" s="1586"/>
      <c r="F754" s="1586"/>
      <c r="G754" s="1586"/>
      <c r="H754" s="2012"/>
      <c r="I754" s="2012"/>
      <c r="J754" s="1586"/>
      <c r="K754" s="1586"/>
      <c r="L754" s="1586"/>
      <c r="M754" s="2012"/>
      <c r="N754" s="2012"/>
      <c r="O754" s="1586"/>
      <c r="P754" s="1586"/>
      <c r="Q754" s="1586"/>
      <c r="BB754" s="428"/>
    </row>
    <row r="755" s="241" customFormat="true" ht="25.15" customHeight="true" x14ac:dyDescent="0.2">
      <c r="A755" s="428"/>
      <c r="B755" s="428"/>
      <c r="C755" s="2013"/>
      <c r="D755" s="2012"/>
      <c r="E755" s="1586"/>
      <c r="F755" s="1586"/>
      <c r="G755" s="1586"/>
      <c r="H755" s="2012"/>
      <c r="I755" s="2012"/>
      <c r="J755" s="1586"/>
      <c r="K755" s="1586"/>
      <c r="L755" s="1586"/>
      <c r="M755" s="2012"/>
      <c r="N755" s="2012"/>
      <c r="O755" s="1586"/>
      <c r="P755" s="1586"/>
      <c r="Q755" s="1586"/>
      <c r="BB755" s="428"/>
    </row>
    <row r="756" s="241" customFormat="true" ht="25.15" customHeight="true" x14ac:dyDescent="0.2">
      <c r="A756" s="428"/>
      <c r="B756" s="428"/>
      <c r="C756" s="2013"/>
      <c r="D756" s="2012"/>
      <c r="E756" s="1586"/>
      <c r="F756" s="1586"/>
      <c r="G756" s="1586"/>
      <c r="H756" s="2012"/>
      <c r="I756" s="2012"/>
      <c r="J756" s="1586"/>
      <c r="K756" s="1586"/>
      <c r="L756" s="1586"/>
      <c r="M756" s="2012"/>
      <c r="N756" s="2012"/>
      <c r="O756" s="1586"/>
      <c r="P756" s="1586"/>
      <c r="Q756" s="1586"/>
      <c r="BB756" s="428"/>
    </row>
    <row r="757" s="241" customFormat="true" ht="25.15" customHeight="true" x14ac:dyDescent="0.2">
      <c r="A757" s="428"/>
      <c r="B757" s="428"/>
      <c r="C757" s="2013"/>
      <c r="D757" s="2012"/>
      <c r="E757" s="1586"/>
      <c r="F757" s="1586"/>
      <c r="G757" s="1586"/>
      <c r="H757" s="2012"/>
      <c r="I757" s="2012"/>
      <c r="J757" s="1586"/>
      <c r="K757" s="1586"/>
      <c r="L757" s="1586"/>
      <c r="M757" s="2012"/>
      <c r="N757" s="2012"/>
      <c r="O757" s="1586"/>
      <c r="P757" s="1586"/>
      <c r="Q757" s="1586"/>
      <c r="BB757" s="428"/>
    </row>
    <row r="758" s="241" customFormat="true" ht="25.15" customHeight="true" x14ac:dyDescent="0.2">
      <c r="A758" s="428"/>
      <c r="B758" s="428"/>
      <c r="C758" s="2013"/>
      <c r="D758" s="2012"/>
      <c r="E758" s="1586"/>
      <c r="F758" s="1586"/>
      <c r="G758" s="1586"/>
      <c r="H758" s="2012"/>
      <c r="I758" s="2012"/>
      <c r="J758" s="1586"/>
      <c r="K758" s="1586"/>
      <c r="L758" s="1586"/>
      <c r="M758" s="2012"/>
      <c r="N758" s="2012"/>
      <c r="O758" s="1586"/>
      <c r="P758" s="1586"/>
      <c r="Q758" s="1586"/>
      <c r="BB758" s="428"/>
    </row>
    <row r="759" s="241" customFormat="true" ht="25.15" customHeight="true" x14ac:dyDescent="0.2">
      <c r="A759" s="428"/>
      <c r="B759" s="428"/>
      <c r="C759" s="2013"/>
      <c r="D759" s="2012"/>
      <c r="E759" s="1586"/>
      <c r="F759" s="1586"/>
      <c r="G759" s="1586"/>
      <c r="H759" s="2012"/>
      <c r="I759" s="2012"/>
      <c r="J759" s="1586"/>
      <c r="K759" s="1586"/>
      <c r="L759" s="1586"/>
      <c r="M759" s="2012"/>
      <c r="N759" s="2012"/>
      <c r="O759" s="1586"/>
      <c r="P759" s="1586"/>
      <c r="Q759" s="1586"/>
      <c r="BB759" s="428"/>
    </row>
    <row r="760" s="241" customFormat="true" ht="25.15" customHeight="true" x14ac:dyDescent="0.2">
      <c r="A760" s="428"/>
      <c r="B760" s="428"/>
      <c r="C760" s="2013"/>
      <c r="D760" s="2012"/>
      <c r="E760" s="1586"/>
      <c r="F760" s="1586"/>
      <c r="G760" s="1586"/>
      <c r="H760" s="2012"/>
      <c r="I760" s="2012"/>
      <c r="J760" s="1586"/>
      <c r="K760" s="1586"/>
      <c r="L760" s="1586"/>
      <c r="M760" s="2012"/>
      <c r="N760" s="2012"/>
      <c r="O760" s="1586"/>
      <c r="P760" s="1586"/>
      <c r="Q760" s="1586"/>
      <c r="BB760" s="428"/>
    </row>
    <row r="761" s="241" customFormat="true" ht="25.15" customHeight="true" x14ac:dyDescent="0.2">
      <c r="A761" s="428"/>
      <c r="B761" s="428"/>
      <c r="C761" s="2013"/>
      <c r="D761" s="2012"/>
      <c r="E761" s="1586"/>
      <c r="F761" s="1586"/>
      <c r="G761" s="1586"/>
      <c r="H761" s="2012"/>
      <c r="I761" s="2012"/>
      <c r="J761" s="1586"/>
      <c r="K761" s="1586"/>
      <c r="L761" s="1586"/>
      <c r="M761" s="2012"/>
      <c r="N761" s="2012"/>
      <c r="O761" s="1586"/>
      <c r="P761" s="1586"/>
      <c r="Q761" s="1586"/>
      <c r="BB761" s="428"/>
    </row>
    <row r="762" s="241" customFormat="true" ht="25.15" customHeight="true" x14ac:dyDescent="0.2">
      <c r="A762" s="428"/>
      <c r="B762" s="428"/>
      <c r="C762" s="2013"/>
      <c r="D762" s="2012"/>
      <c r="E762" s="1586"/>
      <c r="F762" s="1586"/>
      <c r="G762" s="1586"/>
      <c r="H762" s="2012"/>
      <c r="I762" s="2012"/>
      <c r="J762" s="1586"/>
      <c r="K762" s="1586"/>
      <c r="L762" s="1586"/>
      <c r="M762" s="2012"/>
      <c r="N762" s="2012"/>
      <c r="O762" s="1586"/>
      <c r="P762" s="1586"/>
      <c r="Q762" s="1586"/>
      <c r="BB762" s="428"/>
    </row>
    <row r="763" s="241" customFormat="true" ht="25.15" customHeight="true" x14ac:dyDescent="0.2">
      <c r="A763" s="428"/>
      <c r="B763" s="428"/>
      <c r="C763" s="2013"/>
      <c r="D763" s="2012"/>
      <c r="E763" s="1586"/>
      <c r="F763" s="1586"/>
      <c r="G763" s="1586"/>
      <c r="H763" s="2012"/>
      <c r="I763" s="2012"/>
      <c r="J763" s="1586"/>
      <c r="K763" s="1586"/>
      <c r="L763" s="1586"/>
      <c r="M763" s="2012"/>
      <c r="N763" s="2012"/>
      <c r="O763" s="1586"/>
      <c r="P763" s="1586"/>
      <c r="Q763" s="1586"/>
      <c r="BB763" s="428"/>
    </row>
    <row r="764" s="241" customFormat="true" ht="25.15" customHeight="true" x14ac:dyDescent="0.2">
      <c r="A764" s="428"/>
      <c r="B764" s="428"/>
      <c r="C764" s="2013"/>
      <c r="D764" s="2012"/>
      <c r="E764" s="1586"/>
      <c r="F764" s="1586"/>
      <c r="G764" s="1586"/>
      <c r="H764" s="2012"/>
      <c r="I764" s="2012"/>
      <c r="J764" s="1586"/>
      <c r="K764" s="1586"/>
      <c r="L764" s="1586"/>
      <c r="M764" s="2012"/>
      <c r="N764" s="2012"/>
      <c r="O764" s="1586"/>
      <c r="P764" s="1586"/>
      <c r="Q764" s="1586"/>
      <c r="BB764" s="428"/>
    </row>
    <row r="765" s="241" customFormat="true" ht="25.15" customHeight="true" x14ac:dyDescent="0.2">
      <c r="A765" s="428"/>
      <c r="B765" s="428"/>
      <c r="C765" s="2013"/>
      <c r="D765" s="2012"/>
      <c r="E765" s="1586"/>
      <c r="F765" s="1586"/>
      <c r="G765" s="1586"/>
      <c r="H765" s="2012"/>
      <c r="I765" s="2012"/>
      <c r="J765" s="1586"/>
      <c r="K765" s="1586"/>
      <c r="L765" s="1586"/>
      <c r="M765" s="2012"/>
      <c r="N765" s="2012"/>
      <c r="O765" s="1586"/>
      <c r="P765" s="1586"/>
      <c r="Q765" s="1586"/>
      <c r="BB765" s="428"/>
    </row>
    <row r="766" s="241" customFormat="true" ht="25.15" customHeight="true" x14ac:dyDescent="0.2">
      <c r="A766" s="428"/>
      <c r="B766" s="428"/>
      <c r="C766" s="2013"/>
      <c r="D766" s="2012"/>
      <c r="E766" s="1586"/>
      <c r="F766" s="1586"/>
      <c r="G766" s="1586"/>
      <c r="H766" s="2012"/>
      <c r="I766" s="2012"/>
      <c r="J766" s="1586"/>
      <c r="K766" s="1586"/>
      <c r="L766" s="1586"/>
      <c r="M766" s="2012"/>
      <c r="N766" s="2012"/>
      <c r="O766" s="1586"/>
      <c r="P766" s="1586"/>
      <c r="Q766" s="1586"/>
      <c r="BB766" s="428"/>
    </row>
    <row r="767" s="241" customFormat="true" ht="25.15" customHeight="true" x14ac:dyDescent="0.2">
      <c r="A767" s="428"/>
      <c r="B767" s="428"/>
      <c r="C767" s="2013"/>
      <c r="D767" s="2012"/>
      <c r="E767" s="1586"/>
      <c r="F767" s="1586"/>
      <c r="G767" s="1586"/>
      <c r="H767" s="2012"/>
      <c r="I767" s="2012"/>
      <c r="J767" s="1586"/>
      <c r="K767" s="1586"/>
      <c r="L767" s="1586"/>
      <c r="M767" s="2012"/>
      <c r="N767" s="2012"/>
      <c r="O767" s="1586"/>
      <c r="P767" s="1586"/>
      <c r="Q767" s="1586"/>
      <c r="BB767" s="428"/>
    </row>
    <row r="768" s="239" customFormat="true" ht="25.15" customHeight="true" x14ac:dyDescent="0.2">
      <c r="A768" s="429"/>
      <c r="B768" s="429"/>
      <c r="C768" s="2013"/>
      <c r="D768" s="2012"/>
      <c r="E768" s="1586"/>
      <c r="F768" s="1586"/>
      <c r="G768" s="1586"/>
      <c r="H768" s="2012"/>
      <c r="I768" s="2012"/>
      <c r="J768" s="1586"/>
      <c r="K768" s="1586"/>
      <c r="L768" s="1586"/>
      <c r="M768" s="2012"/>
      <c r="N768" s="2012"/>
      <c r="O768" s="1586"/>
      <c r="P768" s="1586"/>
      <c r="Q768" s="1586"/>
      <c r="BB768" s="429"/>
    </row>
    <row r="769" s="239" customFormat="true" ht="25.15" customHeight="true" x14ac:dyDescent="0.2">
      <c r="A769" s="429"/>
      <c r="B769" s="429"/>
      <c r="C769" s="2013"/>
      <c r="D769" s="2012"/>
      <c r="E769" s="1586"/>
      <c r="F769" s="1586"/>
      <c r="G769" s="1586"/>
      <c r="H769" s="2012"/>
      <c r="I769" s="2012"/>
      <c r="J769" s="1586"/>
      <c r="K769" s="1586"/>
      <c r="L769" s="1586"/>
      <c r="M769" s="2012"/>
      <c r="N769" s="2012"/>
      <c r="O769" s="1586"/>
      <c r="P769" s="1586"/>
      <c r="Q769" s="1586"/>
      <c r="BB769" s="429"/>
    </row>
    <row r="770" s="239" customFormat="true" ht="25.15" customHeight="true" x14ac:dyDescent="0.2">
      <c r="A770" s="429"/>
      <c r="B770" s="429"/>
      <c r="C770" s="2013"/>
      <c r="D770" s="2012"/>
      <c r="E770" s="1586"/>
      <c r="F770" s="1586"/>
      <c r="G770" s="1586"/>
      <c r="H770" s="2012"/>
      <c r="I770" s="2012"/>
      <c r="J770" s="1586"/>
      <c r="K770" s="1586"/>
      <c r="L770" s="1586"/>
      <c r="M770" s="2012"/>
      <c r="N770" s="2012"/>
      <c r="O770" s="1586"/>
      <c r="P770" s="1586"/>
      <c r="Q770" s="1586"/>
      <c r="BB770" s="429"/>
    </row>
    <row r="771" s="239" customFormat="true" ht="25.15" customHeight="true" x14ac:dyDescent="0.2">
      <c r="A771" s="429"/>
      <c r="B771" s="429"/>
      <c r="C771" s="2013"/>
      <c r="D771" s="2012"/>
      <c r="E771" s="1586"/>
      <c r="F771" s="1586"/>
      <c r="G771" s="1586"/>
      <c r="H771" s="2012"/>
      <c r="I771" s="2012"/>
      <c r="J771" s="1586"/>
      <c r="K771" s="1586"/>
      <c r="L771" s="1586"/>
      <c r="M771" s="2012"/>
      <c r="N771" s="2012"/>
      <c r="O771" s="1586"/>
      <c r="P771" s="1586"/>
      <c r="Q771" s="1586"/>
      <c r="BB771" s="429"/>
    </row>
    <row r="772" s="239" customFormat="true" ht="25.15" customHeight="true" x14ac:dyDescent="0.2">
      <c r="A772" s="429"/>
      <c r="B772" s="429"/>
      <c r="C772" s="2013"/>
      <c r="D772" s="2012"/>
      <c r="E772" s="1586"/>
      <c r="F772" s="1586"/>
      <c r="G772" s="1586"/>
      <c r="H772" s="2012"/>
      <c r="I772" s="2012"/>
      <c r="J772" s="1586"/>
      <c r="K772" s="1586"/>
      <c r="L772" s="1586"/>
      <c r="M772" s="2012"/>
      <c r="N772" s="2012"/>
      <c r="O772" s="1586"/>
      <c r="P772" s="1586"/>
      <c r="Q772" s="1586"/>
      <c r="BB772" s="429"/>
    </row>
    <row r="773" s="239" customFormat="true" ht="25.15" customHeight="true" x14ac:dyDescent="0.2">
      <c r="A773" s="429"/>
      <c r="B773" s="429"/>
      <c r="C773" s="2013"/>
      <c r="D773" s="2012"/>
      <c r="E773" s="1586"/>
      <c r="F773" s="1586"/>
      <c r="G773" s="1586"/>
      <c r="H773" s="2012"/>
      <c r="I773" s="2012"/>
      <c r="J773" s="1586"/>
      <c r="K773" s="1586"/>
      <c r="L773" s="1586"/>
      <c r="M773" s="2012"/>
      <c r="N773" s="2012"/>
      <c r="O773" s="1586"/>
      <c r="P773" s="1586"/>
      <c r="Q773" s="1586"/>
      <c r="BB773" s="429"/>
    </row>
    <row r="774" s="239" customFormat="true" ht="25.15" customHeight="true" x14ac:dyDescent="0.2">
      <c r="A774" s="429"/>
      <c r="B774" s="429"/>
      <c r="C774" s="2013"/>
      <c r="D774" s="2012"/>
      <c r="E774" s="1586"/>
      <c r="F774" s="1586"/>
      <c r="G774" s="1586"/>
      <c r="H774" s="2012"/>
      <c r="I774" s="2012"/>
      <c r="J774" s="1586"/>
      <c r="K774" s="1586"/>
      <c r="L774" s="1586"/>
      <c r="M774" s="2012"/>
      <c r="N774" s="2012"/>
      <c r="O774" s="1586"/>
      <c r="P774" s="1586"/>
      <c r="Q774" s="1586"/>
      <c r="BB774" s="429"/>
    </row>
    <row r="775" s="239" customFormat="true" ht="25.15" customHeight="true" x14ac:dyDescent="0.2">
      <c r="A775" s="429"/>
      <c r="B775" s="429"/>
      <c r="C775" s="2013"/>
      <c r="D775" s="2012"/>
      <c r="E775" s="1586"/>
      <c r="F775" s="1586"/>
      <c r="G775" s="1586"/>
      <c r="H775" s="2012"/>
      <c r="I775" s="2012"/>
      <c r="J775" s="1586"/>
      <c r="K775" s="1586"/>
      <c r="L775" s="1586"/>
      <c r="M775" s="2012"/>
      <c r="N775" s="2012"/>
      <c r="O775" s="1586"/>
      <c r="P775" s="1586"/>
      <c r="Q775" s="1586"/>
      <c r="BB775" s="429"/>
    </row>
    <row r="776" s="239" customFormat="true" ht="25.15" customHeight="true" x14ac:dyDescent="0.2">
      <c r="A776" s="429"/>
      <c r="B776" s="429"/>
      <c r="C776" s="2013"/>
      <c r="D776" s="2012"/>
      <c r="E776" s="1586"/>
      <c r="F776" s="1586"/>
      <c r="G776" s="1586"/>
      <c r="H776" s="2012"/>
      <c r="I776" s="2012"/>
      <c r="J776" s="1586"/>
      <c r="K776" s="1586"/>
      <c r="L776" s="1586"/>
      <c r="M776" s="2012"/>
      <c r="N776" s="2012"/>
      <c r="O776" s="1586"/>
      <c r="P776" s="1586"/>
      <c r="Q776" s="1586"/>
      <c r="BB776" s="429"/>
    </row>
    <row r="777" s="239" customFormat="true" ht="25.15" customHeight="true" x14ac:dyDescent="0.2">
      <c r="A777" s="429"/>
      <c r="B777" s="429"/>
      <c r="C777" s="2013"/>
      <c r="D777" s="2012"/>
      <c r="E777" s="1586"/>
      <c r="F777" s="1586"/>
      <c r="G777" s="1586"/>
      <c r="H777" s="2012"/>
      <c r="I777" s="2012"/>
      <c r="J777" s="1586"/>
      <c r="K777" s="1586"/>
      <c r="L777" s="1586"/>
      <c r="M777" s="2012"/>
      <c r="N777" s="2012"/>
      <c r="O777" s="1586"/>
      <c r="P777" s="1586"/>
      <c r="Q777" s="1586"/>
      <c r="BB777" s="429"/>
    </row>
    <row r="778" s="239" customFormat="true" ht="25.15" customHeight="true" x14ac:dyDescent="0.2">
      <c r="A778" s="429"/>
      <c r="B778" s="429"/>
      <c r="C778" s="2013"/>
      <c r="D778" s="2012"/>
      <c r="E778" s="1586"/>
      <c r="F778" s="1586"/>
      <c r="G778" s="1586"/>
      <c r="H778" s="2012"/>
      <c r="I778" s="2012"/>
      <c r="J778" s="1586"/>
      <c r="K778" s="1586"/>
      <c r="L778" s="1586"/>
      <c r="M778" s="2012"/>
      <c r="N778" s="2012"/>
      <c r="O778" s="1586"/>
      <c r="P778" s="1586"/>
      <c r="Q778" s="1586"/>
      <c r="BB778" s="429"/>
    </row>
    <row r="779" s="239" customFormat="true" ht="25.15" customHeight="true" x14ac:dyDescent="0.2">
      <c r="A779" s="429"/>
      <c r="B779" s="429"/>
      <c r="C779" s="2013"/>
      <c r="D779" s="2012"/>
      <c r="E779" s="1586"/>
      <c r="F779" s="1586"/>
      <c r="G779" s="1586"/>
      <c r="H779" s="2012"/>
      <c r="I779" s="2012"/>
      <c r="J779" s="1586"/>
      <c r="K779" s="1586"/>
      <c r="L779" s="1586"/>
      <c r="M779" s="2012"/>
      <c r="N779" s="2012"/>
      <c r="O779" s="1586"/>
      <c r="P779" s="1586"/>
      <c r="Q779" s="1586"/>
      <c r="BB779" s="429"/>
    </row>
    <row r="780" s="239" customFormat="true" ht="25.15" customHeight="true" x14ac:dyDescent="0.2">
      <c r="A780" s="429"/>
      <c r="B780" s="429"/>
      <c r="C780" s="2013"/>
      <c r="D780" s="2012"/>
      <c r="E780" s="1586"/>
      <c r="F780" s="1586"/>
      <c r="G780" s="1586"/>
      <c r="H780" s="2012"/>
      <c r="I780" s="2012"/>
      <c r="J780" s="1586"/>
      <c r="K780" s="1586"/>
      <c r="L780" s="1586"/>
      <c r="M780" s="2012"/>
      <c r="N780" s="2012"/>
      <c r="O780" s="1586"/>
      <c r="P780" s="1586"/>
      <c r="Q780" s="1586"/>
      <c r="BB780" s="429"/>
    </row>
    <row r="781" s="239" customFormat="true" ht="25.15" customHeight="true" x14ac:dyDescent="0.2">
      <c r="A781" s="429"/>
      <c r="B781" s="429"/>
      <c r="C781" s="2013"/>
      <c r="D781" s="2012"/>
      <c r="E781" s="1586"/>
      <c r="F781" s="1586"/>
      <c r="G781" s="1586"/>
      <c r="H781" s="2012"/>
      <c r="I781" s="2012"/>
      <c r="J781" s="1586"/>
      <c r="K781" s="1586"/>
      <c r="L781" s="1586"/>
      <c r="M781" s="2012"/>
      <c r="N781" s="2012"/>
      <c r="O781" s="1586"/>
      <c r="P781" s="1586"/>
      <c r="Q781" s="1586"/>
      <c r="BB781" s="429"/>
    </row>
    <row r="782" s="239" customFormat="true" ht="25.15" customHeight="true" x14ac:dyDescent="0.2">
      <c r="A782" s="429"/>
      <c r="B782" s="429"/>
      <c r="C782" s="2013"/>
      <c r="D782" s="2012"/>
      <c r="E782" s="1586"/>
      <c r="F782" s="1586"/>
      <c r="G782" s="1586"/>
      <c r="H782" s="2012"/>
      <c r="I782" s="2012"/>
      <c r="J782" s="1586"/>
      <c r="K782" s="1586"/>
      <c r="L782" s="1586"/>
      <c r="M782" s="2012"/>
      <c r="N782" s="2012"/>
      <c r="O782" s="1586"/>
      <c r="P782" s="1586"/>
      <c r="Q782" s="1586"/>
      <c r="BB782" s="429"/>
    </row>
    <row r="783" s="239" customFormat="true" ht="25.15" customHeight="true" x14ac:dyDescent="0.2">
      <c r="A783" s="429"/>
      <c r="B783" s="429"/>
      <c r="C783" s="2013"/>
      <c r="D783" s="2012"/>
      <c r="E783" s="1586"/>
      <c r="F783" s="1586"/>
      <c r="G783" s="1586"/>
      <c r="H783" s="2012"/>
      <c r="I783" s="2012"/>
      <c r="J783" s="1586"/>
      <c r="K783" s="1586"/>
      <c r="L783" s="1586"/>
      <c r="M783" s="2012"/>
      <c r="N783" s="2012"/>
      <c r="O783" s="1586"/>
      <c r="P783" s="1586"/>
      <c r="Q783" s="1586"/>
      <c r="BB783" s="429"/>
    </row>
    <row r="784" s="239" customFormat="true" ht="25.15" customHeight="true" x14ac:dyDescent="0.2">
      <c r="A784" s="429"/>
      <c r="B784" s="429"/>
      <c r="C784" s="2013"/>
      <c r="D784" s="2012"/>
      <c r="E784" s="1586"/>
      <c r="F784" s="1586"/>
      <c r="G784" s="1586"/>
      <c r="H784" s="2012"/>
      <c r="I784" s="2012"/>
      <c r="J784" s="1586"/>
      <c r="K784" s="1586"/>
      <c r="L784" s="1586"/>
      <c r="M784" s="2012"/>
      <c r="N784" s="2012"/>
      <c r="O784" s="1586"/>
      <c r="P784" s="1586"/>
      <c r="Q784" s="1586"/>
      <c r="BB784" s="429"/>
    </row>
    <row r="785" s="239" customFormat="true" ht="25.15" customHeight="true" x14ac:dyDescent="0.2">
      <c r="A785" s="429"/>
      <c r="B785" s="429"/>
      <c r="C785" s="2013"/>
      <c r="D785" s="2012"/>
      <c r="E785" s="1586"/>
      <c r="F785" s="1586"/>
      <c r="G785" s="1586"/>
      <c r="H785" s="2012"/>
      <c r="I785" s="2012"/>
      <c r="J785" s="1586"/>
      <c r="K785" s="1586"/>
      <c r="L785" s="1586"/>
      <c r="M785" s="2012"/>
      <c r="N785" s="2012"/>
      <c r="O785" s="1586"/>
      <c r="P785" s="1586"/>
      <c r="Q785" s="1586"/>
      <c r="BB785" s="429"/>
    </row>
    <row r="786" s="239" customFormat="true" ht="25.15" customHeight="true" x14ac:dyDescent="0.2">
      <c r="A786" s="429"/>
      <c r="B786" s="429"/>
      <c r="C786" s="2013"/>
      <c r="D786" s="2012"/>
      <c r="E786" s="1586"/>
      <c r="F786" s="1586"/>
      <c r="G786" s="1586"/>
      <c r="H786" s="2012"/>
      <c r="I786" s="2012"/>
      <c r="J786" s="1586"/>
      <c r="K786" s="1586"/>
      <c r="L786" s="1586"/>
      <c r="M786" s="2012"/>
      <c r="N786" s="2012"/>
      <c r="O786" s="1586"/>
      <c r="P786" s="1586"/>
      <c r="Q786" s="1586"/>
      <c r="BB786" s="429"/>
    </row>
    <row r="787" s="239" customFormat="true" ht="25.15" customHeight="true" x14ac:dyDescent="0.2">
      <c r="A787" s="429"/>
      <c r="B787" s="429"/>
      <c r="C787" s="2013"/>
      <c r="D787" s="2012"/>
      <c r="E787" s="1586"/>
      <c r="F787" s="1586"/>
      <c r="G787" s="1586"/>
      <c r="H787" s="2012"/>
      <c r="I787" s="2012"/>
      <c r="J787" s="1586"/>
      <c r="K787" s="1586"/>
      <c r="L787" s="1586"/>
      <c r="M787" s="2012"/>
      <c r="N787" s="2012"/>
      <c r="O787" s="1586"/>
      <c r="P787" s="1586"/>
      <c r="Q787" s="1586"/>
      <c r="BB787" s="429"/>
    </row>
    <row r="788" s="239" customFormat="true" ht="25.15" customHeight="true" x14ac:dyDescent="0.2">
      <c r="A788" s="429"/>
      <c r="B788" s="429"/>
      <c r="C788" s="2013"/>
      <c r="D788" s="2012"/>
      <c r="E788" s="1586"/>
      <c r="F788" s="1586"/>
      <c r="G788" s="1586"/>
      <c r="H788" s="2012"/>
      <c r="I788" s="2012"/>
      <c r="J788" s="1586"/>
      <c r="K788" s="1586"/>
      <c r="L788" s="1586"/>
      <c r="M788" s="2012"/>
      <c r="N788" s="2012"/>
      <c r="O788" s="1586"/>
      <c r="P788" s="1586"/>
      <c r="Q788" s="1586"/>
      <c r="BB788" s="429"/>
    </row>
    <row r="789" s="239" customFormat="true" ht="25.15" customHeight="true" x14ac:dyDescent="0.2">
      <c r="A789" s="429"/>
      <c r="B789" s="429"/>
      <c r="C789" s="2013"/>
      <c r="D789" s="2012"/>
      <c r="E789" s="1586"/>
      <c r="F789" s="1586"/>
      <c r="G789" s="1586"/>
      <c r="H789" s="2012"/>
      <c r="I789" s="2012"/>
      <c r="J789" s="1586"/>
      <c r="K789" s="1586"/>
      <c r="L789" s="1586"/>
      <c r="M789" s="2012"/>
      <c r="N789" s="2012"/>
      <c r="O789" s="1586"/>
      <c r="P789" s="1586"/>
      <c r="Q789" s="1586"/>
      <c r="BB789" s="429"/>
    </row>
    <row r="790" s="239" customFormat="true" ht="25.15" customHeight="true" x14ac:dyDescent="0.2">
      <c r="A790" s="429"/>
      <c r="B790" s="429"/>
      <c r="C790" s="2013"/>
      <c r="D790" s="2012"/>
      <c r="E790" s="1586"/>
      <c r="F790" s="1586"/>
      <c r="G790" s="1586"/>
      <c r="H790" s="2012"/>
      <c r="I790" s="2012"/>
      <c r="J790" s="1586"/>
      <c r="K790" s="1586"/>
      <c r="L790" s="1586"/>
      <c r="M790" s="2012"/>
      <c r="N790" s="2012"/>
      <c r="O790" s="1586"/>
      <c r="P790" s="1586"/>
      <c r="Q790" s="1586"/>
      <c r="BB790" s="429"/>
    </row>
    <row r="791" s="239" customFormat="true" ht="25.15" customHeight="true" x14ac:dyDescent="0.2">
      <c r="A791" s="429"/>
      <c r="B791" s="429"/>
      <c r="C791" s="2013"/>
      <c r="D791" s="2012"/>
      <c r="E791" s="1586"/>
      <c r="F791" s="1586"/>
      <c r="G791" s="1586"/>
      <c r="H791" s="2012"/>
      <c r="I791" s="2012"/>
      <c r="J791" s="1586"/>
      <c r="K791" s="1586"/>
      <c r="L791" s="1586"/>
      <c r="M791" s="2012"/>
      <c r="N791" s="2012"/>
      <c r="O791" s="1586"/>
      <c r="P791" s="1586"/>
      <c r="Q791" s="1586"/>
      <c r="BB791" s="429"/>
    </row>
    <row r="792" s="239" customFormat="true" ht="25.15" customHeight="true" x14ac:dyDescent="0.2">
      <c r="A792" s="429"/>
      <c r="B792" s="429"/>
      <c r="C792" s="2013"/>
      <c r="D792" s="2012"/>
      <c r="E792" s="1586"/>
      <c r="F792" s="1586"/>
      <c r="G792" s="1586"/>
      <c r="H792" s="2012"/>
      <c r="I792" s="2012"/>
      <c r="J792" s="1586"/>
      <c r="K792" s="1586"/>
      <c r="L792" s="1586"/>
      <c r="M792" s="2012"/>
      <c r="N792" s="2012"/>
      <c r="O792" s="1586"/>
      <c r="P792" s="1586"/>
      <c r="Q792" s="1586"/>
      <c r="BB792" s="429"/>
    </row>
    <row r="793" s="239" customFormat="true" ht="25.15" customHeight="true" x14ac:dyDescent="0.2">
      <c r="A793" s="429"/>
      <c r="B793" s="429"/>
      <c r="C793" s="2013"/>
      <c r="D793" s="2012"/>
      <c r="E793" s="1586"/>
      <c r="F793" s="1586"/>
      <c r="G793" s="1586"/>
      <c r="H793" s="2012"/>
      <c r="I793" s="2012"/>
      <c r="J793" s="1586"/>
      <c r="K793" s="1586"/>
      <c r="L793" s="1586"/>
      <c r="M793" s="2012"/>
      <c r="N793" s="2012"/>
      <c r="O793" s="1586"/>
      <c r="P793" s="1586"/>
      <c r="Q793" s="1586"/>
      <c r="BB793" s="429"/>
    </row>
    <row r="794" s="239" customFormat="true" ht="25.15" customHeight="true" x14ac:dyDescent="0.2">
      <c r="A794" s="429"/>
      <c r="B794" s="429"/>
      <c r="C794" s="2013"/>
      <c r="D794" s="2012"/>
      <c r="E794" s="1586"/>
      <c r="F794" s="1586"/>
      <c r="G794" s="1586"/>
      <c r="H794" s="2012"/>
      <c r="I794" s="2012"/>
      <c r="J794" s="1586"/>
      <c r="K794" s="1586"/>
      <c r="L794" s="1586"/>
      <c r="M794" s="2012"/>
      <c r="N794" s="2012"/>
      <c r="O794" s="1586"/>
      <c r="P794" s="1586"/>
      <c r="Q794" s="1586"/>
      <c r="BB794" s="429"/>
    </row>
    <row r="795" s="239" customFormat="true" ht="25.15" customHeight="true" x14ac:dyDescent="0.2">
      <c r="A795" s="429"/>
      <c r="B795" s="429"/>
      <c r="C795" s="2013"/>
      <c r="D795" s="2012"/>
      <c r="E795" s="1586"/>
      <c r="F795" s="1586"/>
      <c r="G795" s="1586"/>
      <c r="H795" s="2012"/>
      <c r="I795" s="2012"/>
      <c r="J795" s="1586"/>
      <c r="K795" s="1586"/>
      <c r="L795" s="1586"/>
      <c r="M795" s="2012"/>
      <c r="N795" s="2012"/>
      <c r="O795" s="1586"/>
      <c r="P795" s="1586"/>
      <c r="Q795" s="1586"/>
      <c r="BB795" s="429"/>
    </row>
    <row r="796" s="239" customFormat="true" ht="25.15" customHeight="true" x14ac:dyDescent="0.2">
      <c r="A796" s="429"/>
      <c r="B796" s="429"/>
      <c r="C796" s="2013"/>
      <c r="D796" s="2012"/>
      <c r="E796" s="1586"/>
      <c r="F796" s="1586"/>
      <c r="G796" s="1586"/>
      <c r="H796" s="2012"/>
      <c r="I796" s="2012"/>
      <c r="J796" s="1586"/>
      <c r="K796" s="1586"/>
      <c r="L796" s="1586"/>
      <c r="M796" s="2012"/>
      <c r="N796" s="2012"/>
      <c r="O796" s="1586"/>
      <c r="P796" s="1586"/>
      <c r="Q796" s="1586"/>
      <c r="BB796" s="429"/>
    </row>
    <row r="797" s="239" customFormat="true" ht="25.15" customHeight="true" x14ac:dyDescent="0.2">
      <c r="A797" s="429"/>
      <c r="B797" s="429"/>
      <c r="C797" s="2013"/>
      <c r="D797" s="2012"/>
      <c r="E797" s="1586"/>
      <c r="F797" s="1586"/>
      <c r="G797" s="1586"/>
      <c r="H797" s="2012"/>
      <c r="I797" s="2012"/>
      <c r="J797" s="1586"/>
      <c r="K797" s="1586"/>
      <c r="L797" s="1586"/>
      <c r="M797" s="2012"/>
      <c r="N797" s="2012"/>
      <c r="O797" s="1586"/>
      <c r="P797" s="1586"/>
      <c r="Q797" s="1586"/>
      <c r="BB797" s="429"/>
    </row>
    <row r="798" s="239" customFormat="true" ht="25.15" customHeight="true" x14ac:dyDescent="0.2">
      <c r="A798" s="429"/>
      <c r="B798" s="429"/>
      <c r="C798" s="2013"/>
      <c r="D798" s="2012"/>
      <c r="E798" s="1586"/>
      <c r="F798" s="1586"/>
      <c r="G798" s="1586"/>
      <c r="H798" s="2012"/>
      <c r="I798" s="2012"/>
      <c r="J798" s="1586"/>
      <c r="K798" s="1586"/>
      <c r="L798" s="1586"/>
      <c r="M798" s="2012"/>
      <c r="N798" s="2012"/>
      <c r="O798" s="1586"/>
      <c r="P798" s="1586"/>
      <c r="Q798" s="1586"/>
      <c r="BB798" s="429"/>
    </row>
    <row r="799" s="239" customFormat="true" ht="25.15" customHeight="true" x14ac:dyDescent="0.2">
      <c r="A799" s="429"/>
      <c r="B799" s="429"/>
      <c r="C799" s="2013"/>
      <c r="D799" s="2012"/>
      <c r="E799" s="1586"/>
      <c r="F799" s="1586"/>
      <c r="G799" s="1586"/>
      <c r="H799" s="2012"/>
      <c r="I799" s="2012"/>
      <c r="J799" s="1586"/>
      <c r="K799" s="1586"/>
      <c r="L799" s="1586"/>
      <c r="M799" s="2012"/>
      <c r="N799" s="2012"/>
      <c r="O799" s="1586"/>
      <c r="P799" s="1586"/>
      <c r="Q799" s="1586"/>
      <c r="BB799" s="429"/>
    </row>
    <row r="800" s="239" customFormat="true" ht="25.15" customHeight="true" x14ac:dyDescent="0.2">
      <c r="A800" s="429"/>
      <c r="B800" s="429"/>
      <c r="C800" s="2013"/>
      <c r="D800" s="2012"/>
      <c r="E800" s="1586"/>
      <c r="F800" s="1586"/>
      <c r="G800" s="1586"/>
      <c r="H800" s="2012"/>
      <c r="I800" s="2012"/>
      <c r="J800" s="1586"/>
      <c r="K800" s="1586"/>
      <c r="L800" s="1586"/>
      <c r="M800" s="2012"/>
      <c r="N800" s="2012"/>
      <c r="O800" s="1586"/>
      <c r="P800" s="1586"/>
      <c r="Q800" s="1586"/>
      <c r="BB800" s="429"/>
    </row>
    <row r="801" ht="25.15" customHeight="true" x14ac:dyDescent="0.2">
      <c r="C801" s="2013"/>
      <c r="D801" s="2012"/>
      <c r="E801" s="1586"/>
      <c r="F801" s="1586"/>
      <c r="G801" s="1586"/>
      <c r="H801" s="2012"/>
      <c r="I801" s="2012"/>
      <c r="J801" s="1586"/>
      <c r="K801" s="1586"/>
      <c r="L801" s="1586"/>
      <c r="M801" s="2012"/>
      <c r="N801" s="2012"/>
      <c r="O801" s="1586"/>
      <c r="P801" s="1586"/>
      <c r="Q801" s="1586"/>
    </row>
    <row r="802" ht="25.15" customHeight="true" x14ac:dyDescent="0.2">
      <c r="C802" s="2013"/>
      <c r="D802" s="2012"/>
      <c r="E802" s="1586"/>
      <c r="F802" s="1586"/>
      <c r="G802" s="1586"/>
      <c r="H802" s="2012"/>
      <c r="I802" s="2012"/>
      <c r="J802" s="1586"/>
      <c r="K802" s="1586"/>
      <c r="L802" s="1586"/>
      <c r="M802" s="2012"/>
      <c r="N802" s="2012"/>
      <c r="O802" s="1586"/>
      <c r="P802" s="1586"/>
      <c r="Q802" s="1586"/>
    </row>
    <row r="803" ht="25.15" customHeight="true" x14ac:dyDescent="0.2">
      <c r="C803" s="2013"/>
      <c r="D803" s="2012"/>
      <c r="E803" s="1586"/>
      <c r="F803" s="1586"/>
      <c r="G803" s="1586"/>
      <c r="H803" s="2012"/>
      <c r="I803" s="2012"/>
      <c r="J803" s="1586"/>
      <c r="K803" s="1586"/>
      <c r="L803" s="1586"/>
      <c r="M803" s="2012"/>
      <c r="N803" s="2012"/>
      <c r="O803" s="1586"/>
      <c r="P803" s="1586"/>
      <c r="Q803" s="1586"/>
    </row>
    <row r="804" ht="25.15" customHeight="true" x14ac:dyDescent="0.2">
      <c r="C804" s="2013"/>
      <c r="D804" s="2012"/>
      <c r="E804" s="1586"/>
      <c r="F804" s="1586"/>
      <c r="G804" s="1586"/>
      <c r="H804" s="2012"/>
      <c r="I804" s="2012"/>
      <c r="J804" s="1586"/>
      <c r="K804" s="1586"/>
      <c r="L804" s="1586"/>
      <c r="M804" s="2012"/>
      <c r="N804" s="2012"/>
      <c r="O804" s="1586"/>
      <c r="P804" s="1586"/>
      <c r="Q804" s="1586"/>
    </row>
    <row r="805" ht="25.15" customHeight="true" x14ac:dyDescent="0.2">
      <c r="C805" s="2013"/>
      <c r="D805" s="2012"/>
      <c r="E805" s="1586"/>
      <c r="F805" s="1586"/>
      <c r="G805" s="1586"/>
      <c r="H805" s="2012"/>
      <c r="I805" s="2012"/>
      <c r="J805" s="1586"/>
      <c r="K805" s="1586"/>
      <c r="L805" s="1586"/>
      <c r="M805" s="2012"/>
      <c r="N805" s="2012"/>
      <c r="O805" s="1586"/>
      <c r="P805" s="1586"/>
      <c r="Q805" s="1586"/>
    </row>
    <row r="806" ht="25.15" customHeight="true" x14ac:dyDescent="0.2">
      <c r="C806" s="2013"/>
      <c r="D806" s="2012"/>
      <c r="E806" s="1586"/>
      <c r="F806" s="1586"/>
      <c r="G806" s="1586"/>
      <c r="H806" s="2012"/>
      <c r="I806" s="2012"/>
      <c r="J806" s="1586"/>
      <c r="K806" s="1586"/>
      <c r="L806" s="1586"/>
      <c r="M806" s="2012"/>
      <c r="N806" s="2012"/>
      <c r="O806" s="1586"/>
      <c r="P806" s="1586"/>
      <c r="Q806" s="1586"/>
    </row>
    <row r="807" ht="25.15" customHeight="true" x14ac:dyDescent="0.2">
      <c r="C807" s="2013"/>
      <c r="D807" s="2012"/>
      <c r="E807" s="1586"/>
      <c r="F807" s="1586"/>
      <c r="G807" s="1586"/>
      <c r="H807" s="2012"/>
      <c r="I807" s="2012"/>
      <c r="J807" s="1586"/>
      <c r="K807" s="1586"/>
      <c r="L807" s="1586"/>
      <c r="M807" s="2012"/>
      <c r="N807" s="2012"/>
      <c r="O807" s="1586"/>
      <c r="P807" s="1586"/>
      <c r="Q807" s="1586"/>
    </row>
    <row r="808" ht="25.15" customHeight="true" x14ac:dyDescent="0.2">
      <c r="C808" s="2013"/>
      <c r="D808" s="2012"/>
      <c r="E808" s="1586"/>
      <c r="F808" s="1586"/>
      <c r="G808" s="1586"/>
      <c r="H808" s="2012"/>
      <c r="I808" s="2012"/>
      <c r="J808" s="1586"/>
      <c r="K808" s="1586"/>
      <c r="L808" s="1586"/>
      <c r="M808" s="2012"/>
      <c r="N808" s="2012"/>
      <c r="O808" s="1586"/>
      <c r="P808" s="1586"/>
      <c r="Q808" s="1586"/>
    </row>
    <row r="809" ht="25.15" customHeight="true" x14ac:dyDescent="0.2">
      <c r="C809" s="2013"/>
      <c r="D809" s="2012"/>
      <c r="E809" s="1586"/>
      <c r="F809" s="1586"/>
      <c r="G809" s="1586"/>
      <c r="H809" s="2012"/>
      <c r="I809" s="2012"/>
      <c r="J809" s="1586"/>
      <c r="K809" s="1586"/>
      <c r="L809" s="1586"/>
      <c r="M809" s="2012"/>
      <c r="N809" s="2012"/>
      <c r="O809" s="1586"/>
      <c r="P809" s="1586"/>
      <c r="Q809" s="1586"/>
    </row>
    <row r="810" ht="25.15" customHeight="true" x14ac:dyDescent="0.2">
      <c r="C810" s="2013"/>
      <c r="D810" s="2012"/>
      <c r="E810" s="1586"/>
      <c r="F810" s="1586"/>
      <c r="G810" s="1586"/>
      <c r="H810" s="2012"/>
      <c r="I810" s="2012"/>
      <c r="J810" s="1586"/>
      <c r="K810" s="1586"/>
      <c r="L810" s="1586"/>
      <c r="M810" s="2012"/>
      <c r="N810" s="2012"/>
      <c r="O810" s="1586"/>
      <c r="P810" s="1586"/>
      <c r="Q810" s="1586"/>
    </row>
    <row r="811" ht="25.15" customHeight="true" x14ac:dyDescent="0.2">
      <c r="C811" s="2013"/>
      <c r="D811" s="2012"/>
      <c r="E811" s="1586"/>
      <c r="F811" s="1586"/>
      <c r="G811" s="1586"/>
      <c r="H811" s="2012"/>
      <c r="I811" s="2012"/>
      <c r="J811" s="1586"/>
      <c r="K811" s="1586"/>
      <c r="L811" s="1586"/>
      <c r="M811" s="2012"/>
      <c r="N811" s="2012"/>
      <c r="O811" s="1586"/>
      <c r="P811" s="1586"/>
      <c r="Q811" s="1586"/>
    </row>
    <row r="812" ht="25.15" customHeight="true" x14ac:dyDescent="0.2">
      <c r="C812" s="2013"/>
      <c r="D812" s="2012"/>
      <c r="E812" s="1586"/>
      <c r="F812" s="1586"/>
      <c r="G812" s="1586"/>
      <c r="H812" s="2012"/>
      <c r="I812" s="2012"/>
      <c r="J812" s="1586"/>
      <c r="K812" s="1586"/>
      <c r="L812" s="1586"/>
      <c r="M812" s="2012"/>
      <c r="N812" s="2012"/>
      <c r="O812" s="1586"/>
      <c r="P812" s="1586"/>
      <c r="Q812" s="1586"/>
    </row>
    <row r="813" ht="25.15" customHeight="true" x14ac:dyDescent="0.2">
      <c r="C813" s="2013"/>
      <c r="D813" s="2012"/>
      <c r="E813" s="1586"/>
      <c r="F813" s="1586"/>
      <c r="G813" s="1586"/>
      <c r="H813" s="2012"/>
      <c r="I813" s="2012"/>
      <c r="J813" s="1586"/>
      <c r="K813" s="1586"/>
      <c r="L813" s="1586"/>
      <c r="M813" s="2012"/>
      <c r="N813" s="2012"/>
      <c r="O813" s="1586"/>
      <c r="P813" s="1586"/>
      <c r="Q813" s="1586"/>
    </row>
    <row r="814" ht="25.15" customHeight="true" x14ac:dyDescent="0.2">
      <c r="C814" s="2013"/>
      <c r="D814" s="2012"/>
      <c r="E814" s="1586"/>
      <c r="F814" s="1586"/>
      <c r="G814" s="1586"/>
      <c r="H814" s="2012"/>
      <c r="I814" s="2012"/>
      <c r="J814" s="1586"/>
      <c r="K814" s="1586"/>
      <c r="L814" s="1586"/>
      <c r="M814" s="2012"/>
      <c r="N814" s="2012"/>
      <c r="O814" s="1586"/>
      <c r="P814" s="1586"/>
      <c r="Q814" s="1586"/>
    </row>
    <row r="815" ht="25.15" customHeight="true" x14ac:dyDescent="0.2">
      <c r="C815" s="2013"/>
      <c r="D815" s="2012"/>
      <c r="E815" s="1586"/>
      <c r="F815" s="1586"/>
      <c r="G815" s="1586"/>
      <c r="H815" s="2012"/>
      <c r="I815" s="2012"/>
      <c r="J815" s="1586"/>
      <c r="K815" s="1586"/>
      <c r="L815" s="1586"/>
      <c r="M815" s="2012"/>
      <c r="N815" s="2012"/>
      <c r="O815" s="1586"/>
      <c r="P815" s="1586"/>
      <c r="Q815" s="1586"/>
    </row>
    <row r="816" ht="25.15" customHeight="true" x14ac:dyDescent="0.2">
      <c r="C816" s="2013"/>
      <c r="D816" s="2012"/>
      <c r="E816" s="1586"/>
      <c r="F816" s="1586"/>
      <c r="G816" s="1586"/>
      <c r="H816" s="2012"/>
      <c r="I816" s="2012"/>
      <c r="J816" s="1586"/>
      <c r="K816" s="1586"/>
      <c r="L816" s="1586"/>
      <c r="M816" s="2012"/>
      <c r="N816" s="2012"/>
      <c r="O816" s="1586"/>
      <c r="P816" s="1586"/>
      <c r="Q816" s="1586"/>
    </row>
    <row r="817" ht="25.15" customHeight="true" x14ac:dyDescent="0.2">
      <c r="C817" s="2013"/>
      <c r="D817" s="2012"/>
      <c r="E817" s="1586"/>
      <c r="F817" s="1586"/>
      <c r="G817" s="1586"/>
      <c r="H817" s="2012"/>
      <c r="I817" s="2012"/>
      <c r="J817" s="1586"/>
      <c r="K817" s="1586"/>
      <c r="L817" s="1586"/>
      <c r="M817" s="2012"/>
      <c r="N817" s="2012"/>
      <c r="O817" s="1586"/>
      <c r="P817" s="1586"/>
      <c r="Q817" s="1586"/>
    </row>
    <row r="818" ht="25.15" customHeight="true" x14ac:dyDescent="0.2">
      <c r="C818" s="2013"/>
      <c r="D818" s="2012"/>
      <c r="E818" s="1586"/>
      <c r="F818" s="1586"/>
      <c r="G818" s="1586"/>
      <c r="H818" s="2012"/>
      <c r="I818" s="2012"/>
      <c r="J818" s="1586"/>
      <c r="K818" s="1586"/>
      <c r="L818" s="1586"/>
      <c r="M818" s="2012"/>
      <c r="N818" s="2012"/>
      <c r="O818" s="1586"/>
      <c r="P818" s="1586"/>
      <c r="Q818" s="1586"/>
    </row>
    <row r="819" ht="25.15" customHeight="true" x14ac:dyDescent="0.2">
      <c r="C819" s="2013"/>
      <c r="D819" s="2012"/>
      <c r="E819" s="1586"/>
      <c r="F819" s="1586"/>
      <c r="G819" s="1586"/>
      <c r="H819" s="2012"/>
      <c r="I819" s="2012"/>
      <c r="J819" s="1586"/>
      <c r="K819" s="1586"/>
      <c r="L819" s="1586"/>
      <c r="M819" s="2012"/>
      <c r="N819" s="2012"/>
      <c r="O819" s="1586"/>
      <c r="P819" s="1586"/>
      <c r="Q819" s="1586"/>
    </row>
    <row r="820" ht="25.15" customHeight="true" x14ac:dyDescent="0.2">
      <c r="C820" s="2013"/>
      <c r="D820" s="2012"/>
      <c r="E820" s="1586"/>
      <c r="F820" s="1586"/>
      <c r="G820" s="1586"/>
      <c r="H820" s="2012"/>
      <c r="I820" s="2012"/>
      <c r="J820" s="1586"/>
      <c r="K820" s="1586"/>
      <c r="L820" s="1586"/>
      <c r="M820" s="2012"/>
      <c r="N820" s="2012"/>
      <c r="O820" s="1586"/>
      <c r="P820" s="1586"/>
      <c r="Q820" s="1586"/>
    </row>
    <row r="821" ht="25.15" customHeight="true" x14ac:dyDescent="0.2">
      <c r="C821" s="2013"/>
      <c r="D821" s="2012"/>
      <c r="E821" s="1586"/>
      <c r="F821" s="1586"/>
      <c r="G821" s="1586"/>
      <c r="H821" s="2012"/>
      <c r="I821" s="2012"/>
      <c r="J821" s="1586"/>
      <c r="K821" s="1586"/>
      <c r="L821" s="1586"/>
      <c r="M821" s="2012"/>
      <c r="N821" s="2012"/>
      <c r="O821" s="1586"/>
      <c r="P821" s="1586"/>
      <c r="Q821" s="1586"/>
    </row>
    <row r="822" ht="25.15" customHeight="true" x14ac:dyDescent="0.2">
      <c r="C822" s="2013"/>
      <c r="D822" s="2012"/>
      <c r="E822" s="1586"/>
      <c r="F822" s="1586"/>
      <c r="G822" s="1586"/>
      <c r="H822" s="2012"/>
      <c r="I822" s="2012"/>
      <c r="J822" s="1586"/>
      <c r="K822" s="1586"/>
      <c r="L822" s="1586"/>
      <c r="M822" s="2012"/>
      <c r="N822" s="2012"/>
      <c r="O822" s="1586"/>
      <c r="P822" s="1586"/>
      <c r="Q822" s="1586"/>
    </row>
    <row r="823" ht="25.15" customHeight="true" x14ac:dyDescent="0.2">
      <c r="C823" s="2013"/>
      <c r="D823" s="2012"/>
      <c r="E823" s="1586"/>
      <c r="F823" s="1586"/>
      <c r="G823" s="1586"/>
      <c r="H823" s="2012"/>
      <c r="I823" s="2012"/>
      <c r="J823" s="1586"/>
      <c r="K823" s="1586"/>
      <c r="L823" s="1586"/>
      <c r="M823" s="2012"/>
      <c r="N823" s="2012"/>
      <c r="O823" s="1586"/>
      <c r="P823" s="1586"/>
      <c r="Q823" s="1586"/>
    </row>
    <row r="824" ht="25.15" customHeight="true" x14ac:dyDescent="0.2">
      <c r="C824" s="2013"/>
      <c r="D824" s="2012"/>
      <c r="E824" s="1586"/>
      <c r="F824" s="1586"/>
      <c r="G824" s="1586"/>
      <c r="H824" s="2012"/>
      <c r="I824" s="2012"/>
      <c r="J824" s="1586"/>
      <c r="K824" s="1586"/>
      <c r="L824" s="1586"/>
      <c r="M824" s="2012"/>
      <c r="N824" s="2012"/>
      <c r="O824" s="1586"/>
      <c r="P824" s="1586"/>
      <c r="Q824" s="1586"/>
    </row>
    <row r="825" ht="25.15" customHeight="true" x14ac:dyDescent="0.2">
      <c r="C825" s="2013"/>
      <c r="D825" s="2012"/>
      <c r="E825" s="1586"/>
      <c r="F825" s="1586"/>
      <c r="G825" s="1586"/>
      <c r="H825" s="2012"/>
      <c r="I825" s="2012"/>
      <c r="J825" s="1586"/>
      <c r="K825" s="1586"/>
      <c r="L825" s="1586"/>
      <c r="M825" s="2012"/>
      <c r="N825" s="2012"/>
      <c r="O825" s="1586"/>
      <c r="P825" s="1586"/>
      <c r="Q825" s="1586"/>
    </row>
    <row r="826" ht="25.15" customHeight="true" x14ac:dyDescent="0.2">
      <c r="C826" s="2013"/>
      <c r="D826" s="2012"/>
      <c r="E826" s="1586"/>
      <c r="F826" s="1586"/>
      <c r="G826" s="1586"/>
      <c r="H826" s="2012"/>
      <c r="I826" s="2012"/>
      <c r="J826" s="1586"/>
      <c r="K826" s="1586"/>
      <c r="L826" s="1586"/>
      <c r="M826" s="2012"/>
      <c r="N826" s="2012"/>
      <c r="O826" s="1586"/>
      <c r="P826" s="1586"/>
      <c r="Q826" s="1586"/>
    </row>
    <row r="827" ht="25.15" customHeight="true" x14ac:dyDescent="0.2">
      <c r="C827" s="2013"/>
      <c r="D827" s="2012"/>
      <c r="E827" s="1586"/>
      <c r="F827" s="1586"/>
      <c r="G827" s="1586"/>
      <c r="H827" s="2012"/>
      <c r="I827" s="2012"/>
      <c r="J827" s="1586"/>
      <c r="K827" s="1586"/>
      <c r="L827" s="1586"/>
      <c r="M827" s="2012"/>
      <c r="N827" s="2012"/>
      <c r="O827" s="1586"/>
      <c r="P827" s="1586"/>
      <c r="Q827" s="1586"/>
    </row>
    <row r="828" ht="25.15" customHeight="true" x14ac:dyDescent="0.2">
      <c r="C828" s="2013"/>
      <c r="D828" s="2012"/>
      <c r="E828" s="1586"/>
      <c r="F828" s="1586"/>
      <c r="G828" s="1586"/>
      <c r="H828" s="2012"/>
      <c r="I828" s="2012"/>
      <c r="J828" s="1586"/>
      <c r="K828" s="1586"/>
      <c r="L828" s="1586"/>
      <c r="M828" s="2012"/>
      <c r="N828" s="2012"/>
      <c r="O828" s="1586"/>
      <c r="P828" s="1586"/>
      <c r="Q828" s="1586"/>
    </row>
    <row r="829" ht="25.15" customHeight="true" x14ac:dyDescent="0.2">
      <c r="C829" s="2013"/>
      <c r="D829" s="2012"/>
      <c r="E829" s="1586"/>
      <c r="F829" s="1586"/>
      <c r="G829" s="1586"/>
      <c r="H829" s="2012"/>
      <c r="I829" s="2012"/>
      <c r="J829" s="1586"/>
      <c r="K829" s="1586"/>
      <c r="L829" s="1586"/>
      <c r="M829" s="2012"/>
      <c r="N829" s="2012"/>
      <c r="O829" s="1586"/>
      <c r="P829" s="1586"/>
      <c r="Q829" s="1586"/>
    </row>
    <row r="830" ht="25.15" customHeight="true" x14ac:dyDescent="0.2">
      <c r="C830" s="2013"/>
      <c r="D830" s="2012"/>
      <c r="E830" s="1586"/>
      <c r="F830" s="1586"/>
      <c r="G830" s="1586"/>
      <c r="H830" s="2012"/>
      <c r="I830" s="2012"/>
      <c r="J830" s="1586"/>
      <c r="K830" s="1586"/>
      <c r="L830" s="1586"/>
      <c r="M830" s="2012"/>
      <c r="N830" s="2012"/>
      <c r="O830" s="1586"/>
      <c r="P830" s="1586"/>
      <c r="Q830" s="1586"/>
    </row>
    <row r="831" ht="25.15" customHeight="true" x14ac:dyDescent="0.2">
      <c r="C831" s="2013"/>
      <c r="D831" s="2012"/>
      <c r="E831" s="1586"/>
      <c r="F831" s="1586"/>
      <c r="G831" s="1586"/>
      <c r="H831" s="2012"/>
      <c r="I831" s="2012"/>
      <c r="J831" s="1586"/>
      <c r="K831" s="1586"/>
      <c r="L831" s="1586"/>
      <c r="M831" s="2012"/>
      <c r="N831" s="2012"/>
      <c r="O831" s="1586"/>
      <c r="P831" s="1586"/>
      <c r="Q831" s="1586"/>
    </row>
    <row r="832" ht="25.15" customHeight="true" x14ac:dyDescent="0.2">
      <c r="C832" s="2013"/>
      <c r="D832" s="2012"/>
      <c r="E832" s="1586"/>
      <c r="F832" s="1586"/>
      <c r="G832" s="1586"/>
      <c r="H832" s="2012"/>
      <c r="I832" s="2012"/>
      <c r="J832" s="1586"/>
      <c r="K832" s="1586"/>
      <c r="L832" s="1586"/>
      <c r="M832" s="2012"/>
      <c r="N832" s="2012"/>
      <c r="O832" s="1586"/>
      <c r="P832" s="1586"/>
      <c r="Q832" s="1586"/>
    </row>
    <row r="833" ht="25.15" customHeight="true" x14ac:dyDescent="0.2">
      <c r="C833" s="2013"/>
      <c r="D833" s="2012"/>
      <c r="E833" s="1586"/>
      <c r="F833" s="1586"/>
      <c r="G833" s="1586"/>
      <c r="H833" s="2012"/>
      <c r="I833" s="2012"/>
      <c r="J833" s="1586"/>
      <c r="K833" s="1586"/>
      <c r="L833" s="1586"/>
      <c r="M833" s="2012"/>
      <c r="N833" s="2012"/>
      <c r="O833" s="1586"/>
      <c r="P833" s="1586"/>
      <c r="Q833" s="1586"/>
    </row>
    <row r="834" ht="25.15" customHeight="true" x14ac:dyDescent="0.2">
      <c r="C834" s="2013"/>
      <c r="D834" s="2012"/>
      <c r="E834" s="1586"/>
      <c r="F834" s="1586"/>
      <c r="G834" s="1586"/>
      <c r="H834" s="2012"/>
      <c r="I834" s="2012"/>
      <c r="J834" s="1586"/>
      <c r="K834" s="1586"/>
      <c r="L834" s="1586"/>
      <c r="M834" s="2012"/>
      <c r="N834" s="2012"/>
      <c r="O834" s="1586"/>
      <c r="P834" s="1586"/>
      <c r="Q834" s="1586"/>
    </row>
    <row r="835" ht="25.15" customHeight="true" x14ac:dyDescent="0.2">
      <c r="C835" s="2013"/>
      <c r="D835" s="2012"/>
      <c r="E835" s="1586"/>
      <c r="F835" s="1586"/>
      <c r="G835" s="1586"/>
      <c r="H835" s="2012"/>
      <c r="I835" s="2012"/>
      <c r="J835" s="1586"/>
      <c r="K835" s="1586"/>
      <c r="L835" s="1586"/>
      <c r="M835" s="2012"/>
      <c r="N835" s="2012"/>
      <c r="O835" s="1586"/>
      <c r="P835" s="1586"/>
      <c r="Q835" s="1586"/>
    </row>
    <row r="836" ht="25.15" customHeight="true" x14ac:dyDescent="0.2">
      <c r="C836" s="2013"/>
      <c r="D836" s="2012"/>
      <c r="E836" s="1586"/>
      <c r="F836" s="1586"/>
      <c r="G836" s="1586"/>
      <c r="H836" s="2012"/>
      <c r="I836" s="2012"/>
      <c r="J836" s="1586"/>
      <c r="K836" s="1586"/>
      <c r="L836" s="1586"/>
      <c r="M836" s="2012"/>
      <c r="N836" s="2012"/>
      <c r="O836" s="1586"/>
      <c r="P836" s="1586"/>
      <c r="Q836" s="1586"/>
    </row>
    <row r="837" ht="25.15" customHeight="true" x14ac:dyDescent="0.2">
      <c r="C837" s="2013"/>
      <c r="D837" s="2012"/>
      <c r="E837" s="1586"/>
      <c r="F837" s="1586"/>
      <c r="G837" s="1586"/>
      <c r="H837" s="2012"/>
      <c r="I837" s="2012"/>
      <c r="J837" s="1586"/>
      <c r="K837" s="1586"/>
      <c r="L837" s="1586"/>
      <c r="M837" s="2012"/>
      <c r="N837" s="2012"/>
      <c r="O837" s="1586"/>
      <c r="P837" s="1586"/>
      <c r="Q837" s="1586"/>
    </row>
    <row r="838" ht="25.15" customHeight="true" x14ac:dyDescent="0.2">
      <c r="C838" s="2013"/>
      <c r="D838" s="2012"/>
      <c r="E838" s="1586"/>
      <c r="F838" s="1586"/>
      <c r="G838" s="1586"/>
      <c r="H838" s="2012"/>
      <c r="I838" s="2012"/>
      <c r="J838" s="1586"/>
      <c r="K838" s="1586"/>
      <c r="L838" s="1586"/>
      <c r="M838" s="2012"/>
      <c r="N838" s="2012"/>
      <c r="O838" s="1586"/>
      <c r="P838" s="1586"/>
      <c r="Q838" s="1586"/>
    </row>
    <row r="839" ht="25.15" customHeight="true" x14ac:dyDescent="0.2">
      <c r="C839" s="2013"/>
      <c r="D839" s="2012"/>
      <c r="E839" s="1586"/>
      <c r="F839" s="1586"/>
      <c r="G839" s="1586"/>
      <c r="H839" s="2012"/>
      <c r="I839" s="2012"/>
      <c r="J839" s="1586"/>
      <c r="K839" s="1586"/>
      <c r="L839" s="1586"/>
      <c r="M839" s="2012"/>
      <c r="N839" s="2012"/>
      <c r="O839" s="1586"/>
      <c r="P839" s="1586"/>
      <c r="Q839" s="1586"/>
    </row>
    <row r="840" ht="25.15" customHeight="true" x14ac:dyDescent="0.2">
      <c r="C840" s="2013"/>
      <c r="D840" s="2012"/>
      <c r="E840" s="1586"/>
      <c r="F840" s="1586"/>
      <c r="G840" s="1586"/>
      <c r="H840" s="2012"/>
      <c r="I840" s="2012"/>
      <c r="J840" s="1586"/>
      <c r="K840" s="1586"/>
      <c r="L840" s="1586"/>
      <c r="M840" s="2012"/>
      <c r="N840" s="2012"/>
      <c r="O840" s="1586"/>
      <c r="P840" s="1586"/>
      <c r="Q840" s="1586"/>
    </row>
    <row r="841" ht="25.15" customHeight="true" x14ac:dyDescent="0.2">
      <c r="C841" s="2013"/>
      <c r="D841" s="2012"/>
      <c r="E841" s="1586"/>
      <c r="F841" s="1586"/>
      <c r="G841" s="1586"/>
      <c r="H841" s="2012"/>
      <c r="I841" s="2012"/>
      <c r="J841" s="1586"/>
      <c r="K841" s="1586"/>
      <c r="L841" s="1586"/>
      <c r="M841" s="2012"/>
      <c r="N841" s="2012"/>
      <c r="O841" s="1586"/>
      <c r="P841" s="1586"/>
      <c r="Q841" s="1586"/>
    </row>
    <row r="842" ht="25.15" customHeight="true" x14ac:dyDescent="0.2">
      <c r="C842" s="2013"/>
      <c r="D842" s="2012"/>
      <c r="E842" s="1586"/>
      <c r="F842" s="1586"/>
      <c r="G842" s="1586"/>
      <c r="H842" s="2012"/>
      <c r="I842" s="2012"/>
      <c r="J842" s="1586"/>
      <c r="K842" s="1586"/>
      <c r="L842" s="1586"/>
      <c r="M842" s="2012"/>
      <c r="N842" s="2012"/>
      <c r="O842" s="1586"/>
      <c r="P842" s="1586"/>
      <c r="Q842" s="1586"/>
    </row>
    <row r="843" ht="25.15" customHeight="true" x14ac:dyDescent="0.2">
      <c r="C843" s="2013"/>
      <c r="D843" s="2012"/>
      <c r="E843" s="1586"/>
      <c r="F843" s="1586"/>
      <c r="G843" s="1586"/>
      <c r="H843" s="2012"/>
      <c r="I843" s="2012"/>
      <c r="J843" s="1586"/>
      <c r="K843" s="1586"/>
      <c r="L843" s="1586"/>
      <c r="M843" s="2012"/>
      <c r="N843" s="2012"/>
      <c r="O843" s="1586"/>
      <c r="P843" s="1586"/>
      <c r="Q843" s="1586"/>
    </row>
    <row r="844" ht="25.15" customHeight="true" x14ac:dyDescent="0.2">
      <c r="C844" s="2013"/>
      <c r="D844" s="2012"/>
      <c r="E844" s="1586"/>
      <c r="F844" s="1586"/>
      <c r="G844" s="1586"/>
      <c r="H844" s="2012"/>
      <c r="I844" s="2012"/>
      <c r="J844" s="1586"/>
      <c r="K844" s="1586"/>
      <c r="L844" s="1586"/>
      <c r="M844" s="2012"/>
      <c r="N844" s="2012"/>
      <c r="O844" s="1586"/>
      <c r="P844" s="1586"/>
      <c r="Q844" s="1586"/>
    </row>
    <row r="845" ht="25.15" customHeight="true" x14ac:dyDescent="0.2">
      <c r="C845" s="2013"/>
      <c r="D845" s="2012"/>
      <c r="E845" s="1586"/>
      <c r="F845" s="1586"/>
      <c r="G845" s="1586"/>
      <c r="H845" s="2012"/>
      <c r="I845" s="2012"/>
      <c r="J845" s="1586"/>
      <c r="K845" s="1586"/>
      <c r="L845" s="1586"/>
      <c r="M845" s="2012"/>
      <c r="N845" s="2012"/>
      <c r="O845" s="1586"/>
      <c r="P845" s="1586"/>
      <c r="Q845" s="1586"/>
    </row>
    <row r="846" ht="25.15" customHeight="true" x14ac:dyDescent="0.2">
      <c r="C846" s="2013"/>
      <c r="D846" s="2012"/>
      <c r="E846" s="1586"/>
      <c r="F846" s="1586"/>
      <c r="G846" s="1586"/>
      <c r="H846" s="2012"/>
      <c r="I846" s="2012"/>
      <c r="J846" s="1586"/>
      <c r="K846" s="1586"/>
      <c r="L846" s="1586"/>
      <c r="M846" s="2012"/>
      <c r="N846" s="2012"/>
      <c r="O846" s="1586"/>
      <c r="P846" s="1586"/>
      <c r="Q846" s="1586"/>
    </row>
    <row r="847" ht="25.15" customHeight="true" x14ac:dyDescent="0.2">
      <c r="C847" s="2013"/>
      <c r="D847" s="2012"/>
      <c r="E847" s="1586"/>
      <c r="F847" s="1586"/>
      <c r="G847" s="1586"/>
      <c r="H847" s="2012"/>
      <c r="I847" s="2012"/>
      <c r="J847" s="1586"/>
      <c r="K847" s="1586"/>
      <c r="L847" s="1586"/>
      <c r="M847" s="2012"/>
      <c r="N847" s="2012"/>
      <c r="O847" s="1586"/>
      <c r="P847" s="1586"/>
      <c r="Q847" s="1586"/>
    </row>
    <row r="848" ht="25.15" customHeight="true" x14ac:dyDescent="0.2">
      <c r="C848" s="2013"/>
      <c r="D848" s="2012"/>
      <c r="E848" s="1586"/>
      <c r="F848" s="1586"/>
      <c r="G848" s="1586"/>
      <c r="H848" s="2012"/>
      <c r="I848" s="2012"/>
      <c r="J848" s="1586"/>
      <c r="K848" s="1586"/>
      <c r="L848" s="1586"/>
      <c r="M848" s="2012"/>
      <c r="N848" s="2012"/>
      <c r="O848" s="1586"/>
      <c r="P848" s="1586"/>
      <c r="Q848" s="1586"/>
    </row>
    <row r="849" ht="25.15" customHeight="true" x14ac:dyDescent="0.2">
      <c r="C849" s="2013"/>
      <c r="D849" s="2012"/>
      <c r="E849" s="1586"/>
      <c r="F849" s="1586"/>
      <c r="G849" s="1586"/>
      <c r="H849" s="2012"/>
      <c r="I849" s="2012"/>
      <c r="J849" s="1586"/>
      <c r="K849" s="1586"/>
      <c r="L849" s="1586"/>
      <c r="M849" s="2012"/>
      <c r="N849" s="2012"/>
      <c r="O849" s="1586"/>
      <c r="P849" s="1586"/>
      <c r="Q849" s="1586"/>
    </row>
    <row r="850" ht="25.15" customHeight="true" x14ac:dyDescent="0.2">
      <c r="C850" s="2013"/>
      <c r="D850" s="2012"/>
      <c r="E850" s="1586"/>
      <c r="F850" s="1586"/>
      <c r="G850" s="1586"/>
      <c r="H850" s="2012"/>
      <c r="I850" s="2012"/>
      <c r="J850" s="1586"/>
      <c r="K850" s="1586"/>
      <c r="L850" s="1586"/>
      <c r="M850" s="2012"/>
      <c r="N850" s="2012"/>
      <c r="O850" s="1586"/>
      <c r="P850" s="1586"/>
      <c r="Q850" s="1586"/>
    </row>
    <row r="851" ht="25.15" customHeight="true" x14ac:dyDescent="0.2">
      <c r="C851" s="2013"/>
      <c r="D851" s="2012"/>
      <c r="E851" s="1586"/>
      <c r="F851" s="1586"/>
      <c r="G851" s="1586"/>
      <c r="H851" s="2012"/>
      <c r="I851" s="2012"/>
      <c r="J851" s="1586"/>
      <c r="K851" s="1586"/>
      <c r="L851" s="1586"/>
      <c r="M851" s="2012"/>
      <c r="N851" s="2012"/>
      <c r="O851" s="1586"/>
      <c r="P851" s="1586"/>
      <c r="Q851" s="1586"/>
    </row>
    <row r="852" ht="25.15" customHeight="true" x14ac:dyDescent="0.2">
      <c r="C852" s="2013"/>
      <c r="D852" s="2012"/>
      <c r="E852" s="1586"/>
      <c r="F852" s="1586"/>
      <c r="G852" s="1586"/>
      <c r="H852" s="2012"/>
      <c r="I852" s="2012"/>
      <c r="J852" s="1586"/>
      <c r="K852" s="1586"/>
      <c r="L852" s="1586"/>
      <c r="M852" s="2012"/>
      <c r="N852" s="2012"/>
      <c r="O852" s="1586"/>
      <c r="P852" s="1586"/>
      <c r="Q852" s="1586"/>
    </row>
    <row r="853" ht="25.15" customHeight="true" x14ac:dyDescent="0.2">
      <c r="C853" s="2013"/>
      <c r="D853" s="2012"/>
      <c r="E853" s="1586"/>
      <c r="F853" s="1586"/>
      <c r="G853" s="1586"/>
      <c r="H853" s="2012"/>
      <c r="I853" s="2012"/>
      <c r="J853" s="1586"/>
      <c r="K853" s="1586"/>
      <c r="L853" s="1586"/>
      <c r="M853" s="2012"/>
      <c r="N853" s="2012"/>
      <c r="O853" s="1586"/>
      <c r="P853" s="1586"/>
      <c r="Q853" s="1586"/>
    </row>
    <row r="854" ht="25.15" customHeight="true" x14ac:dyDescent="0.2">
      <c r="C854" s="2013"/>
      <c r="D854" s="2012"/>
      <c r="E854" s="1586"/>
      <c r="F854" s="1586"/>
      <c r="G854" s="1586"/>
      <c r="H854" s="2012"/>
      <c r="I854" s="2012"/>
      <c r="J854" s="1586"/>
      <c r="K854" s="1586"/>
      <c r="L854" s="1586"/>
      <c r="M854" s="2012"/>
      <c r="N854" s="2012"/>
      <c r="O854" s="1586"/>
      <c r="P854" s="1586"/>
      <c r="Q854" s="1586"/>
    </row>
    <row r="855" ht="25.15" customHeight="true" x14ac:dyDescent="0.2">
      <c r="C855" s="2013"/>
      <c r="D855" s="2012"/>
      <c r="E855" s="1586"/>
      <c r="F855" s="1586"/>
      <c r="G855" s="1586"/>
      <c r="H855" s="2012"/>
      <c r="I855" s="2012"/>
      <c r="J855" s="1586"/>
      <c r="K855" s="1586"/>
      <c r="L855" s="1586"/>
      <c r="M855" s="2012"/>
      <c r="N855" s="2012"/>
      <c r="O855" s="1586"/>
      <c r="P855" s="1586"/>
      <c r="Q855" s="1586"/>
    </row>
    <row r="856" ht="25.15" customHeight="true" x14ac:dyDescent="0.2">
      <c r="C856" s="2013"/>
      <c r="D856" s="2012"/>
      <c r="E856" s="1586"/>
      <c r="F856" s="1586"/>
      <c r="G856" s="1586"/>
      <c r="H856" s="2012"/>
      <c r="I856" s="2012"/>
      <c r="J856" s="1586"/>
      <c r="K856" s="1586"/>
      <c r="L856" s="1586"/>
      <c r="M856" s="2012"/>
      <c r="N856" s="2012"/>
      <c r="O856" s="1586"/>
      <c r="P856" s="1586"/>
      <c r="Q856" s="1586"/>
    </row>
    <row r="857" ht="25.15" customHeight="true" x14ac:dyDescent="0.2">
      <c r="C857" s="2013"/>
      <c r="D857" s="2012"/>
      <c r="E857" s="1586"/>
      <c r="F857" s="1586"/>
      <c r="G857" s="1586"/>
      <c r="H857" s="2012"/>
      <c r="I857" s="2012"/>
      <c r="J857" s="1586"/>
      <c r="K857" s="1586"/>
      <c r="L857" s="1586"/>
      <c r="M857" s="2012"/>
      <c r="N857" s="2012"/>
      <c r="O857" s="1586"/>
      <c r="P857" s="1586"/>
      <c r="Q857" s="1586"/>
    </row>
    <row r="858" ht="25.15" customHeight="true" x14ac:dyDescent="0.2">
      <c r="C858" s="2013"/>
      <c r="D858" s="2012"/>
      <c r="E858" s="1586"/>
      <c r="F858" s="1586"/>
      <c r="G858" s="1586"/>
      <c r="H858" s="2012"/>
      <c r="I858" s="2012"/>
      <c r="J858" s="1586"/>
      <c r="K858" s="1586"/>
      <c r="L858" s="1586"/>
      <c r="M858" s="2012"/>
      <c r="N858" s="2012"/>
      <c r="O858" s="1586"/>
      <c r="P858" s="1586"/>
      <c r="Q858" s="1586"/>
    </row>
    <row r="859" ht="25.15" customHeight="true" x14ac:dyDescent="0.2">
      <c r="C859" s="2011"/>
      <c r="D859" s="2012"/>
      <c r="E859" s="1586"/>
      <c r="F859" s="1586"/>
      <c r="G859" s="1586"/>
      <c r="H859" s="2012"/>
      <c r="I859" s="2012"/>
      <c r="J859" s="1586"/>
      <c r="K859" s="1586"/>
      <c r="L859" s="1586"/>
      <c r="M859" s="2012"/>
      <c r="N859" s="2012"/>
      <c r="O859" s="1586"/>
      <c r="P859" s="1586"/>
      <c r="Q859" s="1586"/>
    </row>
    <row r="860" ht="25.15" customHeight="true" x14ac:dyDescent="0.2">
      <c r="C860" s="2011"/>
      <c r="D860" s="2012"/>
      <c r="E860" s="1586"/>
      <c r="F860" s="1586"/>
      <c r="G860" s="1586"/>
      <c r="H860" s="2012"/>
      <c r="I860" s="2012"/>
      <c r="J860" s="1586"/>
      <c r="K860" s="1586"/>
      <c r="L860" s="1586"/>
      <c r="M860" s="2012"/>
      <c r="N860" s="2012"/>
      <c r="O860" s="1586"/>
      <c r="P860" s="1586"/>
      <c r="Q860" s="1586"/>
    </row>
    <row r="861" ht="25.15" customHeight="true" x14ac:dyDescent="0.2">
      <c r="C861" s="2011"/>
      <c r="D861" s="2012"/>
      <c r="E861" s="1586"/>
      <c r="F861" s="1586"/>
      <c r="G861" s="1586"/>
      <c r="H861" s="2012"/>
      <c r="I861" s="2012"/>
      <c r="J861" s="1586"/>
      <c r="K861" s="1586"/>
      <c r="L861" s="1586"/>
      <c r="M861" s="2012"/>
      <c r="N861" s="2012"/>
      <c r="O861" s="1586"/>
      <c r="P861" s="1586"/>
      <c r="Q861" s="1586"/>
    </row>
    <row r="862" ht="25.15" customHeight="true" x14ac:dyDescent="0.2">
      <c r="C862" s="2011"/>
      <c r="D862" s="2012"/>
      <c r="E862" s="1586"/>
      <c r="F862" s="1586"/>
      <c r="G862" s="1586"/>
      <c r="H862" s="2012"/>
      <c r="I862" s="2012"/>
      <c r="J862" s="1586"/>
      <c r="K862" s="1586"/>
      <c r="L862" s="1586"/>
      <c r="M862" s="2012"/>
      <c r="N862" s="2012"/>
      <c r="O862" s="1586"/>
      <c r="P862" s="1586"/>
      <c r="Q862" s="1586"/>
    </row>
    <row r="863" ht="25.15" customHeight="true" x14ac:dyDescent="0.2">
      <c r="C863" s="2011"/>
      <c r="D863" s="2012"/>
      <c r="E863" s="1586"/>
      <c r="F863" s="1586"/>
      <c r="G863" s="1586"/>
      <c r="H863" s="2012"/>
      <c r="I863" s="2012"/>
      <c r="J863" s="1586"/>
      <c r="K863" s="1586"/>
      <c r="L863" s="1586"/>
      <c r="M863" s="2012"/>
      <c r="N863" s="2012"/>
      <c r="O863" s="1586"/>
      <c r="P863" s="1586"/>
      <c r="Q863" s="1586"/>
    </row>
    <row r="864" ht="25.15" customHeight="true" x14ac:dyDescent="0.2">
      <c r="C864" s="2011"/>
      <c r="D864" s="2012"/>
      <c r="E864" s="1586"/>
      <c r="F864" s="1586"/>
      <c r="G864" s="1586"/>
      <c r="H864" s="2012"/>
      <c r="I864" s="2012"/>
      <c r="J864" s="1586"/>
      <c r="K864" s="1586"/>
      <c r="L864" s="1586"/>
      <c r="M864" s="2012"/>
      <c r="N864" s="2012"/>
      <c r="O864" s="1586"/>
      <c r="P864" s="1586"/>
      <c r="Q864" s="1586"/>
    </row>
    <row r="865" ht="25.15" customHeight="true" x14ac:dyDescent="0.2">
      <c r="C865" s="2011"/>
      <c r="D865" s="2012"/>
      <c r="E865" s="1586"/>
      <c r="F865" s="1586"/>
      <c r="G865" s="1586"/>
      <c r="H865" s="2012"/>
      <c r="I865" s="2012"/>
      <c r="J865" s="1586"/>
      <c r="K865" s="1586"/>
      <c r="L865" s="1586"/>
      <c r="M865" s="2012"/>
      <c r="N865" s="2012"/>
      <c r="O865" s="1586"/>
      <c r="P865" s="1586"/>
      <c r="Q865" s="1586"/>
    </row>
    <row r="866" ht="25.15" customHeight="true" x14ac:dyDescent="0.2">
      <c r="C866" s="2011"/>
      <c r="D866" s="2012"/>
      <c r="E866" s="1586"/>
      <c r="F866" s="1586"/>
      <c r="G866" s="1586"/>
      <c r="H866" s="2012"/>
      <c r="I866" s="2012"/>
      <c r="J866" s="1586"/>
      <c r="K866" s="1586"/>
      <c r="L866" s="1586"/>
      <c r="M866" s="2012"/>
      <c r="N866" s="2012"/>
      <c r="O866" s="1586"/>
      <c r="P866" s="1586"/>
      <c r="Q866" s="1586"/>
    </row>
    <row r="867" ht="25.15" customHeight="true" x14ac:dyDescent="0.2">
      <c r="C867" s="2011"/>
      <c r="D867" s="2012"/>
      <c r="E867" s="1586"/>
      <c r="F867" s="1586"/>
      <c r="G867" s="1586"/>
      <c r="H867" s="2012"/>
      <c r="I867" s="2012"/>
      <c r="J867" s="1586"/>
      <c r="K867" s="1586"/>
      <c r="L867" s="1586"/>
      <c r="M867" s="2012"/>
      <c r="N867" s="2012"/>
      <c r="O867" s="1586"/>
      <c r="P867" s="1586"/>
      <c r="Q867" s="1586"/>
    </row>
    <row r="868" ht="25.15" customHeight="true" x14ac:dyDescent="0.2">
      <c r="C868" s="2011"/>
      <c r="D868" s="2012"/>
      <c r="E868" s="1586"/>
      <c r="F868" s="1586"/>
      <c r="G868" s="1586"/>
      <c r="H868" s="2012"/>
      <c r="I868" s="2012"/>
      <c r="J868" s="1586"/>
      <c r="K868" s="1586"/>
      <c r="L868" s="1586"/>
      <c r="M868" s="2012"/>
      <c r="N868" s="2012"/>
      <c r="O868" s="1586"/>
      <c r="P868" s="1586"/>
      <c r="Q868" s="1586"/>
    </row>
    <row r="869" ht="25.15" customHeight="true" x14ac:dyDescent="0.2">
      <c r="C869" s="2011"/>
      <c r="D869" s="2012"/>
      <c r="E869" s="1586"/>
      <c r="F869" s="1586"/>
      <c r="G869" s="1586"/>
      <c r="H869" s="2012"/>
      <c r="I869" s="2012"/>
      <c r="J869" s="1586"/>
      <c r="K869" s="1586"/>
      <c r="L869" s="1586"/>
      <c r="M869" s="2012"/>
      <c r="N869" s="2012"/>
      <c r="O869" s="1586"/>
      <c r="P869" s="1586"/>
      <c r="Q869" s="1586"/>
    </row>
    <row r="870" ht="25.15" customHeight="true" x14ac:dyDescent="0.2">
      <c r="C870" s="2011"/>
      <c r="D870" s="2012"/>
      <c r="E870" s="1586"/>
      <c r="F870" s="1586"/>
      <c r="G870" s="1586"/>
      <c r="H870" s="2012"/>
      <c r="I870" s="2012"/>
      <c r="J870" s="1586"/>
      <c r="K870" s="1586"/>
      <c r="L870" s="1586"/>
      <c r="M870" s="2012"/>
      <c r="N870" s="2012"/>
      <c r="O870" s="1586"/>
      <c r="P870" s="1586"/>
      <c r="Q870" s="1586"/>
    </row>
    <row r="871" ht="25.15" customHeight="true" x14ac:dyDescent="0.2">
      <c r="C871" s="2011"/>
      <c r="D871" s="2012"/>
      <c r="E871" s="1586"/>
      <c r="F871" s="1586"/>
      <c r="G871" s="1586"/>
      <c r="H871" s="2012"/>
      <c r="I871" s="2012"/>
      <c r="J871" s="1586"/>
      <c r="K871" s="1586"/>
      <c r="L871" s="1586"/>
      <c r="M871" s="2012"/>
      <c r="N871" s="2012"/>
      <c r="O871" s="1586"/>
      <c r="P871" s="1586"/>
      <c r="Q871" s="1586"/>
    </row>
    <row r="872" ht="25.15" customHeight="true" x14ac:dyDescent="0.2">
      <c r="C872" s="2011"/>
      <c r="D872" s="2012"/>
      <c r="E872" s="1586"/>
      <c r="F872" s="1586"/>
      <c r="G872" s="1586"/>
      <c r="H872" s="2012"/>
      <c r="I872" s="2012"/>
      <c r="J872" s="1586"/>
      <c r="K872" s="1586"/>
      <c r="L872" s="1586"/>
      <c r="M872" s="2012"/>
      <c r="N872" s="2012"/>
      <c r="O872" s="1586"/>
      <c r="P872" s="1586"/>
      <c r="Q872" s="1586"/>
    </row>
    <row r="873" ht="25.15" customHeight="true" x14ac:dyDescent="0.2">
      <c r="C873" s="2011"/>
      <c r="D873" s="2012"/>
      <c r="E873" s="1586"/>
      <c r="F873" s="1586"/>
      <c r="G873" s="1586"/>
      <c r="H873" s="2012"/>
      <c r="I873" s="2012"/>
      <c r="J873" s="1586"/>
      <c r="K873" s="1586"/>
      <c r="L873" s="1586"/>
      <c r="M873" s="2012"/>
      <c r="N873" s="2012"/>
      <c r="O873" s="1586"/>
      <c r="P873" s="1586"/>
      <c r="Q873" s="1586"/>
    </row>
    <row r="874" ht="25.15" customHeight="true" x14ac:dyDescent="0.2">
      <c r="C874" s="2011"/>
      <c r="D874" s="2012"/>
      <c r="E874" s="1586"/>
      <c r="F874" s="1586"/>
      <c r="G874" s="1586"/>
      <c r="H874" s="2012"/>
      <c r="I874" s="2012"/>
      <c r="J874" s="1586"/>
      <c r="K874" s="1586"/>
      <c r="L874" s="1586"/>
      <c r="M874" s="2012"/>
      <c r="N874" s="2012"/>
      <c r="O874" s="1586"/>
      <c r="P874" s="1586"/>
      <c r="Q874" s="1586"/>
    </row>
    <row r="875" ht="25.15" customHeight="true" x14ac:dyDescent="0.2">
      <c r="C875" s="2011"/>
      <c r="D875" s="2012"/>
      <c r="E875" s="1586"/>
      <c r="F875" s="1586"/>
      <c r="G875" s="1586"/>
      <c r="H875" s="2012"/>
      <c r="I875" s="2012"/>
      <c r="J875" s="1586"/>
      <c r="K875" s="1586"/>
      <c r="L875" s="1586"/>
      <c r="M875" s="2012"/>
      <c r="N875" s="2012"/>
      <c r="O875" s="1586"/>
      <c r="P875" s="1586"/>
      <c r="Q875" s="1586"/>
    </row>
    <row r="876" ht="25.15" customHeight="true" x14ac:dyDescent="0.2">
      <c r="C876" s="2011"/>
      <c r="D876" s="2012"/>
      <c r="E876" s="1586"/>
      <c r="F876" s="1586"/>
      <c r="G876" s="1586"/>
      <c r="H876" s="2012"/>
      <c r="I876" s="2012"/>
      <c r="J876" s="1586"/>
      <c r="K876" s="1586"/>
      <c r="L876" s="1586"/>
      <c r="M876" s="2012"/>
      <c r="N876" s="2012"/>
      <c r="O876" s="1586"/>
      <c r="P876" s="1586"/>
      <c r="Q876" s="1586"/>
    </row>
    <row r="877" ht="25.15" customHeight="true" x14ac:dyDescent="0.2">
      <c r="C877" s="2011"/>
      <c r="D877" s="2012"/>
      <c r="E877" s="1586"/>
      <c r="F877" s="1586"/>
      <c r="G877" s="1586"/>
      <c r="H877" s="2012"/>
      <c r="I877" s="2012"/>
      <c r="J877" s="1586"/>
      <c r="K877" s="1586"/>
      <c r="L877" s="1586"/>
      <c r="M877" s="2012"/>
      <c r="N877" s="2012"/>
      <c r="O877" s="1586"/>
      <c r="P877" s="1586"/>
      <c r="Q877" s="1586"/>
    </row>
    <row r="878" ht="25.15" customHeight="true" x14ac:dyDescent="0.2">
      <c r="C878" s="2011"/>
      <c r="D878" s="2012"/>
      <c r="E878" s="1586"/>
      <c r="F878" s="1586"/>
      <c r="G878" s="1586"/>
      <c r="H878" s="2012"/>
      <c r="I878" s="2012"/>
      <c r="J878" s="1586"/>
      <c r="K878" s="1586"/>
      <c r="L878" s="1586"/>
      <c r="M878" s="2012"/>
      <c r="N878" s="2012"/>
      <c r="O878" s="1586"/>
      <c r="P878" s="1586"/>
      <c r="Q878" s="1586"/>
    </row>
    <row r="879" ht="25.15" customHeight="true" x14ac:dyDescent="0.2">
      <c r="C879" s="2011"/>
      <c r="D879" s="2012"/>
      <c r="E879" s="1586"/>
      <c r="F879" s="1586"/>
      <c r="G879" s="1586"/>
      <c r="H879" s="2012"/>
      <c r="I879" s="2012"/>
      <c r="J879" s="1586"/>
      <c r="K879" s="1586"/>
      <c r="L879" s="1586"/>
      <c r="M879" s="2012"/>
      <c r="N879" s="2012"/>
      <c r="O879" s="1586"/>
      <c r="P879" s="1586"/>
      <c r="Q879" s="1586"/>
    </row>
    <row r="880" ht="25.15" customHeight="true" x14ac:dyDescent="0.2">
      <c r="C880" s="2011"/>
      <c r="D880" s="2012"/>
      <c r="E880" s="1586"/>
      <c r="F880" s="1586"/>
      <c r="G880" s="1586"/>
      <c r="H880" s="2012"/>
      <c r="I880" s="2012"/>
      <c r="J880" s="1586"/>
      <c r="K880" s="1586"/>
      <c r="L880" s="1586"/>
      <c r="M880" s="2012"/>
      <c r="N880" s="2012"/>
      <c r="O880" s="1586"/>
      <c r="P880" s="1586"/>
      <c r="Q880" s="1586"/>
    </row>
    <row r="881" ht="25.15" customHeight="true" x14ac:dyDescent="0.2">
      <c r="C881" s="2011"/>
      <c r="D881" s="2012"/>
      <c r="E881" s="1586"/>
      <c r="F881" s="1586"/>
      <c r="G881" s="1586"/>
      <c r="H881" s="2012"/>
      <c r="I881" s="2012"/>
      <c r="J881" s="1586"/>
      <c r="K881" s="1586"/>
      <c r="L881" s="1586"/>
      <c r="M881" s="2012"/>
      <c r="N881" s="2012"/>
      <c r="O881" s="1586"/>
      <c r="P881" s="1586"/>
      <c r="Q881" s="1586"/>
    </row>
    <row r="882" ht="25.15" customHeight="true" x14ac:dyDescent="0.2">
      <c r="C882" s="2011"/>
      <c r="D882" s="2012"/>
      <c r="E882" s="1586"/>
      <c r="F882" s="1586"/>
      <c r="G882" s="1586"/>
      <c r="H882" s="2012"/>
      <c r="I882" s="2012"/>
      <c r="J882" s="1586"/>
      <c r="K882" s="1586"/>
      <c r="L882" s="1586"/>
      <c r="M882" s="2012"/>
      <c r="N882" s="2012"/>
      <c r="O882" s="1586"/>
      <c r="P882" s="1586"/>
      <c r="Q882" s="1586"/>
    </row>
    <row r="883" ht="25.15" customHeight="true" x14ac:dyDescent="0.2">
      <c r="C883" s="2011"/>
      <c r="D883" s="2012"/>
      <c r="E883" s="1586"/>
      <c r="F883" s="1586"/>
      <c r="G883" s="1586"/>
      <c r="H883" s="2012"/>
      <c r="I883" s="2012"/>
      <c r="J883" s="1586"/>
      <c r="K883" s="1586"/>
      <c r="L883" s="1586"/>
      <c r="M883" s="2012"/>
      <c r="N883" s="2012"/>
      <c r="O883" s="1586"/>
      <c r="P883" s="1586"/>
      <c r="Q883" s="1586"/>
    </row>
    <row r="884" ht="25.15" customHeight="true" x14ac:dyDescent="0.2">
      <c r="C884" s="2011"/>
      <c r="D884" s="2012"/>
      <c r="E884" s="1586"/>
      <c r="F884" s="1586"/>
      <c r="G884" s="1586"/>
      <c r="H884" s="2012"/>
      <c r="I884" s="2012"/>
      <c r="J884" s="1586"/>
      <c r="K884" s="1586"/>
      <c r="L884" s="1586"/>
      <c r="M884" s="2012"/>
      <c r="N884" s="2012"/>
      <c r="O884" s="1586"/>
      <c r="P884" s="1586"/>
      <c r="Q884" s="1586"/>
    </row>
    <row r="885" ht="25.15" customHeight="true" x14ac:dyDescent="0.2">
      <c r="C885" s="2011"/>
      <c r="D885" s="2012"/>
      <c r="E885" s="1586"/>
      <c r="F885" s="1586"/>
      <c r="G885" s="1586"/>
      <c r="H885" s="2012"/>
      <c r="I885" s="2012"/>
      <c r="J885" s="1586"/>
      <c r="K885" s="1586"/>
      <c r="L885" s="1586"/>
      <c r="M885" s="2012"/>
      <c r="N885" s="2012"/>
      <c r="O885" s="1586"/>
      <c r="P885" s="1586"/>
      <c r="Q885" s="1586"/>
    </row>
    <row r="886" ht="25.15" customHeight="true" x14ac:dyDescent="0.2">
      <c r="C886" s="2011"/>
      <c r="D886" s="2012"/>
      <c r="E886" s="1586"/>
      <c r="F886" s="1586"/>
      <c r="G886" s="1586"/>
      <c r="H886" s="2012"/>
      <c r="I886" s="2012"/>
      <c r="J886" s="1586"/>
      <c r="K886" s="1586"/>
      <c r="L886" s="1586"/>
      <c r="M886" s="2012"/>
      <c r="N886" s="2012"/>
      <c r="O886" s="1586"/>
      <c r="P886" s="1586"/>
      <c r="Q886" s="1586"/>
    </row>
    <row r="887" ht="25.15" customHeight="true" x14ac:dyDescent="0.2">
      <c r="C887" s="2011"/>
      <c r="D887" s="2012"/>
      <c r="E887" s="1586"/>
      <c r="F887" s="1586"/>
      <c r="G887" s="1586"/>
      <c r="H887" s="2012"/>
      <c r="I887" s="2012"/>
      <c r="J887" s="1586"/>
      <c r="K887" s="1586"/>
      <c r="L887" s="1586"/>
      <c r="M887" s="2012"/>
      <c r="N887" s="2012"/>
      <c r="O887" s="1586"/>
      <c r="P887" s="1586"/>
      <c r="Q887" s="1586"/>
    </row>
    <row r="888" ht="25.15" customHeight="true" x14ac:dyDescent="0.2">
      <c r="C888" s="2011"/>
      <c r="D888" s="2012"/>
      <c r="E888" s="1586"/>
      <c r="F888" s="1586"/>
      <c r="G888" s="1586"/>
      <c r="H888" s="2012"/>
      <c r="I888" s="2012"/>
      <c r="J888" s="1586"/>
      <c r="K888" s="1586"/>
      <c r="L888" s="1586"/>
      <c r="M888" s="2012"/>
      <c r="N888" s="2012"/>
      <c r="O888" s="1586"/>
      <c r="P888" s="1586"/>
      <c r="Q888" s="1586"/>
    </row>
    <row r="889" ht="25.15" customHeight="true" x14ac:dyDescent="0.2">
      <c r="C889" s="2011"/>
      <c r="D889" s="2012"/>
      <c r="E889" s="1586"/>
      <c r="F889" s="1586"/>
      <c r="G889" s="1586"/>
      <c r="H889" s="2012"/>
      <c r="I889" s="2012"/>
      <c r="J889" s="1586"/>
      <c r="K889" s="1586"/>
      <c r="L889" s="1586"/>
      <c r="M889" s="2012"/>
      <c r="N889" s="2012"/>
      <c r="O889" s="1586"/>
      <c r="P889" s="1586"/>
      <c r="Q889" s="1586"/>
    </row>
    <row r="890" ht="25.15" customHeight="true" x14ac:dyDescent="0.2">
      <c r="C890" s="2011"/>
      <c r="D890" s="2012"/>
      <c r="E890" s="1586"/>
      <c r="F890" s="1586"/>
      <c r="G890" s="1586"/>
      <c r="H890" s="2012"/>
      <c r="I890" s="2012"/>
      <c r="J890" s="1586"/>
      <c r="K890" s="1586"/>
      <c r="L890" s="1586"/>
      <c r="M890" s="2012"/>
      <c r="N890" s="2012"/>
      <c r="O890" s="1586"/>
      <c r="P890" s="1586"/>
      <c r="Q890" s="1586"/>
    </row>
    <row r="891" ht="25.15" customHeight="true" x14ac:dyDescent="0.2">
      <c r="C891" s="2011"/>
      <c r="D891" s="2012"/>
      <c r="E891" s="1586"/>
      <c r="F891" s="1586"/>
      <c r="G891" s="1586"/>
      <c r="H891" s="2012"/>
      <c r="I891" s="2012"/>
      <c r="J891" s="1586"/>
      <c r="K891" s="1586"/>
      <c r="L891" s="1586"/>
      <c r="M891" s="2012"/>
      <c r="N891" s="2012"/>
      <c r="O891" s="1586"/>
      <c r="P891" s="1586"/>
      <c r="Q891" s="1586"/>
    </row>
    <row r="892" ht="25.15" customHeight="true" x14ac:dyDescent="0.2">
      <c r="C892" s="2011"/>
      <c r="D892" s="2012"/>
      <c r="E892" s="1586"/>
      <c r="F892" s="1586"/>
      <c r="G892" s="1586"/>
      <c r="H892" s="2012"/>
      <c r="I892" s="2012"/>
      <c r="J892" s="1586"/>
      <c r="K892" s="1586"/>
      <c r="L892" s="1586"/>
      <c r="M892" s="2012"/>
      <c r="N892" s="2012"/>
      <c r="O892" s="1586"/>
      <c r="P892" s="1586"/>
      <c r="Q892" s="1586"/>
    </row>
    <row r="893" ht="25.15" customHeight="true" x14ac:dyDescent="0.2">
      <c r="C893" s="2011"/>
      <c r="D893" s="2012"/>
      <c r="E893" s="1586"/>
      <c r="F893" s="1586"/>
      <c r="G893" s="1586"/>
      <c r="H893" s="2012"/>
      <c r="I893" s="2012"/>
      <c r="J893" s="1586"/>
      <c r="K893" s="1586"/>
      <c r="L893" s="1586"/>
      <c r="M893" s="2012"/>
      <c r="N893" s="2012"/>
      <c r="O893" s="1586"/>
      <c r="P893" s="1586"/>
      <c r="Q893" s="1586"/>
    </row>
    <row r="894" ht="25.15" customHeight="true" x14ac:dyDescent="0.2">
      <c r="C894" s="2011"/>
      <c r="D894" s="2012"/>
      <c r="E894" s="1586"/>
      <c r="F894" s="1586"/>
      <c r="G894" s="1586"/>
      <c r="H894" s="2012"/>
      <c r="I894" s="2012"/>
      <c r="J894" s="1586"/>
      <c r="K894" s="1586"/>
      <c r="L894" s="1586"/>
      <c r="M894" s="2012"/>
      <c r="N894" s="2012"/>
      <c r="O894" s="1586"/>
      <c r="P894" s="1586"/>
      <c r="Q894" s="1586"/>
    </row>
    <row r="895" ht="25.15" customHeight="true" x14ac:dyDescent="0.2">
      <c r="C895" s="2011"/>
      <c r="D895" s="2012"/>
      <c r="E895" s="1586"/>
      <c r="F895" s="1586"/>
      <c r="G895" s="1586"/>
      <c r="H895" s="2012"/>
      <c r="I895" s="2012"/>
      <c r="J895" s="1586"/>
      <c r="K895" s="1586"/>
      <c r="L895" s="1586"/>
      <c r="M895" s="2012"/>
      <c r="N895" s="2012"/>
      <c r="O895" s="1586"/>
      <c r="P895" s="1586"/>
      <c r="Q895" s="1586"/>
    </row>
    <row r="896" ht="25.15" customHeight="true" x14ac:dyDescent="0.2">
      <c r="C896" s="2011"/>
      <c r="D896" s="2012"/>
      <c r="E896" s="1586"/>
      <c r="F896" s="1586"/>
      <c r="G896" s="1586"/>
      <c r="H896" s="2012"/>
      <c r="I896" s="2012"/>
      <c r="J896" s="1586"/>
      <c r="K896" s="1586"/>
      <c r="L896" s="1586"/>
      <c r="M896" s="2012"/>
      <c r="N896" s="2012"/>
      <c r="O896" s="1586"/>
      <c r="P896" s="1586"/>
      <c r="Q896" s="1586"/>
    </row>
    <row r="897" ht="25.15" customHeight="true" x14ac:dyDescent="0.2">
      <c r="C897" s="2011"/>
      <c r="D897" s="2012"/>
      <c r="E897" s="1586"/>
      <c r="F897" s="1586"/>
      <c r="G897" s="1586"/>
      <c r="H897" s="2012"/>
      <c r="I897" s="2012"/>
      <c r="J897" s="1586"/>
      <c r="K897" s="1586"/>
      <c r="L897" s="1586"/>
      <c r="M897" s="2012"/>
      <c r="N897" s="2012"/>
      <c r="O897" s="1586"/>
      <c r="P897" s="1586"/>
      <c r="Q897" s="1586"/>
    </row>
    <row r="898" ht="25.15" customHeight="true" x14ac:dyDescent="0.2">
      <c r="C898" s="2011"/>
      <c r="D898" s="2012"/>
      <c r="E898" s="1586"/>
      <c r="F898" s="1586"/>
      <c r="G898" s="1586"/>
      <c r="H898" s="2012"/>
      <c r="I898" s="2012"/>
      <c r="J898" s="1586"/>
      <c r="K898" s="1586"/>
      <c r="L898" s="1586"/>
      <c r="M898" s="2012"/>
      <c r="N898" s="2012"/>
      <c r="O898" s="1586"/>
      <c r="P898" s="1586"/>
      <c r="Q898" s="1586"/>
    </row>
    <row r="899" ht="25.15" customHeight="true" x14ac:dyDescent="0.2">
      <c r="C899" s="2011"/>
      <c r="D899" s="2012"/>
      <c r="E899" s="1586"/>
      <c r="F899" s="1586"/>
      <c r="G899" s="1586"/>
      <c r="H899" s="2012"/>
      <c r="I899" s="2012"/>
      <c r="J899" s="1586"/>
      <c r="K899" s="1586"/>
      <c r="L899" s="1586"/>
      <c r="M899" s="2012"/>
      <c r="N899" s="2012"/>
      <c r="O899" s="1586"/>
      <c r="P899" s="1586"/>
      <c r="Q899" s="1586"/>
    </row>
    <row r="900" ht="25.15" customHeight="true" x14ac:dyDescent="0.2">
      <c r="C900" s="2011"/>
      <c r="D900" s="2012"/>
      <c r="E900" s="1586"/>
      <c r="F900" s="1586"/>
      <c r="G900" s="1586"/>
      <c r="H900" s="2012"/>
      <c r="I900" s="2012"/>
      <c r="J900" s="1586"/>
      <c r="K900" s="1586"/>
      <c r="L900" s="1586"/>
      <c r="M900" s="2012"/>
      <c r="N900" s="2012"/>
      <c r="O900" s="1586"/>
      <c r="P900" s="1586"/>
      <c r="Q900" s="1586"/>
    </row>
    <row r="901" ht="25.15" customHeight="true" x14ac:dyDescent="0.2">
      <c r="C901" s="2011"/>
      <c r="D901" s="2012"/>
      <c r="E901" s="1586"/>
      <c r="F901" s="1586"/>
      <c r="G901" s="1586"/>
      <c r="H901" s="2012"/>
      <c r="I901" s="2012"/>
      <c r="J901" s="1586"/>
      <c r="K901" s="1586"/>
      <c r="L901" s="1586"/>
      <c r="M901" s="2012"/>
      <c r="N901" s="2012"/>
      <c r="O901" s="1586"/>
      <c r="P901" s="1586"/>
      <c r="Q901" s="1586"/>
    </row>
    <row r="902" ht="25.15" customHeight="true" x14ac:dyDescent="0.2">
      <c r="C902" s="2011"/>
      <c r="D902" s="2012"/>
      <c r="E902" s="1586"/>
      <c r="F902" s="1586"/>
      <c r="G902" s="1586"/>
      <c r="H902" s="2012"/>
      <c r="I902" s="2012"/>
      <c r="J902" s="1586"/>
      <c r="K902" s="1586"/>
      <c r="L902" s="1586"/>
      <c r="M902" s="2012"/>
      <c r="N902" s="2012"/>
      <c r="O902" s="1586"/>
      <c r="P902" s="1586"/>
      <c r="Q902" s="1586"/>
    </row>
    <row r="903" ht="25.15" customHeight="true" x14ac:dyDescent="0.2">
      <c r="C903" s="2011"/>
      <c r="D903" s="2012"/>
      <c r="E903" s="1586"/>
      <c r="F903" s="1586"/>
      <c r="G903" s="1586"/>
      <c r="H903" s="2012"/>
      <c r="I903" s="2012"/>
      <c r="J903" s="1586"/>
      <c r="K903" s="1586"/>
      <c r="L903" s="1586"/>
      <c r="M903" s="2012"/>
      <c r="N903" s="2012"/>
      <c r="O903" s="1586"/>
      <c r="P903" s="1586"/>
      <c r="Q903" s="1586"/>
    </row>
    <row r="904" ht="25.15" customHeight="true" x14ac:dyDescent="0.2">
      <c r="C904" s="2011"/>
      <c r="D904" s="2012"/>
      <c r="E904" s="1586"/>
      <c r="F904" s="1586"/>
      <c r="G904" s="1586"/>
      <c r="H904" s="2012"/>
      <c r="I904" s="2012"/>
      <c r="J904" s="1586"/>
      <c r="K904" s="1586"/>
      <c r="L904" s="1586"/>
      <c r="M904" s="2012"/>
      <c r="N904" s="2012"/>
      <c r="O904" s="1586"/>
      <c r="P904" s="1586"/>
      <c r="Q904" s="1586"/>
    </row>
    <row r="905" ht="25.15" customHeight="true" x14ac:dyDescent="0.2">
      <c r="C905" s="2011"/>
      <c r="D905" s="2012"/>
      <c r="E905" s="1586"/>
      <c r="F905" s="1586"/>
      <c r="G905" s="1586"/>
      <c r="H905" s="2012"/>
      <c r="I905" s="2012"/>
      <c r="J905" s="1586"/>
      <c r="K905" s="1586"/>
      <c r="L905" s="1586"/>
      <c r="M905" s="2012"/>
      <c r="N905" s="2012"/>
      <c r="O905" s="1586"/>
      <c r="P905" s="1586"/>
      <c r="Q905" s="1586"/>
    </row>
    <row r="906" ht="25.15" customHeight="true" x14ac:dyDescent="0.2">
      <c r="C906" s="2011"/>
      <c r="D906" s="2012"/>
      <c r="E906" s="1586"/>
      <c r="F906" s="1586"/>
      <c r="G906" s="1586"/>
      <c r="H906" s="2012"/>
      <c r="I906" s="2012"/>
      <c r="J906" s="1586"/>
      <c r="K906" s="1586"/>
      <c r="L906" s="1586"/>
      <c r="M906" s="2012"/>
      <c r="N906" s="2012"/>
      <c r="O906" s="1586"/>
      <c r="P906" s="1586"/>
      <c r="Q906" s="1586"/>
    </row>
    <row r="907" ht="25.15" customHeight="true" x14ac:dyDescent="0.2">
      <c r="C907" s="2011"/>
      <c r="D907" s="2012"/>
      <c r="E907" s="1586"/>
      <c r="F907" s="1586"/>
      <c r="G907" s="1586"/>
      <c r="H907" s="2012"/>
      <c r="I907" s="2012"/>
      <c r="J907" s="1586"/>
      <c r="K907" s="1586"/>
      <c r="L907" s="1586"/>
      <c r="M907" s="2012"/>
      <c r="N907" s="2012"/>
      <c r="O907" s="1586"/>
      <c r="P907" s="1586"/>
      <c r="Q907" s="1586"/>
    </row>
    <row r="908" ht="25.15" customHeight="true" x14ac:dyDescent="0.2">
      <c r="C908" s="2011"/>
      <c r="D908" s="2012"/>
      <c r="E908" s="1586"/>
      <c r="F908" s="1586"/>
      <c r="G908" s="1586"/>
      <c r="H908" s="2012"/>
      <c r="I908" s="2012"/>
      <c r="J908" s="1586"/>
      <c r="K908" s="1586"/>
      <c r="L908" s="1586"/>
      <c r="M908" s="2012"/>
      <c r="N908" s="2012"/>
      <c r="O908" s="1586"/>
      <c r="P908" s="1586"/>
      <c r="Q908" s="1586"/>
    </row>
    <row r="909" ht="25.15" customHeight="true" x14ac:dyDescent="0.2">
      <c r="C909" s="2011"/>
      <c r="D909" s="2012"/>
      <c r="E909" s="1586"/>
      <c r="F909" s="1586"/>
      <c r="G909" s="1586"/>
      <c r="H909" s="2012"/>
      <c r="I909" s="2012"/>
      <c r="J909" s="1586"/>
      <c r="K909" s="1586"/>
      <c r="L909" s="1586"/>
      <c r="M909" s="2012"/>
      <c r="N909" s="2012"/>
      <c r="O909" s="1586"/>
      <c r="P909" s="1586"/>
      <c r="Q909" s="1586"/>
    </row>
    <row r="910" ht="25.15" customHeight="true" x14ac:dyDescent="0.2">
      <c r="C910" s="2011"/>
      <c r="D910" s="2012"/>
      <c r="E910" s="1586"/>
      <c r="F910" s="1586"/>
      <c r="G910" s="1586"/>
      <c r="H910" s="2012"/>
      <c r="I910" s="2012"/>
      <c r="J910" s="1586"/>
      <c r="K910" s="1586"/>
      <c r="L910" s="1586"/>
      <c r="M910" s="2012"/>
      <c r="N910" s="2012"/>
      <c r="O910" s="1586"/>
      <c r="P910" s="1586"/>
      <c r="Q910" s="1586"/>
    </row>
    <row r="911" ht="25.15" customHeight="true" x14ac:dyDescent="0.2">
      <c r="C911" s="2011"/>
      <c r="D911" s="2012"/>
      <c r="E911" s="1586"/>
      <c r="F911" s="1586"/>
      <c r="G911" s="1586"/>
      <c r="H911" s="2012"/>
      <c r="I911" s="2012"/>
      <c r="J911" s="1586"/>
      <c r="K911" s="1586"/>
      <c r="L911" s="1586"/>
      <c r="M911" s="2012"/>
      <c r="N911" s="2012"/>
      <c r="O911" s="1586"/>
      <c r="P911" s="1586"/>
      <c r="Q911" s="1586"/>
    </row>
    <row r="912" ht="25.15" customHeight="true" x14ac:dyDescent="0.2">
      <c r="C912" s="2011"/>
      <c r="D912" s="2012"/>
      <c r="E912" s="1586"/>
      <c r="F912" s="1586"/>
      <c r="G912" s="1586"/>
      <c r="H912" s="2012"/>
      <c r="I912" s="2012"/>
      <c r="J912" s="1586"/>
      <c r="K912" s="1586"/>
      <c r="L912" s="1586"/>
      <c r="M912" s="2012"/>
      <c r="N912" s="2012"/>
      <c r="O912" s="1586"/>
      <c r="P912" s="1586"/>
      <c r="Q912" s="1586"/>
    </row>
    <row r="913" ht="25.15" customHeight="true" x14ac:dyDescent="0.2">
      <c r="C913" s="2011"/>
      <c r="D913" s="2012"/>
      <c r="E913" s="1586"/>
      <c r="F913" s="1586"/>
      <c r="G913" s="1586"/>
      <c r="H913" s="2012"/>
      <c r="I913" s="2012"/>
      <c r="J913" s="1586"/>
      <c r="K913" s="1586"/>
      <c r="L913" s="1586"/>
      <c r="M913" s="2012"/>
      <c r="N913" s="2012"/>
      <c r="O913" s="1586"/>
      <c r="P913" s="1586"/>
      <c r="Q913" s="1586"/>
    </row>
    <row r="914" ht="25.15" customHeight="true" x14ac:dyDescent="0.2">
      <c r="C914" s="2011"/>
      <c r="D914" s="2012"/>
      <c r="E914" s="1586"/>
      <c r="F914" s="1586"/>
      <c r="G914" s="1586"/>
      <c r="H914" s="2012"/>
      <c r="I914" s="2012"/>
      <c r="J914" s="1586"/>
      <c r="K914" s="1586"/>
      <c r="L914" s="1586"/>
      <c r="M914" s="2012"/>
      <c r="N914" s="2012"/>
      <c r="O914" s="1586"/>
      <c r="P914" s="1586"/>
      <c r="Q914" s="1586"/>
    </row>
    <row r="915" ht="25.15" customHeight="true" x14ac:dyDescent="0.2">
      <c r="C915" s="2011"/>
      <c r="D915" s="2012"/>
      <c r="E915" s="1586"/>
      <c r="F915" s="1586"/>
      <c r="G915" s="1586"/>
      <c r="H915" s="2012"/>
      <c r="I915" s="2012"/>
      <c r="J915" s="1586"/>
      <c r="K915" s="1586"/>
      <c r="L915" s="1586"/>
      <c r="M915" s="2012"/>
      <c r="N915" s="2012"/>
      <c r="O915" s="1586"/>
      <c r="P915" s="1586"/>
      <c r="Q915" s="1586"/>
    </row>
    <row r="916" ht="25.15" customHeight="true" x14ac:dyDescent="0.2">
      <c r="C916" s="2011"/>
      <c r="D916" s="2012"/>
      <c r="E916" s="1586"/>
      <c r="F916" s="1586"/>
      <c r="G916" s="1586"/>
      <c r="H916" s="2012"/>
      <c r="I916" s="2012"/>
      <c r="J916" s="1586"/>
      <c r="K916" s="1586"/>
      <c r="L916" s="1586"/>
      <c r="M916" s="2012"/>
      <c r="N916" s="2012"/>
      <c r="O916" s="1586"/>
      <c r="P916" s="1586"/>
      <c r="Q916" s="1586"/>
    </row>
    <row r="917" ht="25.15" customHeight="true" x14ac:dyDescent="0.2">
      <c r="C917" s="2011"/>
      <c r="D917" s="2012"/>
      <c r="E917" s="1586"/>
      <c r="F917" s="1586"/>
      <c r="G917" s="1586"/>
      <c r="H917" s="2012"/>
      <c r="I917" s="2012"/>
      <c r="J917" s="1586"/>
      <c r="K917" s="1586"/>
      <c r="L917" s="1586"/>
      <c r="M917" s="2012"/>
      <c r="N917" s="2012"/>
      <c r="O917" s="1586"/>
      <c r="P917" s="1586"/>
      <c r="Q917" s="1586"/>
    </row>
    <row r="918" ht="25.15" customHeight="true" x14ac:dyDescent="0.2">
      <c r="C918" s="2011"/>
      <c r="D918" s="2012"/>
      <c r="E918" s="1586"/>
      <c r="F918" s="1586"/>
      <c r="G918" s="1586"/>
      <c r="H918" s="2012"/>
      <c r="I918" s="2012"/>
      <c r="J918" s="1586"/>
      <c r="K918" s="1586"/>
      <c r="L918" s="1586"/>
      <c r="M918" s="2012"/>
      <c r="N918" s="2012"/>
      <c r="O918" s="1586"/>
      <c r="P918" s="1586"/>
      <c r="Q918" s="1586"/>
    </row>
    <row r="919" ht="25.15" customHeight="true" x14ac:dyDescent="0.2">
      <c r="C919" s="2011"/>
      <c r="D919" s="2012"/>
      <c r="E919" s="1586"/>
      <c r="F919" s="1586"/>
      <c r="G919" s="1586"/>
      <c r="H919" s="2012"/>
      <c r="I919" s="2012"/>
      <c r="J919" s="1586"/>
      <c r="K919" s="1586"/>
      <c r="L919" s="1586"/>
      <c r="M919" s="2012"/>
      <c r="N919" s="2012"/>
      <c r="O919" s="1586"/>
      <c r="P919" s="1586"/>
      <c r="Q919" s="1586"/>
    </row>
    <row r="920" ht="25.15" customHeight="true" x14ac:dyDescent="0.2">
      <c r="C920" s="2011"/>
      <c r="D920" s="2012"/>
      <c r="E920" s="1586"/>
      <c r="F920" s="1586"/>
      <c r="G920" s="1586"/>
      <c r="H920" s="2012"/>
      <c r="I920" s="2012"/>
      <c r="J920" s="1586"/>
      <c r="K920" s="1586"/>
      <c r="L920" s="1586"/>
      <c r="M920" s="2012"/>
      <c r="N920" s="2012"/>
      <c r="O920" s="1586"/>
      <c r="P920" s="1586"/>
      <c r="Q920" s="1586"/>
    </row>
    <row r="921" ht="25.15" customHeight="true" x14ac:dyDescent="0.2">
      <c r="C921" s="2011"/>
      <c r="D921" s="2012"/>
      <c r="E921" s="1586"/>
      <c r="F921" s="1586"/>
      <c r="G921" s="1586"/>
      <c r="H921" s="2012"/>
      <c r="I921" s="2012"/>
      <c r="J921" s="1586"/>
      <c r="K921" s="1586"/>
      <c r="L921" s="1586"/>
      <c r="M921" s="2012"/>
      <c r="N921" s="2012"/>
      <c r="O921" s="1586"/>
      <c r="P921" s="1586"/>
      <c r="Q921" s="1586"/>
    </row>
    <row r="922" ht="25.15" customHeight="true" x14ac:dyDescent="0.2">
      <c r="C922" s="2011"/>
      <c r="D922" s="2012"/>
      <c r="E922" s="1586"/>
      <c r="F922" s="1586"/>
      <c r="G922" s="1586"/>
      <c r="H922" s="2012"/>
      <c r="I922" s="2012"/>
      <c r="J922" s="1586"/>
      <c r="K922" s="1586"/>
      <c r="L922" s="1586"/>
      <c r="M922" s="2012"/>
      <c r="N922" s="2012"/>
      <c r="O922" s="1586"/>
      <c r="P922" s="1586"/>
      <c r="Q922" s="1586"/>
    </row>
    <row r="923" ht="25.15" customHeight="true" x14ac:dyDescent="0.2">
      <c r="C923" s="2011"/>
      <c r="D923" s="2012"/>
      <c r="E923" s="1586"/>
      <c r="F923" s="1586"/>
      <c r="G923" s="1586"/>
      <c r="H923" s="2012"/>
      <c r="I923" s="2012"/>
      <c r="J923" s="1586"/>
      <c r="K923" s="1586"/>
      <c r="L923" s="1586"/>
      <c r="M923" s="2012"/>
      <c r="N923" s="2012"/>
      <c r="O923" s="1586"/>
      <c r="P923" s="1586"/>
      <c r="Q923" s="1586"/>
    </row>
    <row r="924" ht="25.15" customHeight="true" x14ac:dyDescent="0.2">
      <c r="C924" s="2011"/>
      <c r="D924" s="2012"/>
      <c r="E924" s="1586"/>
      <c r="F924" s="1586"/>
      <c r="G924" s="1586"/>
      <c r="H924" s="2012"/>
      <c r="I924" s="2012"/>
      <c r="J924" s="1586"/>
      <c r="K924" s="1586"/>
      <c r="L924" s="1586"/>
      <c r="M924" s="2012"/>
      <c r="N924" s="2012"/>
      <c r="O924" s="1586"/>
      <c r="P924" s="1586"/>
      <c r="Q924" s="1586"/>
    </row>
    <row r="925" ht="25.15" customHeight="true" x14ac:dyDescent="0.2">
      <c r="C925" s="2011"/>
      <c r="D925" s="2012"/>
      <c r="E925" s="1586"/>
      <c r="F925" s="1586"/>
      <c r="G925" s="1586"/>
      <c r="H925" s="2012"/>
      <c r="I925" s="2012"/>
      <c r="J925" s="1586"/>
      <c r="K925" s="1586"/>
      <c r="L925" s="1586"/>
      <c r="M925" s="2012"/>
      <c r="N925" s="2012"/>
      <c r="O925" s="1586"/>
      <c r="P925" s="1586"/>
      <c r="Q925" s="1586"/>
    </row>
    <row r="926" ht="25.15" customHeight="true" x14ac:dyDescent="0.2">
      <c r="C926" s="2011"/>
      <c r="D926" s="2012"/>
      <c r="E926" s="1586"/>
      <c r="F926" s="1586"/>
      <c r="G926" s="1586"/>
      <c r="H926" s="2012"/>
      <c r="I926" s="2012"/>
      <c r="J926" s="1586"/>
      <c r="K926" s="1586"/>
      <c r="L926" s="1586"/>
      <c r="M926" s="2012"/>
      <c r="N926" s="2012"/>
      <c r="O926" s="1586"/>
      <c r="P926" s="1586"/>
      <c r="Q926" s="1586"/>
    </row>
    <row r="927" ht="25.15" customHeight="true" x14ac:dyDescent="0.2">
      <c r="C927" s="2011"/>
      <c r="D927" s="2012"/>
      <c r="E927" s="1586"/>
      <c r="F927" s="1586"/>
      <c r="G927" s="1586"/>
      <c r="H927" s="2012"/>
      <c r="I927" s="2012"/>
      <c r="J927" s="1586"/>
      <c r="K927" s="1586"/>
      <c r="L927" s="1586"/>
      <c r="M927" s="2012"/>
      <c r="N927" s="2012"/>
      <c r="O927" s="1586"/>
      <c r="P927" s="1586"/>
      <c r="Q927" s="1586"/>
    </row>
    <row r="928" ht="25.15" customHeight="true" x14ac:dyDescent="0.2">
      <c r="C928" s="2011"/>
      <c r="D928" s="2012"/>
      <c r="E928" s="1586"/>
      <c r="F928" s="1586"/>
      <c r="G928" s="1586"/>
      <c r="H928" s="2012"/>
      <c r="I928" s="2012"/>
      <c r="J928" s="1586"/>
      <c r="K928" s="1586"/>
      <c r="L928" s="1586"/>
      <c r="M928" s="2012"/>
      <c r="N928" s="2012"/>
      <c r="O928" s="1586"/>
      <c r="P928" s="1586"/>
      <c r="Q928" s="1586"/>
    </row>
    <row r="929" ht="25.15" customHeight="true" x14ac:dyDescent="0.2">
      <c r="C929" s="2011"/>
      <c r="D929" s="2012"/>
      <c r="E929" s="1586"/>
      <c r="F929" s="1586"/>
      <c r="G929" s="1586"/>
      <c r="H929" s="2012"/>
      <c r="I929" s="2012"/>
      <c r="J929" s="1586"/>
      <c r="K929" s="1586"/>
      <c r="L929" s="1586"/>
      <c r="M929" s="2012"/>
      <c r="N929" s="2012"/>
      <c r="O929" s="1586"/>
      <c r="P929" s="1586"/>
      <c r="Q929" s="1586"/>
    </row>
    <row r="930" ht="25.15" customHeight="true" x14ac:dyDescent="0.2">
      <c r="C930" s="2011"/>
      <c r="D930" s="2012"/>
      <c r="E930" s="1586"/>
      <c r="F930" s="1586"/>
      <c r="G930" s="1586"/>
      <c r="H930" s="2012"/>
      <c r="I930" s="2012"/>
      <c r="J930" s="1586"/>
      <c r="K930" s="1586"/>
      <c r="L930" s="1586"/>
      <c r="M930" s="2012"/>
      <c r="N930" s="2012"/>
      <c r="O930" s="1586"/>
      <c r="P930" s="1586"/>
      <c r="Q930" s="1586"/>
    </row>
    <row r="931" ht="25.15" customHeight="true" x14ac:dyDescent="0.2">
      <c r="C931" s="2011"/>
      <c r="D931" s="2012"/>
      <c r="E931" s="1586"/>
      <c r="F931" s="1586"/>
      <c r="G931" s="1586"/>
      <c r="H931" s="2012"/>
      <c r="I931" s="2012"/>
      <c r="J931" s="1586"/>
      <c r="K931" s="1586"/>
      <c r="L931" s="1586"/>
      <c r="M931" s="2012"/>
      <c r="N931" s="2012"/>
      <c r="O931" s="1586"/>
      <c r="P931" s="1586"/>
      <c r="Q931" s="1586"/>
    </row>
    <row r="932" ht="25.15" customHeight="true" x14ac:dyDescent="0.2">
      <c r="C932" s="2011"/>
      <c r="D932" s="2012"/>
      <c r="E932" s="1586"/>
      <c r="F932" s="1586"/>
      <c r="G932" s="1586"/>
      <c r="H932" s="2012"/>
      <c r="I932" s="2012"/>
      <c r="J932" s="1586"/>
      <c r="K932" s="1586"/>
      <c r="L932" s="1586"/>
      <c r="M932" s="2012"/>
      <c r="N932" s="2012"/>
      <c r="O932" s="1586"/>
      <c r="P932" s="1586"/>
      <c r="Q932" s="1586"/>
    </row>
    <row r="933" ht="25.15" customHeight="true" x14ac:dyDescent="0.2">
      <c r="C933" s="2011"/>
      <c r="D933" s="2012"/>
      <c r="E933" s="1586"/>
      <c r="F933" s="1586"/>
      <c r="G933" s="1586"/>
      <c r="H933" s="2012"/>
      <c r="I933" s="2012"/>
      <c r="J933" s="1586"/>
      <c r="K933" s="1586"/>
      <c r="L933" s="1586"/>
      <c r="M933" s="2012"/>
      <c r="N933" s="2012"/>
      <c r="O933" s="1586"/>
      <c r="P933" s="1586"/>
      <c r="Q933" s="1586"/>
    </row>
    <row r="934" ht="25.15" customHeight="true" x14ac:dyDescent="0.2">
      <c r="C934" s="2011"/>
      <c r="D934" s="2012"/>
      <c r="E934" s="1586"/>
      <c r="F934" s="1586"/>
      <c r="G934" s="1586"/>
      <c r="H934" s="2012"/>
      <c r="I934" s="2012"/>
      <c r="J934" s="1586"/>
      <c r="K934" s="1586"/>
      <c r="L934" s="1586"/>
      <c r="M934" s="2012"/>
      <c r="N934" s="2012"/>
      <c r="O934" s="1586"/>
      <c r="P934" s="1586"/>
      <c r="Q934" s="1586"/>
    </row>
    <row r="935" ht="25.15" customHeight="true" x14ac:dyDescent="0.2">
      <c r="C935" s="2011"/>
      <c r="D935" s="2012"/>
      <c r="E935" s="1586"/>
      <c r="F935" s="1586"/>
      <c r="G935" s="1586"/>
      <c r="H935" s="2012"/>
      <c r="I935" s="2012"/>
      <c r="J935" s="1586"/>
      <c r="K935" s="1586"/>
      <c r="L935" s="1586"/>
      <c r="M935" s="2012"/>
      <c r="N935" s="2012"/>
      <c r="O935" s="1586"/>
      <c r="P935" s="1586"/>
      <c r="Q935" s="1586"/>
    </row>
    <row r="936" ht="25.15" customHeight="true" x14ac:dyDescent="0.2">
      <c r="C936" s="2011"/>
      <c r="D936" s="2012"/>
      <c r="E936" s="1586"/>
      <c r="F936" s="1586"/>
      <c r="G936" s="1586"/>
      <c r="H936" s="2012"/>
      <c r="I936" s="2012"/>
      <c r="J936" s="1586"/>
      <c r="K936" s="1586"/>
      <c r="L936" s="1586"/>
      <c r="M936" s="2012"/>
      <c r="N936" s="2012"/>
      <c r="O936" s="1586"/>
      <c r="P936" s="1586"/>
      <c r="Q936" s="1586"/>
    </row>
    <row r="937" ht="25.15" customHeight="true" x14ac:dyDescent="0.2">
      <c r="C937" s="2011"/>
      <c r="D937" s="2012"/>
      <c r="E937" s="1586"/>
      <c r="F937" s="1586"/>
      <c r="G937" s="1586"/>
      <c r="H937" s="2012"/>
      <c r="I937" s="2012"/>
      <c r="J937" s="1586"/>
      <c r="K937" s="1586"/>
      <c r="L937" s="1586"/>
      <c r="M937" s="2012"/>
      <c r="N937" s="2012"/>
      <c r="O937" s="1586"/>
      <c r="P937" s="1586"/>
      <c r="Q937" s="1586"/>
    </row>
    <row r="938" ht="25.15" customHeight="true" x14ac:dyDescent="0.2">
      <c r="C938" s="2011"/>
      <c r="D938" s="2012"/>
      <c r="E938" s="1586"/>
      <c r="F938" s="1586"/>
      <c r="G938" s="1586"/>
      <c r="H938" s="2012"/>
      <c r="I938" s="2012"/>
      <c r="J938" s="1586"/>
      <c r="K938" s="1586"/>
      <c r="L938" s="1586"/>
      <c r="M938" s="2012"/>
      <c r="N938" s="2012"/>
      <c r="O938" s="1586"/>
      <c r="P938" s="1586"/>
      <c r="Q938" s="1586"/>
    </row>
    <row r="939" ht="25.15" customHeight="true" x14ac:dyDescent="0.2">
      <c r="C939" s="2011"/>
      <c r="D939" s="2012"/>
      <c r="E939" s="1586"/>
      <c r="F939" s="1586"/>
      <c r="G939" s="1586"/>
      <c r="H939" s="2012"/>
      <c r="I939" s="2012"/>
      <c r="J939" s="1586"/>
      <c r="K939" s="1586"/>
      <c r="L939" s="1586"/>
      <c r="M939" s="2012"/>
      <c r="N939" s="2012"/>
      <c r="O939" s="1586"/>
      <c r="P939" s="1586"/>
      <c r="Q939" s="1586"/>
    </row>
    <row r="940" ht="25.15" customHeight="true" x14ac:dyDescent="0.2">
      <c r="C940" s="2011"/>
      <c r="D940" s="2012"/>
      <c r="E940" s="1586"/>
      <c r="F940" s="1586"/>
      <c r="G940" s="1586"/>
      <c r="H940" s="2012"/>
      <c r="I940" s="2012"/>
      <c r="J940" s="1586"/>
      <c r="K940" s="1586"/>
      <c r="L940" s="1586"/>
      <c r="M940" s="2012"/>
      <c r="N940" s="2012"/>
      <c r="O940" s="1586"/>
      <c r="P940" s="1586"/>
      <c r="Q940" s="1586"/>
    </row>
    <row r="941" ht="25.15" customHeight="true" x14ac:dyDescent="0.2">
      <c r="C941" s="2011"/>
      <c r="D941" s="2012"/>
      <c r="E941" s="1586"/>
      <c r="F941" s="1586"/>
      <c r="G941" s="1586"/>
      <c r="H941" s="2012"/>
      <c r="I941" s="2012"/>
      <c r="J941" s="1586"/>
      <c r="K941" s="1586"/>
      <c r="L941" s="1586"/>
      <c r="M941" s="2012"/>
      <c r="N941" s="2012"/>
      <c r="O941" s="1586"/>
      <c r="P941" s="1586"/>
      <c r="Q941" s="1586"/>
    </row>
    <row r="942" ht="25.15" customHeight="true" x14ac:dyDescent="0.2">
      <c r="C942" s="2011"/>
      <c r="D942" s="2012"/>
      <c r="E942" s="1586"/>
      <c r="F942" s="1586"/>
      <c r="G942" s="1586"/>
      <c r="H942" s="2012"/>
      <c r="I942" s="2012"/>
      <c r="J942" s="1586"/>
      <c r="K942" s="1586"/>
      <c r="L942" s="1586"/>
      <c r="M942" s="2012"/>
      <c r="N942" s="2012"/>
      <c r="O942" s="1586"/>
      <c r="P942" s="1586"/>
      <c r="Q942" s="1586"/>
    </row>
    <row r="943" ht="25.15" customHeight="true" x14ac:dyDescent="0.2">
      <c r="C943" s="2011"/>
      <c r="D943" s="2012"/>
      <c r="E943" s="1586"/>
      <c r="F943" s="1586"/>
      <c r="G943" s="1586"/>
      <c r="H943" s="2012"/>
      <c r="I943" s="2012"/>
      <c r="J943" s="1586"/>
      <c r="K943" s="1586"/>
      <c r="L943" s="1586"/>
      <c r="M943" s="2012"/>
      <c r="N943" s="2012"/>
      <c r="O943" s="1586"/>
      <c r="P943" s="1586"/>
      <c r="Q943" s="1586"/>
    </row>
    <row r="944" ht="25.15" customHeight="true" x14ac:dyDescent="0.2">
      <c r="C944" s="2011"/>
      <c r="D944" s="2012"/>
      <c r="E944" s="1586"/>
      <c r="F944" s="1586"/>
      <c r="G944" s="1586"/>
      <c r="H944" s="2012"/>
      <c r="I944" s="2012"/>
      <c r="J944" s="1586"/>
      <c r="K944" s="1586"/>
      <c r="L944" s="1586"/>
      <c r="M944" s="2012"/>
      <c r="N944" s="2012"/>
      <c r="O944" s="1586"/>
      <c r="P944" s="1586"/>
      <c r="Q944" s="1586"/>
    </row>
    <row r="945" ht="25.15" customHeight="true" x14ac:dyDescent="0.2">
      <c r="C945" s="2011"/>
      <c r="D945" s="2012"/>
      <c r="E945" s="1586"/>
      <c r="F945" s="1586"/>
      <c r="G945" s="1586"/>
      <c r="H945" s="2012"/>
      <c r="I945" s="2012"/>
      <c r="J945" s="1586"/>
      <c r="K945" s="1586"/>
      <c r="L945" s="1586"/>
      <c r="M945" s="2012"/>
      <c r="N945" s="2012"/>
      <c r="O945" s="1586"/>
      <c r="P945" s="1586"/>
      <c r="Q945" s="1586"/>
    </row>
    <row r="946" ht="25.15" customHeight="true" x14ac:dyDescent="0.2">
      <c r="C946" s="2011"/>
      <c r="D946" s="2012"/>
      <c r="E946" s="1586"/>
      <c r="F946" s="1586"/>
      <c r="G946" s="1586"/>
      <c r="H946" s="2012"/>
      <c r="I946" s="2012"/>
      <c r="J946" s="1586"/>
      <c r="K946" s="1586"/>
      <c r="L946" s="1586"/>
      <c r="M946" s="2012"/>
      <c r="N946" s="2012"/>
      <c r="O946" s="1586"/>
      <c r="P946" s="1586"/>
      <c r="Q946" s="1586"/>
    </row>
    <row r="947" ht="25.15" customHeight="true" x14ac:dyDescent="0.2">
      <c r="C947" s="2011"/>
      <c r="D947" s="2012"/>
      <c r="E947" s="1586"/>
      <c r="F947" s="1586"/>
      <c r="G947" s="1586"/>
      <c r="H947" s="2012"/>
      <c r="I947" s="2012"/>
      <c r="J947" s="1586"/>
      <c r="K947" s="1586"/>
      <c r="L947" s="1586"/>
      <c r="M947" s="2012"/>
      <c r="N947" s="2012"/>
      <c r="O947" s="1586"/>
      <c r="P947" s="1586"/>
      <c r="Q947" s="1586"/>
    </row>
    <row r="948" ht="25.15" customHeight="true" x14ac:dyDescent="0.2">
      <c r="C948" s="2011"/>
      <c r="D948" s="2012"/>
      <c r="E948" s="1586"/>
      <c r="F948" s="1586"/>
      <c r="G948" s="1586"/>
      <c r="H948" s="2012"/>
      <c r="I948" s="2012"/>
      <c r="J948" s="1586"/>
      <c r="K948" s="1586"/>
      <c r="L948" s="1586"/>
      <c r="M948" s="2012"/>
      <c r="N948" s="2012"/>
      <c r="O948" s="1586"/>
      <c r="P948" s="1586"/>
      <c r="Q948" s="1586"/>
    </row>
    <row r="949" ht="25.15" customHeight="true" x14ac:dyDescent="0.2">
      <c r="C949" s="2011"/>
      <c r="D949" s="2012"/>
      <c r="E949" s="1586"/>
      <c r="F949" s="1586"/>
      <c r="G949" s="1586"/>
      <c r="H949" s="2012"/>
      <c r="I949" s="2012"/>
      <c r="J949" s="1586"/>
      <c r="K949" s="1586"/>
      <c r="L949" s="1586"/>
      <c r="M949" s="2012"/>
      <c r="N949" s="2012"/>
      <c r="O949" s="1586"/>
      <c r="P949" s="1586"/>
      <c r="Q949" s="1586"/>
    </row>
    <row r="950" ht="25.15" customHeight="true" x14ac:dyDescent="0.2">
      <c r="C950" s="2011"/>
      <c r="D950" s="2012"/>
      <c r="E950" s="1586"/>
      <c r="F950" s="1586"/>
      <c r="G950" s="1586"/>
      <c r="H950" s="2012"/>
      <c r="I950" s="2012"/>
      <c r="J950" s="1586"/>
      <c r="K950" s="1586"/>
      <c r="L950" s="1586"/>
      <c r="M950" s="2012"/>
      <c r="N950" s="2012"/>
      <c r="O950" s="1586"/>
      <c r="P950" s="1586"/>
      <c r="Q950" s="1586"/>
    </row>
    <row r="951" ht="25.15" customHeight="true" x14ac:dyDescent="0.2">
      <c r="C951" s="2011"/>
      <c r="D951" s="2012"/>
      <c r="E951" s="1586"/>
      <c r="F951" s="1586"/>
      <c r="G951" s="1586"/>
      <c r="H951" s="2012"/>
      <c r="I951" s="2012"/>
      <c r="J951" s="1586"/>
      <c r="K951" s="1586"/>
      <c r="L951" s="1586"/>
      <c r="M951" s="2012"/>
      <c r="N951" s="2012"/>
      <c r="O951" s="1586"/>
      <c r="P951" s="1586"/>
      <c r="Q951" s="1586"/>
    </row>
    <row r="952" ht="25.15" customHeight="true" x14ac:dyDescent="0.2">
      <c r="C952" s="2011"/>
      <c r="D952" s="2012"/>
      <c r="E952" s="1586"/>
      <c r="F952" s="1586"/>
      <c r="G952" s="1586"/>
      <c r="H952" s="2012"/>
      <c r="I952" s="2012"/>
      <c r="J952" s="1586"/>
      <c r="K952" s="1586"/>
      <c r="L952" s="1586"/>
      <c r="M952" s="2012"/>
      <c r="N952" s="2012"/>
      <c r="O952" s="1586"/>
      <c r="P952" s="1586"/>
      <c r="Q952" s="1586"/>
    </row>
    <row r="953" ht="25.15" customHeight="true" x14ac:dyDescent="0.2">
      <c r="C953" s="2011"/>
      <c r="D953" s="2012"/>
      <c r="E953" s="1586"/>
      <c r="F953" s="1586"/>
      <c r="G953" s="1586"/>
      <c r="H953" s="2012"/>
      <c r="I953" s="2012"/>
      <c r="J953" s="1586"/>
      <c r="K953" s="1586"/>
      <c r="L953" s="1586"/>
      <c r="M953" s="2012"/>
      <c r="N953" s="2012"/>
      <c r="O953" s="1586"/>
      <c r="P953" s="1586"/>
      <c r="Q953" s="1586"/>
    </row>
    <row r="954" ht="25.15" customHeight="true" x14ac:dyDescent="0.2">
      <c r="C954" s="2011"/>
      <c r="D954" s="2012"/>
      <c r="E954" s="1586"/>
      <c r="F954" s="1586"/>
      <c r="G954" s="1586"/>
      <c r="H954" s="2012"/>
      <c r="I954" s="2012"/>
      <c r="J954" s="1586"/>
      <c r="K954" s="1586"/>
      <c r="L954" s="1586"/>
      <c r="M954" s="2012"/>
      <c r="N954" s="2012"/>
      <c r="O954" s="1586"/>
      <c r="P954" s="1586"/>
      <c r="Q954" s="1586"/>
    </row>
    <row r="955" ht="25.15" customHeight="true" x14ac:dyDescent="0.2">
      <c r="C955" s="2011"/>
      <c r="D955" s="2012"/>
      <c r="E955" s="1586"/>
      <c r="F955" s="1586"/>
      <c r="G955" s="1586"/>
      <c r="H955" s="2012"/>
      <c r="I955" s="2012"/>
      <c r="J955" s="1586"/>
      <c r="K955" s="1586"/>
      <c r="L955" s="1586"/>
      <c r="M955" s="2012"/>
      <c r="N955" s="2012"/>
      <c r="O955" s="1586"/>
      <c r="P955" s="1586"/>
      <c r="Q955" s="1586"/>
    </row>
    <row r="956" ht="25.15" customHeight="true" x14ac:dyDescent="0.2">
      <c r="C956" s="2011"/>
      <c r="D956" s="2012"/>
      <c r="E956" s="1586"/>
      <c r="F956" s="1586"/>
      <c r="G956" s="1586"/>
      <c r="H956" s="2012"/>
      <c r="I956" s="2012"/>
      <c r="J956" s="1586"/>
      <c r="K956" s="1586"/>
      <c r="L956" s="1586"/>
      <c r="M956" s="2012"/>
      <c r="N956" s="2012"/>
      <c r="O956" s="1586"/>
      <c r="P956" s="1586"/>
      <c r="Q956" s="1586"/>
    </row>
    <row r="957" ht="25.15" customHeight="true" x14ac:dyDescent="0.2">
      <c r="C957" s="2011"/>
      <c r="D957" s="2012"/>
      <c r="E957" s="1586"/>
      <c r="F957" s="1586"/>
      <c r="G957" s="1586"/>
      <c r="H957" s="2012"/>
      <c r="I957" s="2012"/>
      <c r="J957" s="1586"/>
      <c r="K957" s="1586"/>
      <c r="L957" s="1586"/>
      <c r="M957" s="2012"/>
      <c r="N957" s="2012"/>
      <c r="O957" s="1586"/>
      <c r="P957" s="1586"/>
      <c r="Q957" s="1586"/>
    </row>
    <row r="958" ht="25.15" customHeight="true" x14ac:dyDescent="0.2">
      <c r="C958" s="2011"/>
      <c r="D958" s="2012"/>
      <c r="E958" s="1586"/>
      <c r="F958" s="1586"/>
      <c r="G958" s="1586"/>
      <c r="H958" s="2012"/>
      <c r="I958" s="2012"/>
      <c r="J958" s="1586"/>
      <c r="K958" s="1586"/>
      <c r="L958" s="1586"/>
      <c r="M958" s="2012"/>
      <c r="N958" s="2012"/>
      <c r="O958" s="1586"/>
      <c r="P958" s="1586"/>
      <c r="Q958" s="1586"/>
    </row>
    <row r="959" ht="25.15" customHeight="true" x14ac:dyDescent="0.2">
      <c r="C959" s="2011"/>
      <c r="D959" s="2012"/>
      <c r="E959" s="1586"/>
      <c r="F959" s="1586"/>
      <c r="G959" s="1586"/>
      <c r="H959" s="2012"/>
      <c r="I959" s="2012"/>
      <c r="J959" s="1586"/>
      <c r="K959" s="1586"/>
      <c r="L959" s="1586"/>
      <c r="M959" s="2012"/>
      <c r="N959" s="2012"/>
      <c r="O959" s="1586"/>
      <c r="P959" s="1586"/>
      <c r="Q959" s="1586"/>
    </row>
    <row r="960" ht="25.15" customHeight="true" x14ac:dyDescent="0.2">
      <c r="C960" s="2011"/>
      <c r="D960" s="2012"/>
      <c r="E960" s="1586"/>
      <c r="F960" s="1586"/>
      <c r="G960" s="1586"/>
      <c r="H960" s="2012"/>
      <c r="I960" s="2012"/>
      <c r="J960" s="1586"/>
      <c r="K960" s="1586"/>
      <c r="L960" s="1586"/>
      <c r="M960" s="2012"/>
      <c r="N960" s="2012"/>
      <c r="O960" s="1586"/>
      <c r="P960" s="1586"/>
      <c r="Q960" s="1586"/>
    </row>
    <row r="961" ht="25.15" customHeight="true" x14ac:dyDescent="0.2">
      <c r="C961" s="2011"/>
      <c r="D961" s="2012"/>
      <c r="E961" s="1586"/>
      <c r="F961" s="1586"/>
      <c r="G961" s="1586"/>
      <c r="H961" s="2012"/>
      <c r="I961" s="2012"/>
      <c r="J961" s="1586"/>
      <c r="K961" s="1586"/>
      <c r="L961" s="1586"/>
      <c r="M961" s="2012"/>
      <c r="N961" s="2012"/>
      <c r="O961" s="1586"/>
      <c r="P961" s="1586"/>
      <c r="Q961" s="1586"/>
    </row>
    <row r="962" ht="25.15" customHeight="true" x14ac:dyDescent="0.2">
      <c r="C962" s="2011"/>
      <c r="D962" s="2012"/>
      <c r="E962" s="1586"/>
      <c r="F962" s="1586"/>
      <c r="G962" s="1586"/>
      <c r="H962" s="2012"/>
      <c r="I962" s="2012"/>
      <c r="J962" s="1586"/>
      <c r="K962" s="1586"/>
      <c r="L962" s="1586"/>
      <c r="M962" s="2012"/>
      <c r="N962" s="2012"/>
      <c r="O962" s="1586"/>
      <c r="P962" s="1586"/>
      <c r="Q962" s="1586"/>
    </row>
    <row r="963" ht="25.15" customHeight="true" x14ac:dyDescent="0.2">
      <c r="C963" s="2011"/>
      <c r="D963" s="2012"/>
      <c r="E963" s="1586"/>
      <c r="F963" s="1586"/>
      <c r="G963" s="1586"/>
      <c r="H963" s="2012"/>
      <c r="I963" s="2012"/>
      <c r="J963" s="1586"/>
      <c r="K963" s="1586"/>
      <c r="L963" s="1586"/>
      <c r="M963" s="2012"/>
      <c r="N963" s="2012"/>
      <c r="O963" s="1586"/>
      <c r="P963" s="1586"/>
      <c r="Q963" s="1586"/>
    </row>
    <row r="964" ht="25.15" customHeight="true" x14ac:dyDescent="0.2">
      <c r="C964" s="2011"/>
      <c r="D964" s="2012"/>
      <c r="E964" s="1586"/>
      <c r="F964" s="1586"/>
      <c r="G964" s="1586"/>
      <c r="H964" s="2012"/>
      <c r="I964" s="2012"/>
      <c r="J964" s="1586"/>
      <c r="K964" s="1586"/>
      <c r="L964" s="1586"/>
      <c r="M964" s="2012"/>
      <c r="N964" s="2012"/>
      <c r="O964" s="1586"/>
      <c r="P964" s="1586"/>
      <c r="Q964" s="1586"/>
    </row>
    <row r="965" ht="25.15" customHeight="true" x14ac:dyDescent="0.2">
      <c r="C965" s="2011"/>
      <c r="D965" s="2012"/>
      <c r="E965" s="1586"/>
      <c r="F965" s="1586"/>
      <c r="G965" s="1586"/>
      <c r="H965" s="2012"/>
      <c r="I965" s="2012"/>
      <c r="J965" s="1586"/>
      <c r="K965" s="1586"/>
      <c r="L965" s="1586"/>
      <c r="M965" s="2012"/>
      <c r="N965" s="2012"/>
      <c r="O965" s="1586"/>
      <c r="P965" s="1586"/>
      <c r="Q965" s="1586"/>
    </row>
    <row r="966" ht="25.15" customHeight="true" x14ac:dyDescent="0.2">
      <c r="C966" s="2011"/>
      <c r="D966" s="2012"/>
      <c r="E966" s="1586"/>
      <c r="F966" s="1586"/>
      <c r="G966" s="1586"/>
      <c r="H966" s="2012"/>
      <c r="I966" s="2012"/>
      <c r="J966" s="1586"/>
      <c r="K966" s="1586"/>
      <c r="L966" s="1586"/>
      <c r="M966" s="2012"/>
      <c r="N966" s="2012"/>
      <c r="O966" s="1586"/>
      <c r="P966" s="1586"/>
      <c r="Q966" s="1586"/>
    </row>
    <row r="967" ht="25.15" customHeight="true" x14ac:dyDescent="0.2">
      <c r="C967" s="2011"/>
      <c r="D967" s="2012"/>
      <c r="E967" s="1586"/>
      <c r="F967" s="1586"/>
      <c r="G967" s="1586"/>
      <c r="H967" s="2012"/>
      <c r="I967" s="2012"/>
      <c r="J967" s="1586"/>
      <c r="K967" s="1586"/>
      <c r="L967" s="1586"/>
      <c r="M967" s="2012"/>
      <c r="N967" s="2012"/>
      <c r="O967" s="1586"/>
      <c r="P967" s="1586"/>
      <c r="Q967" s="1586"/>
    </row>
    <row r="968" ht="25.15" customHeight="true" x14ac:dyDescent="0.2">
      <c r="C968" s="2011"/>
      <c r="D968" s="2012"/>
      <c r="E968" s="1586"/>
      <c r="F968" s="1586"/>
      <c r="G968" s="1586"/>
      <c r="H968" s="2012"/>
      <c r="I968" s="2012"/>
      <c r="J968" s="1586"/>
      <c r="K968" s="1586"/>
      <c r="L968" s="1586"/>
      <c r="M968" s="2012"/>
      <c r="N968" s="2012"/>
      <c r="O968" s="1586"/>
      <c r="P968" s="1586"/>
      <c r="Q968" s="1586"/>
    </row>
    <row r="969" ht="25.15" customHeight="true" x14ac:dyDescent="0.2">
      <c r="C969" s="2011"/>
      <c r="D969" s="2012"/>
      <c r="E969" s="1586"/>
      <c r="F969" s="1586"/>
      <c r="G969" s="1586"/>
      <c r="H969" s="2012"/>
      <c r="I969" s="2012"/>
      <c r="J969" s="1586"/>
      <c r="K969" s="1586"/>
      <c r="L969" s="1586"/>
      <c r="M969" s="2012"/>
      <c r="N969" s="2012"/>
      <c r="O969" s="1586"/>
      <c r="P969" s="1586"/>
      <c r="Q969" s="1586"/>
    </row>
    <row r="970" ht="25.15" customHeight="true" x14ac:dyDescent="0.2">
      <c r="C970" s="2011"/>
      <c r="D970" s="2012"/>
      <c r="E970" s="1586"/>
      <c r="F970" s="1586"/>
      <c r="G970" s="1586"/>
      <c r="H970" s="2012"/>
      <c r="I970" s="2012"/>
      <c r="J970" s="1586"/>
      <c r="K970" s="1586"/>
      <c r="L970" s="1586"/>
      <c r="M970" s="2012"/>
      <c r="N970" s="2012"/>
      <c r="O970" s="1586"/>
      <c r="P970" s="1586"/>
      <c r="Q970" s="1586"/>
    </row>
    <row r="971" ht="25.15" customHeight="true" x14ac:dyDescent="0.2">
      <c r="C971" s="2011"/>
      <c r="D971" s="2012"/>
      <c r="E971" s="1586"/>
      <c r="F971" s="1586"/>
      <c r="G971" s="1586"/>
      <c r="H971" s="2012"/>
      <c r="I971" s="2012"/>
      <c r="J971" s="1586"/>
      <c r="K971" s="1586"/>
      <c r="L971" s="1586"/>
      <c r="M971" s="2012"/>
      <c r="N971" s="2012"/>
      <c r="O971" s="1586"/>
      <c r="P971" s="1586"/>
      <c r="Q971" s="1586"/>
    </row>
    <row r="972" ht="25.15" customHeight="true" x14ac:dyDescent="0.2">
      <c r="C972" s="2011"/>
      <c r="D972" s="2012"/>
      <c r="E972" s="1586"/>
      <c r="F972" s="1586"/>
      <c r="G972" s="1586"/>
      <c r="H972" s="2012"/>
      <c r="I972" s="2012"/>
      <c r="J972" s="1586"/>
      <c r="K972" s="1586"/>
      <c r="L972" s="1586"/>
      <c r="M972" s="2012"/>
      <c r="N972" s="2012"/>
      <c r="O972" s="1586"/>
      <c r="P972" s="1586"/>
      <c r="Q972" s="1586"/>
    </row>
    <row r="973" ht="25.15" customHeight="true" x14ac:dyDescent="0.2">
      <c r="C973" s="2011"/>
      <c r="D973" s="2012"/>
      <c r="E973" s="1586"/>
      <c r="F973" s="1586"/>
      <c r="G973" s="1586"/>
      <c r="H973" s="2012"/>
      <c r="I973" s="2012"/>
      <c r="J973" s="1586"/>
      <c r="K973" s="1586"/>
      <c r="L973" s="1586"/>
      <c r="M973" s="2012"/>
      <c r="N973" s="2012"/>
      <c r="O973" s="1586"/>
      <c r="P973" s="1586"/>
      <c r="Q973" s="1586"/>
    </row>
    <row r="974" ht="25.15" customHeight="true" x14ac:dyDescent="0.2">
      <c r="C974" s="2011"/>
      <c r="D974" s="2012"/>
      <c r="E974" s="1586"/>
      <c r="F974" s="1586"/>
      <c r="G974" s="1586"/>
      <c r="H974" s="2012"/>
      <c r="I974" s="2012"/>
      <c r="J974" s="1586"/>
      <c r="K974" s="1586"/>
      <c r="L974" s="1586"/>
      <c r="M974" s="2012"/>
      <c r="N974" s="2012"/>
      <c r="O974" s="1586"/>
      <c r="P974" s="1586"/>
      <c r="Q974" s="1586"/>
    </row>
    <row r="975" ht="25.15" customHeight="true" x14ac:dyDescent="0.2">
      <c r="C975" s="2011"/>
      <c r="D975" s="2012"/>
      <c r="E975" s="1586"/>
      <c r="F975" s="1586"/>
      <c r="G975" s="1586"/>
      <c r="H975" s="2012"/>
      <c r="I975" s="2012"/>
      <c r="J975" s="1586"/>
      <c r="K975" s="1586"/>
      <c r="L975" s="1586"/>
      <c r="M975" s="2012"/>
      <c r="N975" s="2012"/>
      <c r="O975" s="1586"/>
      <c r="P975" s="1586"/>
      <c r="Q975" s="1586"/>
    </row>
    <row r="976" ht="25.15" customHeight="true" x14ac:dyDescent="0.2">
      <c r="C976" s="2011"/>
      <c r="D976" s="2012"/>
      <c r="E976" s="1586"/>
      <c r="F976" s="1586"/>
      <c r="G976" s="1586"/>
      <c r="H976" s="2012"/>
      <c r="I976" s="2012"/>
      <c r="J976" s="1586"/>
      <c r="K976" s="1586"/>
      <c r="L976" s="1586"/>
      <c r="M976" s="2012"/>
      <c r="N976" s="2012"/>
      <c r="O976" s="1586"/>
      <c r="P976" s="1586"/>
      <c r="Q976" s="1586"/>
    </row>
    <row r="977" ht="25.15" customHeight="true" x14ac:dyDescent="0.2">
      <c r="C977" s="2011"/>
      <c r="D977" s="2012"/>
      <c r="E977" s="1586"/>
      <c r="F977" s="1586"/>
      <c r="G977" s="1586"/>
      <c r="H977" s="2012"/>
      <c r="I977" s="2012"/>
      <c r="J977" s="1586"/>
      <c r="K977" s="1586"/>
      <c r="L977" s="1586"/>
      <c r="M977" s="2012"/>
      <c r="N977" s="2012"/>
      <c r="O977" s="1586"/>
      <c r="P977" s="1586"/>
      <c r="Q977" s="1586"/>
    </row>
    <row r="978" ht="25.15" customHeight="true" x14ac:dyDescent="0.2">
      <c r="C978" s="2011"/>
      <c r="D978" s="2012"/>
      <c r="E978" s="1586"/>
      <c r="F978" s="1586"/>
      <c r="G978" s="1586"/>
      <c r="H978" s="2012"/>
      <c r="I978" s="2012"/>
      <c r="J978" s="1586"/>
      <c r="K978" s="1586"/>
      <c r="L978" s="1586"/>
      <c r="M978" s="2012"/>
      <c r="N978" s="2012"/>
      <c r="O978" s="1586"/>
      <c r="P978" s="1586"/>
      <c r="Q978" s="1586"/>
    </row>
    <row r="979" ht="25.15" customHeight="true" x14ac:dyDescent="0.2">
      <c r="C979" s="2011"/>
      <c r="D979" s="2012"/>
      <c r="E979" s="1586"/>
      <c r="F979" s="1586"/>
      <c r="G979" s="1586"/>
      <c r="H979" s="2012"/>
      <c r="I979" s="2012"/>
      <c r="J979" s="1586"/>
      <c r="K979" s="1586"/>
      <c r="L979" s="1586"/>
      <c r="M979" s="2012"/>
      <c r="N979" s="2012"/>
      <c r="O979" s="1586"/>
      <c r="P979" s="1586"/>
      <c r="Q979" s="1586"/>
    </row>
    <row r="980" ht="25.15" customHeight="true" x14ac:dyDescent="0.2">
      <c r="C980" s="2011"/>
      <c r="D980" s="2012"/>
      <c r="E980" s="1586"/>
      <c r="F980" s="1586"/>
      <c r="G980" s="1586"/>
      <c r="H980" s="2012"/>
      <c r="I980" s="2012"/>
      <c r="J980" s="1586"/>
      <c r="K980" s="1586"/>
      <c r="L980" s="1586"/>
      <c r="M980" s="2012"/>
      <c r="N980" s="2012"/>
      <c r="O980" s="1586"/>
      <c r="P980" s="1586"/>
      <c r="Q980" s="1586"/>
    </row>
    <row r="981" ht="25.15" customHeight="true" x14ac:dyDescent="0.2">
      <c r="C981" s="2011"/>
      <c r="D981" s="2012"/>
      <c r="E981" s="1586"/>
      <c r="F981" s="1586"/>
      <c r="G981" s="1586"/>
      <c r="H981" s="2012"/>
      <c r="I981" s="2012"/>
      <c r="J981" s="1586"/>
      <c r="K981" s="1586"/>
      <c r="L981" s="1586"/>
      <c r="M981" s="2012"/>
      <c r="N981" s="2012"/>
      <c r="O981" s="1586"/>
      <c r="P981" s="1586"/>
      <c r="Q981" s="1586"/>
    </row>
    <row r="982" ht="25.15" customHeight="true" x14ac:dyDescent="0.2">
      <c r="C982" s="2011"/>
      <c r="D982" s="2012"/>
      <c r="E982" s="1586"/>
      <c r="F982" s="1586"/>
      <c r="G982" s="1586"/>
      <c r="H982" s="2012"/>
      <c r="I982" s="2012"/>
      <c r="J982" s="1586"/>
      <c r="K982" s="1586"/>
      <c r="L982" s="1586"/>
      <c r="M982" s="2012"/>
      <c r="N982" s="2012"/>
      <c r="O982" s="1586"/>
      <c r="P982" s="1586"/>
      <c r="Q982" s="1586"/>
    </row>
    <row r="983" ht="25.15" customHeight="true" x14ac:dyDescent="0.2">
      <c r="C983" s="2011"/>
      <c r="D983" s="2012"/>
      <c r="E983" s="1586"/>
      <c r="F983" s="1586"/>
      <c r="G983" s="1586"/>
      <c r="H983" s="2012"/>
      <c r="I983" s="2012"/>
      <c r="J983" s="1586"/>
      <c r="K983" s="1586"/>
      <c r="L983" s="1586"/>
      <c r="M983" s="2012"/>
      <c r="N983" s="2012"/>
      <c r="O983" s="1586"/>
      <c r="P983" s="1586"/>
      <c r="Q983" s="1586"/>
    </row>
    <row r="984" ht="25.15" customHeight="true" x14ac:dyDescent="0.2">
      <c r="C984" s="2011"/>
      <c r="D984" s="2012"/>
      <c r="E984" s="1586"/>
      <c r="F984" s="1586"/>
      <c r="G984" s="1586"/>
      <c r="H984" s="2012"/>
      <c r="I984" s="2012"/>
      <c r="J984" s="1586"/>
      <c r="K984" s="1586"/>
      <c r="L984" s="1586"/>
      <c r="M984" s="2012"/>
      <c r="N984" s="2012"/>
      <c r="O984" s="1586"/>
      <c r="P984" s="1586"/>
      <c r="Q984" s="1586"/>
    </row>
    <row r="985" ht="25.15" customHeight="true" x14ac:dyDescent="0.2">
      <c r="C985" s="2011"/>
      <c r="D985" s="2012"/>
      <c r="E985" s="1586"/>
      <c r="F985" s="1586"/>
      <c r="G985" s="1586"/>
      <c r="H985" s="2012"/>
      <c r="I985" s="2012"/>
      <c r="J985" s="1586"/>
      <c r="K985" s="1586"/>
      <c r="L985" s="1586"/>
      <c r="M985" s="2012"/>
      <c r="N985" s="2012"/>
      <c r="O985" s="1586"/>
      <c r="P985" s="1586"/>
      <c r="Q985" s="1586"/>
    </row>
    <row r="986" ht="25.15" customHeight="true" x14ac:dyDescent="0.2">
      <c r="C986" s="2011"/>
      <c r="D986" s="2012"/>
      <c r="E986" s="1586"/>
      <c r="F986" s="1586"/>
      <c r="G986" s="1586"/>
      <c r="H986" s="2012"/>
      <c r="I986" s="2012"/>
      <c r="J986" s="1586"/>
      <c r="K986" s="1586"/>
      <c r="L986" s="1586"/>
      <c r="M986" s="2012"/>
      <c r="N986" s="2012"/>
      <c r="O986" s="1586"/>
      <c r="P986" s="1586"/>
      <c r="Q986" s="1586"/>
    </row>
    <row r="987" ht="25.15" customHeight="true" x14ac:dyDescent="0.2">
      <c r="C987" s="2011"/>
      <c r="D987" s="2012"/>
      <c r="E987" s="1586"/>
      <c r="F987" s="1586"/>
      <c r="G987" s="1586"/>
      <c r="H987" s="2012"/>
      <c r="I987" s="2012"/>
      <c r="J987" s="1586"/>
      <c r="K987" s="1586"/>
      <c r="L987" s="1586"/>
      <c r="M987" s="2012"/>
      <c r="N987" s="2012"/>
      <c r="O987" s="1586"/>
      <c r="P987" s="1586"/>
      <c r="Q987" s="1586"/>
    </row>
    <row r="988" ht="25.15" customHeight="true" x14ac:dyDescent="0.2">
      <c r="C988" s="2011"/>
      <c r="D988" s="2012"/>
      <c r="E988" s="1586"/>
      <c r="F988" s="1586"/>
      <c r="G988" s="1586"/>
      <c r="H988" s="2012"/>
      <c r="I988" s="2012"/>
      <c r="J988" s="1586"/>
      <c r="K988" s="1586"/>
      <c r="L988" s="1586"/>
      <c r="M988" s="2012"/>
      <c r="N988" s="2012"/>
      <c r="O988" s="1586"/>
      <c r="P988" s="1586"/>
      <c r="Q988" s="1586"/>
    </row>
    <row r="989" ht="25.15" customHeight="true" x14ac:dyDescent="0.2">
      <c r="C989" s="2011"/>
      <c r="D989" s="2012"/>
      <c r="E989" s="1586"/>
      <c r="F989" s="1586"/>
      <c r="G989" s="1586"/>
      <c r="H989" s="2012"/>
      <c r="I989" s="2012"/>
      <c r="J989" s="1586"/>
      <c r="K989" s="1586"/>
      <c r="L989" s="1586"/>
      <c r="M989" s="2012"/>
      <c r="N989" s="2012"/>
      <c r="O989" s="1586"/>
      <c r="P989" s="1586"/>
      <c r="Q989" s="1586"/>
    </row>
    <row r="990" ht="25.15" customHeight="true" x14ac:dyDescent="0.2">
      <c r="C990" s="2011"/>
      <c r="D990" s="2012"/>
      <c r="E990" s="1586"/>
      <c r="F990" s="1586"/>
      <c r="G990" s="1586"/>
      <c r="H990" s="2012"/>
      <c r="I990" s="2012"/>
      <c r="J990" s="1586"/>
      <c r="K990" s="1586"/>
      <c r="L990" s="1586"/>
      <c r="M990" s="2012"/>
      <c r="N990" s="2012"/>
      <c r="O990" s="1586"/>
      <c r="P990" s="1586"/>
      <c r="Q990" s="1586"/>
    </row>
    <row r="991" ht="25.15" customHeight="true" x14ac:dyDescent="0.2">
      <c r="C991" s="2011"/>
      <c r="D991" s="2012"/>
      <c r="E991" s="1586"/>
      <c r="F991" s="1586"/>
      <c r="G991" s="1586"/>
      <c r="H991" s="2012"/>
      <c r="I991" s="2012"/>
      <c r="J991" s="1586"/>
      <c r="K991" s="1586"/>
      <c r="L991" s="1586"/>
      <c r="M991" s="2012"/>
      <c r="N991" s="2012"/>
      <c r="O991" s="1586"/>
      <c r="P991" s="1586"/>
      <c r="Q991" s="1586"/>
    </row>
    <row r="992" ht="25.15" customHeight="true" x14ac:dyDescent="0.2">
      <c r="C992" s="2011"/>
      <c r="D992" s="2012"/>
      <c r="E992" s="1586"/>
      <c r="F992" s="1586"/>
      <c r="G992" s="1586"/>
      <c r="H992" s="2012"/>
      <c r="I992" s="2012"/>
      <c r="J992" s="1586"/>
      <c r="K992" s="1586"/>
      <c r="L992" s="1586"/>
      <c r="M992" s="2012"/>
      <c r="N992" s="2012"/>
      <c r="O992" s="1586"/>
      <c r="P992" s="1586"/>
      <c r="Q992" s="1586"/>
    </row>
    <row r="993" ht="25.15" customHeight="true" x14ac:dyDescent="0.2">
      <c r="C993" s="2011"/>
      <c r="D993" s="2012"/>
      <c r="E993" s="1586"/>
      <c r="F993" s="1586"/>
      <c r="G993" s="1586"/>
      <c r="H993" s="2012"/>
      <c r="I993" s="2012"/>
      <c r="J993" s="1586"/>
      <c r="K993" s="1586"/>
      <c r="L993" s="1586"/>
      <c r="M993" s="2012"/>
      <c r="N993" s="2012"/>
      <c r="O993" s="1586"/>
      <c r="P993" s="1586"/>
      <c r="Q993" s="1586"/>
    </row>
    <row r="994" ht="25.15" customHeight="true" x14ac:dyDescent="0.2">
      <c r="C994" s="2011"/>
      <c r="D994" s="2012"/>
      <c r="E994" s="1586"/>
      <c r="F994" s="1586"/>
      <c r="G994" s="1586"/>
      <c r="H994" s="2012"/>
      <c r="I994" s="2012"/>
      <c r="J994" s="1586"/>
      <c r="K994" s="1586"/>
      <c r="L994" s="1586"/>
      <c r="M994" s="2012"/>
      <c r="N994" s="2012"/>
      <c r="O994" s="1586"/>
      <c r="P994" s="1586"/>
      <c r="Q994" s="1586"/>
    </row>
    <row r="995" ht="25.15" customHeight="true" x14ac:dyDescent="0.2">
      <c r="C995" s="2011"/>
      <c r="D995" s="2012"/>
      <c r="E995" s="1586"/>
      <c r="F995" s="1586"/>
      <c r="G995" s="1586"/>
      <c r="H995" s="2012"/>
      <c r="I995" s="2012"/>
      <c r="J995" s="1586"/>
      <c r="K995" s="1586"/>
      <c r="L995" s="1586"/>
      <c r="M995" s="2012"/>
      <c r="N995" s="2012"/>
      <c r="O995" s="1586"/>
      <c r="P995" s="1586"/>
      <c r="Q995" s="1586"/>
    </row>
    <row r="996" ht="25.15" customHeight="true" x14ac:dyDescent="0.2">
      <c r="C996" s="2011"/>
      <c r="D996" s="2012"/>
      <c r="E996" s="1586"/>
      <c r="F996" s="1586"/>
      <c r="G996" s="1586"/>
      <c r="H996" s="2012"/>
      <c r="I996" s="2012"/>
      <c r="J996" s="1586"/>
      <c r="K996" s="1586"/>
      <c r="L996" s="1586"/>
      <c r="M996" s="2012"/>
      <c r="N996" s="2012"/>
      <c r="O996" s="1586"/>
      <c r="P996" s="1586"/>
      <c r="Q996" s="1586"/>
    </row>
    <row r="997" ht="25.15" customHeight="true" x14ac:dyDescent="0.2">
      <c r="C997" s="2011"/>
      <c r="D997" s="2012"/>
      <c r="E997" s="1586"/>
      <c r="F997" s="1586"/>
      <c r="G997" s="1586"/>
      <c r="H997" s="2012"/>
      <c r="I997" s="2012"/>
      <c r="J997" s="1586"/>
      <c r="K997" s="1586"/>
      <c r="L997" s="1586"/>
      <c r="M997" s="2012"/>
      <c r="N997" s="2012"/>
      <c r="O997" s="1586"/>
      <c r="P997" s="1586"/>
      <c r="Q997" s="1586"/>
    </row>
    <row r="998" ht="25.15" customHeight="true" x14ac:dyDescent="0.2">
      <c r="C998" s="2011"/>
      <c r="D998" s="2012"/>
      <c r="E998" s="1586"/>
      <c r="F998" s="1586"/>
      <c r="G998" s="1586"/>
      <c r="H998" s="2012"/>
      <c r="I998" s="2012"/>
      <c r="J998" s="1586"/>
      <c r="K998" s="1586"/>
      <c r="L998" s="1586"/>
      <c r="M998" s="2012"/>
      <c r="N998" s="2012"/>
      <c r="O998" s="1586"/>
      <c r="P998" s="1586"/>
      <c r="Q998" s="1586"/>
    </row>
    <row r="999" ht="25.15" customHeight="true" x14ac:dyDescent="0.2">
      <c r="C999" s="2011"/>
      <c r="D999" s="2012"/>
      <c r="E999" s="1586"/>
      <c r="F999" s="1586"/>
      <c r="G999" s="1586"/>
      <c r="H999" s="2012"/>
      <c r="I999" s="2012"/>
      <c r="J999" s="1586"/>
      <c r="K999" s="1586"/>
      <c r="L999" s="1586"/>
      <c r="M999" s="2012"/>
      <c r="N999" s="2012"/>
      <c r="O999" s="1586"/>
      <c r="P999" s="1586"/>
      <c r="Q999" s="1586"/>
    </row>
    <row r="1000" ht="25.15" customHeight="true" x14ac:dyDescent="0.2">
      <c r="C1000" s="2011"/>
      <c r="D1000" s="2012"/>
      <c r="E1000" s="1586"/>
      <c r="F1000" s="1586"/>
      <c r="G1000" s="1586"/>
      <c r="H1000" s="2012"/>
      <c r="I1000" s="2012"/>
      <c r="J1000" s="1586"/>
      <c r="K1000" s="1586"/>
      <c r="L1000" s="1586"/>
      <c r="M1000" s="2012"/>
      <c r="N1000" s="2012"/>
      <c r="O1000" s="1586"/>
      <c r="P1000" s="1586"/>
      <c r="Q1000" s="1586"/>
    </row>
    <row r="1001" ht="25.15" customHeight="true" x14ac:dyDescent="0.2">
      <c r="C1001" s="2011"/>
      <c r="D1001" s="2012"/>
      <c r="E1001" s="1586"/>
      <c r="F1001" s="1586"/>
      <c r="G1001" s="1586"/>
      <c r="H1001" s="2012"/>
      <c r="I1001" s="2012"/>
      <c r="J1001" s="1586"/>
      <c r="K1001" s="1586"/>
      <c r="L1001" s="1586"/>
      <c r="M1001" s="2012"/>
      <c r="N1001" s="2012"/>
      <c r="O1001" s="1586"/>
      <c r="P1001" s="1586"/>
      <c r="Q1001" s="1586"/>
    </row>
    <row r="1002" ht="25.15" customHeight="true" x14ac:dyDescent="0.2">
      <c r="C1002" s="2011"/>
      <c r="D1002" s="2012"/>
      <c r="E1002" s="1586"/>
      <c r="F1002" s="1586"/>
      <c r="G1002" s="1586"/>
      <c r="H1002" s="2012"/>
      <c r="I1002" s="2012"/>
      <c r="J1002" s="1586"/>
      <c r="K1002" s="1586"/>
      <c r="L1002" s="1586"/>
      <c r="M1002" s="2012"/>
      <c r="N1002" s="2012"/>
      <c r="O1002" s="1586"/>
      <c r="P1002" s="1586"/>
      <c r="Q1002" s="1586"/>
    </row>
    <row r="1003" ht="25.15" customHeight="true" x14ac:dyDescent="0.2">
      <c r="C1003" s="2011"/>
      <c r="D1003" s="2012"/>
      <c r="E1003" s="1586"/>
      <c r="F1003" s="1586"/>
      <c r="G1003" s="1586"/>
      <c r="H1003" s="2012"/>
      <c r="I1003" s="2012"/>
      <c r="J1003" s="1586"/>
      <c r="K1003" s="1586"/>
      <c r="L1003" s="1586"/>
      <c r="M1003" s="2012"/>
      <c r="N1003" s="2012"/>
      <c r="O1003" s="1586"/>
      <c r="P1003" s="1586"/>
      <c r="Q1003" s="1586"/>
    </row>
    <row r="1004" ht="25.15" customHeight="true" x14ac:dyDescent="0.2">
      <c r="C1004" s="2011"/>
      <c r="D1004" s="2012"/>
      <c r="E1004" s="1586"/>
      <c r="F1004" s="1586"/>
      <c r="G1004" s="1586"/>
      <c r="H1004" s="2012"/>
      <c r="I1004" s="2012"/>
      <c r="J1004" s="1586"/>
      <c r="K1004" s="1586"/>
      <c r="L1004" s="1586"/>
      <c r="M1004" s="2012"/>
      <c r="N1004" s="2012"/>
      <c r="O1004" s="1586"/>
      <c r="P1004" s="1586"/>
      <c r="Q1004" s="1586"/>
    </row>
    <row r="1005" ht="25.15" customHeight="true" x14ac:dyDescent="0.2">
      <c r="C1005" s="2011"/>
      <c r="D1005" s="2012"/>
      <c r="E1005" s="1586"/>
      <c r="F1005" s="1586"/>
      <c r="G1005" s="1586"/>
      <c r="H1005" s="2012"/>
      <c r="I1005" s="2012"/>
      <c r="J1005" s="1586"/>
      <c r="K1005" s="1586"/>
      <c r="L1005" s="1586"/>
      <c r="M1005" s="2012"/>
      <c r="N1005" s="2012"/>
      <c r="O1005" s="1586"/>
      <c r="P1005" s="1586"/>
      <c r="Q1005" s="1586"/>
    </row>
    <row r="1006" ht="25.15" customHeight="true" x14ac:dyDescent="0.2">
      <c r="C1006" s="2011"/>
      <c r="D1006" s="2012"/>
      <c r="E1006" s="1586"/>
      <c r="F1006" s="1586"/>
      <c r="G1006" s="1586"/>
      <c r="H1006" s="2012"/>
      <c r="I1006" s="2012"/>
      <c r="J1006" s="1586"/>
      <c r="K1006" s="1586"/>
      <c r="L1006" s="1586"/>
      <c r="M1006" s="2012"/>
      <c r="N1006" s="2012"/>
      <c r="O1006" s="1586"/>
      <c r="P1006" s="1586"/>
      <c r="Q1006" s="1586"/>
    </row>
    <row r="1007" ht="25.15" customHeight="true" x14ac:dyDescent="0.2">
      <c r="C1007" s="2011"/>
      <c r="D1007" s="2012"/>
      <c r="E1007" s="1586"/>
      <c r="F1007" s="1586"/>
      <c r="G1007" s="1586"/>
      <c r="H1007" s="2012"/>
      <c r="I1007" s="2012"/>
      <c r="J1007" s="1586"/>
      <c r="K1007" s="1586"/>
      <c r="L1007" s="1586"/>
      <c r="M1007" s="2012"/>
      <c r="N1007" s="2012"/>
      <c r="O1007" s="1586"/>
      <c r="P1007" s="1586"/>
      <c r="Q1007" s="1586"/>
    </row>
    <row r="1008" ht="25.15" customHeight="true" x14ac:dyDescent="0.2">
      <c r="C1008" s="2011"/>
      <c r="D1008" s="2012"/>
      <c r="E1008" s="1586"/>
      <c r="F1008" s="1586"/>
      <c r="G1008" s="1586"/>
      <c r="H1008" s="2012"/>
      <c r="I1008" s="2012"/>
      <c r="J1008" s="1586"/>
      <c r="K1008" s="1586"/>
      <c r="L1008" s="1586"/>
      <c r="M1008" s="2012"/>
      <c r="N1008" s="2012"/>
      <c r="O1008" s="1586"/>
      <c r="P1008" s="1586"/>
      <c r="Q1008" s="1586"/>
    </row>
    <row r="1009" ht="25.15" customHeight="true" x14ac:dyDescent="0.2">
      <c r="C1009" s="2011"/>
      <c r="D1009" s="2012"/>
      <c r="E1009" s="1586"/>
      <c r="F1009" s="1586"/>
      <c r="G1009" s="1586"/>
      <c r="H1009" s="2012"/>
      <c r="I1009" s="2012"/>
      <c r="J1009" s="1586"/>
      <c r="K1009" s="1586"/>
      <c r="L1009" s="1586"/>
      <c r="M1009" s="2012"/>
      <c r="N1009" s="2012"/>
      <c r="O1009" s="1586"/>
      <c r="P1009" s="1586"/>
      <c r="Q1009" s="1586"/>
    </row>
    <row r="1010" ht="25.15" customHeight="true" x14ac:dyDescent="0.2">
      <c r="C1010" s="2011"/>
      <c r="D1010" s="2012"/>
      <c r="E1010" s="1586"/>
      <c r="F1010" s="1586"/>
      <c r="G1010" s="1586"/>
      <c r="H1010" s="2012"/>
      <c r="I1010" s="2012"/>
      <c r="J1010" s="1586"/>
      <c r="K1010" s="1586"/>
      <c r="L1010" s="1586"/>
      <c r="M1010" s="2012"/>
      <c r="N1010" s="2012"/>
      <c r="O1010" s="1586"/>
      <c r="P1010" s="1586"/>
      <c r="Q1010" s="1586"/>
    </row>
    <row r="1011" ht="25.15" customHeight="true" x14ac:dyDescent="0.2">
      <c r="C1011" s="2011"/>
      <c r="D1011" s="2012"/>
      <c r="E1011" s="1586"/>
      <c r="F1011" s="1586"/>
      <c r="G1011" s="1586"/>
      <c r="H1011" s="2012"/>
      <c r="I1011" s="2012"/>
      <c r="J1011" s="1586"/>
      <c r="K1011" s="1586"/>
      <c r="L1011" s="1586"/>
      <c r="M1011" s="2012"/>
      <c r="N1011" s="2012"/>
      <c r="O1011" s="1586"/>
      <c r="P1011" s="1586"/>
      <c r="Q1011" s="1586"/>
    </row>
    <row r="1012" ht="25.15" customHeight="true" x14ac:dyDescent="0.2">
      <c r="C1012" s="2011"/>
      <c r="D1012" s="2012"/>
      <c r="E1012" s="1586"/>
      <c r="F1012" s="1586"/>
      <c r="G1012" s="1586"/>
      <c r="H1012" s="2012"/>
      <c r="I1012" s="2012"/>
      <c r="J1012" s="1586"/>
      <c r="K1012" s="1586"/>
      <c r="L1012" s="1586"/>
      <c r="M1012" s="2012"/>
      <c r="N1012" s="2012"/>
      <c r="O1012" s="1586"/>
      <c r="P1012" s="1586"/>
      <c r="Q1012" s="1586"/>
    </row>
    <row r="1013" ht="25.15" customHeight="true" x14ac:dyDescent="0.2">
      <c r="C1013" s="2011"/>
      <c r="D1013" s="2012"/>
      <c r="E1013" s="1586"/>
      <c r="F1013" s="1586"/>
      <c r="G1013" s="1586"/>
      <c r="H1013" s="2012"/>
      <c r="I1013" s="2012"/>
      <c r="J1013" s="1586"/>
      <c r="K1013" s="1586"/>
      <c r="L1013" s="1586"/>
      <c r="M1013" s="2012"/>
      <c r="N1013" s="2012"/>
      <c r="O1013" s="1586"/>
      <c r="P1013" s="1586"/>
      <c r="Q1013" s="1586"/>
    </row>
    <row r="1014" ht="25.15" customHeight="true" x14ac:dyDescent="0.2">
      <c r="C1014" s="2011"/>
      <c r="D1014" s="2012"/>
      <c r="E1014" s="1586"/>
      <c r="F1014" s="1586"/>
      <c r="G1014" s="1586"/>
      <c r="H1014" s="2012"/>
      <c r="I1014" s="2012"/>
      <c r="J1014" s="1586"/>
      <c r="K1014" s="1586"/>
      <c r="L1014" s="1586"/>
      <c r="M1014" s="2012"/>
      <c r="N1014" s="2012"/>
      <c r="O1014" s="1586"/>
      <c r="P1014" s="1586"/>
      <c r="Q1014" s="1586"/>
    </row>
    <row r="1015" ht="25.15" customHeight="true" x14ac:dyDescent="0.2">
      <c r="C1015" s="2011"/>
      <c r="D1015" s="2012"/>
      <c r="E1015" s="1586"/>
      <c r="F1015" s="1586"/>
      <c r="G1015" s="1586"/>
      <c r="H1015" s="2012"/>
      <c r="I1015" s="2012"/>
      <c r="J1015" s="1586"/>
      <c r="K1015" s="1586"/>
      <c r="L1015" s="1586"/>
      <c r="M1015" s="2012"/>
      <c r="N1015" s="2012"/>
      <c r="O1015" s="1586"/>
      <c r="P1015" s="1586"/>
      <c r="Q1015" s="1586"/>
    </row>
    <row r="1016" ht="25.15" customHeight="true" x14ac:dyDescent="0.2">
      <c r="C1016" s="2011"/>
      <c r="D1016" s="2012"/>
      <c r="E1016" s="1586"/>
      <c r="F1016" s="1586"/>
      <c r="G1016" s="1586"/>
      <c r="H1016" s="2012"/>
      <c r="I1016" s="2012"/>
      <c r="J1016" s="1586"/>
      <c r="K1016" s="1586"/>
      <c r="L1016" s="1586"/>
      <c r="M1016" s="2012"/>
      <c r="N1016" s="2012"/>
      <c r="O1016" s="1586"/>
      <c r="P1016" s="1586"/>
      <c r="Q1016" s="1586"/>
    </row>
    <row r="1017" ht="25.15" customHeight="true" x14ac:dyDescent="0.2">
      <c r="C1017" s="2011"/>
      <c r="D1017" s="2012"/>
      <c r="E1017" s="1586"/>
      <c r="F1017" s="1586"/>
      <c r="G1017" s="1586"/>
      <c r="H1017" s="2012"/>
      <c r="I1017" s="2012"/>
      <c r="J1017" s="1586"/>
      <c r="K1017" s="1586"/>
      <c r="L1017" s="1586"/>
      <c r="M1017" s="2012"/>
      <c r="N1017" s="2012"/>
      <c r="O1017" s="1586"/>
      <c r="P1017" s="1586"/>
      <c r="Q1017" s="1586"/>
    </row>
    <row r="1018" ht="25.15" customHeight="true" x14ac:dyDescent="0.2">
      <c r="C1018" s="2011"/>
      <c r="D1018" s="2012"/>
      <c r="E1018" s="1586"/>
      <c r="F1018" s="1586"/>
      <c r="G1018" s="1586"/>
      <c r="H1018" s="2012"/>
      <c r="I1018" s="2012"/>
      <c r="J1018" s="1586"/>
      <c r="K1018" s="1586"/>
      <c r="L1018" s="1586"/>
      <c r="M1018" s="2012"/>
      <c r="N1018" s="2012"/>
      <c r="O1018" s="1586"/>
      <c r="P1018" s="1586"/>
      <c r="Q1018" s="1586"/>
    </row>
    <row r="1019" ht="25.15" customHeight="true" x14ac:dyDescent="0.2">
      <c r="C1019" s="2011"/>
      <c r="D1019" s="2012"/>
      <c r="E1019" s="1586"/>
      <c r="F1019" s="1586"/>
      <c r="G1019" s="1586"/>
      <c r="H1019" s="2012"/>
      <c r="I1019" s="2012"/>
      <c r="J1019" s="1586"/>
      <c r="K1019" s="1586"/>
      <c r="L1019" s="1586"/>
      <c r="M1019" s="2012"/>
      <c r="N1019" s="2012"/>
      <c r="O1019" s="1586"/>
      <c r="P1019" s="1586"/>
      <c r="Q1019" s="1586"/>
    </row>
    <row r="1020" ht="25.15" customHeight="true" x14ac:dyDescent="0.2">
      <c r="C1020" s="2011"/>
      <c r="D1020" s="2012"/>
      <c r="E1020" s="1586"/>
      <c r="F1020" s="1586"/>
      <c r="G1020" s="1586"/>
      <c r="H1020" s="2012"/>
      <c r="I1020" s="2012"/>
      <c r="J1020" s="1586"/>
      <c r="K1020" s="1586"/>
      <c r="L1020" s="1586"/>
      <c r="M1020" s="2012"/>
      <c r="N1020" s="2012"/>
      <c r="O1020" s="1586"/>
      <c r="P1020" s="1586"/>
      <c r="Q1020" s="1586"/>
    </row>
    <row r="1021" ht="25.15" customHeight="true" x14ac:dyDescent="0.2">
      <c r="C1021" s="2011"/>
      <c r="D1021" s="2012"/>
      <c r="E1021" s="1586"/>
      <c r="F1021" s="1586"/>
      <c r="G1021" s="1586"/>
      <c r="H1021" s="2012"/>
      <c r="I1021" s="2012"/>
      <c r="J1021" s="1586"/>
      <c r="K1021" s="1586"/>
      <c r="L1021" s="1586"/>
      <c r="M1021" s="2012"/>
      <c r="N1021" s="2012"/>
      <c r="O1021" s="1586"/>
      <c r="P1021" s="1586"/>
      <c r="Q1021" s="1586"/>
    </row>
    <row r="1022" ht="25.15" customHeight="true" x14ac:dyDescent="0.2">
      <c r="C1022" s="2011"/>
      <c r="D1022" s="2012"/>
      <c r="E1022" s="1586"/>
      <c r="F1022" s="1586"/>
      <c r="G1022" s="1586"/>
      <c r="H1022" s="2012"/>
      <c r="I1022" s="2012"/>
      <c r="J1022" s="1586"/>
      <c r="K1022" s="1586"/>
      <c r="L1022" s="1586"/>
      <c r="M1022" s="2012"/>
      <c r="N1022" s="2012"/>
      <c r="O1022" s="1586"/>
      <c r="P1022" s="1586"/>
      <c r="Q1022" s="1586"/>
    </row>
    <row r="1023" ht="25.15" customHeight="true" x14ac:dyDescent="0.2">
      <c r="C1023" s="2011"/>
      <c r="D1023" s="2012"/>
      <c r="E1023" s="1586"/>
      <c r="F1023" s="1586"/>
      <c r="G1023" s="1586"/>
      <c r="H1023" s="2012"/>
      <c r="I1023" s="2012"/>
      <c r="J1023" s="1586"/>
      <c r="K1023" s="1586"/>
      <c r="L1023" s="1586"/>
      <c r="M1023" s="2012"/>
      <c r="N1023" s="2012"/>
      <c r="O1023" s="1586"/>
      <c r="P1023" s="1586"/>
      <c r="Q1023" s="1586"/>
    </row>
    <row r="1024" ht="25.15" customHeight="true" x14ac:dyDescent="0.2">
      <c r="C1024" s="2011"/>
      <c r="D1024" s="2012"/>
      <c r="E1024" s="1586"/>
      <c r="F1024" s="1586"/>
      <c r="G1024" s="1586"/>
      <c r="H1024" s="2012"/>
      <c r="I1024" s="2012"/>
      <c r="J1024" s="1586"/>
      <c r="K1024" s="1586"/>
      <c r="L1024" s="1586"/>
      <c r="M1024" s="2012"/>
      <c r="N1024" s="2012"/>
      <c r="O1024" s="1586"/>
      <c r="P1024" s="1586"/>
      <c r="Q1024" s="1586"/>
    </row>
    <row r="1025" customFormat="true" ht="15.95" customHeight="true" x14ac:dyDescent="0.2">
      <c r="A1025" s="2041" t="s">
        <v>401</v>
      </c>
      <c r="B1025" s="2042"/>
      <c r="C1025" s="2043"/>
      <c r="D1025" s="430"/>
      <c r="E1025" s="271"/>
      <c r="F1025" s="271"/>
      <c r="G1025" s="430"/>
      <c r="Y1025" s="255"/>
      <c r="Z1025" s="257"/>
      <c r="AA1025" s="257"/>
      <c r="AB1025" s="257"/>
      <c r="AC1025" s="257"/>
      <c r="AD1025" s="257"/>
      <c r="AE1025" s="257"/>
      <c r="AF1025" s="257"/>
      <c r="AG1025" s="257"/>
      <c r="AH1025" s="257"/>
      <c r="AI1025" s="257"/>
      <c r="AJ1025" s="257"/>
      <c r="AK1025" s="257"/>
      <c r="AL1025" s="257"/>
      <c r="AM1025" s="257"/>
      <c r="AN1025" s="257"/>
      <c r="AO1025" s="257"/>
      <c r="AP1025" s="257"/>
      <c r="AQ1025" s="257"/>
      <c r="AR1025" s="257"/>
      <c r="AS1025" s="257"/>
      <c r="AT1025" s="257"/>
      <c r="AU1025" s="257"/>
      <c r="AV1025" s="257"/>
      <c r="AW1025" s="257"/>
      <c r="AX1025" s="257"/>
      <c r="AY1025" s="257"/>
      <c r="AZ1025" s="257"/>
      <c r="BA1025" s="255"/>
      <c r="BB1025" s="430"/>
      <c r="BY1025" s="255"/>
      <c r="BZ1025" s="257"/>
      <c r="CA1025" s="257"/>
      <c r="CB1025" s="257"/>
      <c r="CC1025" s="257"/>
      <c r="CD1025" s="257"/>
      <c r="CE1025" s="257"/>
      <c r="CF1025" s="257"/>
      <c r="CG1025" s="257"/>
      <c r="CH1025" s="257"/>
      <c r="CI1025" s="257"/>
      <c r="CJ1025" s="257"/>
      <c r="CK1025" s="257"/>
      <c r="CL1025" s="257"/>
      <c r="CM1025" s="257"/>
      <c r="CN1025" s="257"/>
      <c r="CO1025" s="257"/>
      <c r="CP1025" s="257"/>
      <c r="CQ1025" s="257"/>
      <c r="CR1025" s="257"/>
      <c r="CS1025" s="257"/>
      <c r="CT1025" s="257"/>
      <c r="CU1025" s="257"/>
      <c r="CV1025" s="257"/>
      <c r="CW1025" s="257"/>
      <c r="CX1025" s="257"/>
      <c r="CY1025" s="257"/>
      <c r="CZ1025" s="257"/>
    </row>
    <row r="1026" customFormat="true" ht="15.95" customHeight="true" x14ac:dyDescent="0.2">
      <c r="A1026" s="2044" t="s">
        <v>200</v>
      </c>
      <c r="B1026" s="2045"/>
      <c r="C1026" s="1575" t="s">
        <v>201</v>
      </c>
      <c r="D1026" s="430"/>
      <c r="E1026" s="271"/>
      <c r="F1026" s="271"/>
      <c r="G1026" s="430"/>
      <c r="Y1026" s="255"/>
      <c r="Z1026" s="257"/>
      <c r="AA1026" s="257"/>
      <c r="AB1026" s="257"/>
      <c r="AC1026" s="257"/>
      <c r="AD1026" s="257"/>
      <c r="AE1026" s="257"/>
      <c r="AF1026" s="257"/>
      <c r="AG1026" s="257"/>
      <c r="AH1026" s="257"/>
      <c r="AI1026" s="257"/>
      <c r="AJ1026" s="257"/>
      <c r="AK1026" s="257"/>
      <c r="AL1026" s="257"/>
      <c r="AM1026" s="257"/>
      <c r="AN1026" s="257"/>
      <c r="AO1026" s="257"/>
      <c r="AP1026" s="257"/>
      <c r="AQ1026" s="257"/>
      <c r="AR1026" s="257"/>
      <c r="AS1026" s="257"/>
      <c r="AT1026" s="257"/>
      <c r="AU1026" s="257"/>
      <c r="AV1026" s="257"/>
      <c r="AW1026" s="257"/>
      <c r="AX1026" s="257"/>
      <c r="AY1026" s="257"/>
      <c r="AZ1026" s="257"/>
      <c r="BA1026" s="255"/>
      <c r="BB1026" s="430"/>
      <c r="BY1026" s="255"/>
      <c r="BZ1026" s="257"/>
      <c r="CA1026" s="257"/>
      <c r="CB1026" s="257"/>
      <c r="CC1026" s="257"/>
      <c r="CD1026" s="257"/>
      <c r="CE1026" s="257"/>
      <c r="CF1026" s="257"/>
      <c r="CG1026" s="257"/>
      <c r="CH1026" s="257"/>
      <c r="CI1026" s="257"/>
      <c r="CJ1026" s="257"/>
      <c r="CK1026" s="257"/>
      <c r="CL1026" s="257"/>
      <c r="CM1026" s="257"/>
      <c r="CN1026" s="257"/>
      <c r="CO1026" s="257"/>
      <c r="CP1026" s="257"/>
      <c r="CQ1026" s="257"/>
      <c r="CR1026" s="257"/>
      <c r="CS1026" s="257"/>
      <c r="CT1026" s="257"/>
      <c r="CU1026" s="257"/>
      <c r="CV1026" s="257"/>
      <c r="CW1026" s="257"/>
      <c r="CX1026" s="257"/>
      <c r="CY1026" s="257"/>
      <c r="CZ1026" s="257"/>
    </row>
    <row r="1027" customFormat="true" ht="15.95" hidden="true" customHeight="true" x14ac:dyDescent="0.2">
      <c r="A1027" s="1576" t="s">
        <v>202</v>
      </c>
      <c r="B1027" s="1577" t="s">
        <v>203</v>
      </c>
      <c r="C1027" s="1578">
        <v>11502</v>
      </c>
      <c r="D1027" s="430"/>
      <c r="E1027" s="271"/>
      <c r="F1027" s="271"/>
      <c r="G1027" s="430"/>
      <c r="Y1027" s="255"/>
      <c r="Z1027" s="257"/>
      <c r="AA1027" s="257"/>
      <c r="AB1027" s="257"/>
      <c r="AC1027" s="257"/>
      <c r="AD1027" s="257"/>
      <c r="AE1027" s="257"/>
      <c r="AF1027" s="257"/>
      <c r="AG1027" s="257"/>
      <c r="AH1027" s="257"/>
      <c r="AI1027" s="257"/>
      <c r="AJ1027" s="257"/>
      <c r="AK1027" s="257"/>
      <c r="AL1027" s="257"/>
      <c r="AM1027" s="257"/>
      <c r="AN1027" s="257"/>
      <c r="AO1027" s="257"/>
      <c r="AP1027" s="257"/>
      <c r="AQ1027" s="257"/>
      <c r="AR1027" s="257"/>
      <c r="AS1027" s="257"/>
      <c r="AT1027" s="257"/>
      <c r="AU1027" s="257"/>
      <c r="AV1027" s="257"/>
      <c r="AW1027" s="257"/>
      <c r="AX1027" s="257"/>
      <c r="AY1027" s="257"/>
      <c r="AZ1027" s="257"/>
      <c r="BA1027" s="255"/>
      <c r="BB1027" s="430"/>
      <c r="BY1027" s="255"/>
      <c r="BZ1027" s="257"/>
      <c r="CA1027" s="257"/>
      <c r="CB1027" s="257"/>
      <c r="CC1027" s="257"/>
      <c r="CD1027" s="257"/>
      <c r="CE1027" s="257"/>
      <c r="CF1027" s="257"/>
      <c r="CG1027" s="257"/>
      <c r="CH1027" s="257"/>
      <c r="CI1027" s="257"/>
      <c r="CJ1027" s="257"/>
      <c r="CK1027" s="257"/>
      <c r="CL1027" s="257"/>
      <c r="CM1027" s="257"/>
      <c r="CN1027" s="257"/>
      <c r="CO1027" s="257"/>
      <c r="CP1027" s="257"/>
      <c r="CQ1027" s="257"/>
      <c r="CR1027" s="257"/>
      <c r="CS1027" s="257"/>
      <c r="CT1027" s="257"/>
      <c r="CU1027" s="257"/>
      <c r="CV1027" s="257"/>
      <c r="CW1027" s="257"/>
      <c r="CX1027" s="257"/>
      <c r="CY1027" s="257"/>
      <c r="CZ1027" s="257"/>
    </row>
    <row r="1028" customFormat="true" ht="15.95" hidden="true" customHeight="true" x14ac:dyDescent="0.2">
      <c r="A1028" s="1579" t="s">
        <v>204</v>
      </c>
      <c r="B1028" s="1580" t="s">
        <v>203</v>
      </c>
      <c r="C1028" s="1581">
        <v>11502</v>
      </c>
      <c r="D1028" s="430"/>
      <c r="E1028" s="271"/>
      <c r="F1028" s="271"/>
      <c r="G1028" s="430"/>
      <c r="Y1028" s="255"/>
      <c r="Z1028" s="257"/>
      <c r="AA1028" s="257"/>
      <c r="AB1028" s="257"/>
      <c r="AC1028" s="257"/>
      <c r="AD1028" s="257"/>
      <c r="AE1028" s="257"/>
      <c r="AF1028" s="257"/>
      <c r="AG1028" s="257"/>
      <c r="AH1028" s="257"/>
      <c r="AI1028" s="257"/>
      <c r="AJ1028" s="257"/>
      <c r="AK1028" s="257"/>
      <c r="AL1028" s="257"/>
      <c r="AM1028" s="257"/>
      <c r="AN1028" s="257"/>
      <c r="AO1028" s="257"/>
      <c r="AP1028" s="257"/>
      <c r="AQ1028" s="257"/>
      <c r="AR1028" s="257"/>
      <c r="AS1028" s="257"/>
      <c r="AT1028" s="257"/>
      <c r="AU1028" s="257"/>
      <c r="AV1028" s="257"/>
      <c r="AW1028" s="257"/>
      <c r="AX1028" s="257"/>
      <c r="AY1028" s="257"/>
      <c r="AZ1028" s="257"/>
      <c r="BA1028" s="255"/>
      <c r="BB1028" s="430"/>
      <c r="BY1028" s="255"/>
      <c r="BZ1028" s="257"/>
      <c r="CA1028" s="257"/>
      <c r="CB1028" s="257"/>
      <c r="CC1028" s="257"/>
      <c r="CD1028" s="257"/>
      <c r="CE1028" s="257"/>
      <c r="CF1028" s="257"/>
      <c r="CG1028" s="257"/>
      <c r="CH1028" s="257"/>
      <c r="CI1028" s="257"/>
      <c r="CJ1028" s="257"/>
      <c r="CK1028" s="257"/>
      <c r="CL1028" s="257"/>
      <c r="CM1028" s="257"/>
      <c r="CN1028" s="257"/>
      <c r="CO1028" s="257"/>
      <c r="CP1028" s="257"/>
      <c r="CQ1028" s="257"/>
      <c r="CR1028" s="257"/>
      <c r="CS1028" s="257"/>
      <c r="CT1028" s="257"/>
      <c r="CU1028" s="257"/>
      <c r="CV1028" s="257"/>
      <c r="CW1028" s="257"/>
      <c r="CX1028" s="257"/>
      <c r="CY1028" s="257"/>
      <c r="CZ1028" s="257"/>
    </row>
    <row r="1029" customFormat="true" ht="15.95" hidden="true" customHeight="true" x14ac:dyDescent="0.2">
      <c r="A1029" s="1579" t="s">
        <v>205</v>
      </c>
      <c r="B1029" s="1580" t="s">
        <v>203</v>
      </c>
      <c r="C1029" s="1581">
        <v>11502</v>
      </c>
      <c r="D1029" s="430"/>
      <c r="E1029" s="271"/>
      <c r="F1029" s="271"/>
      <c r="G1029" s="430"/>
      <c r="Y1029" s="255"/>
      <c r="Z1029" s="257"/>
      <c r="AA1029" s="257"/>
      <c r="AB1029" s="257"/>
      <c r="AC1029" s="257"/>
      <c r="AD1029" s="257"/>
      <c r="AE1029" s="257"/>
      <c r="AF1029" s="257"/>
      <c r="AG1029" s="257"/>
      <c r="AH1029" s="257"/>
      <c r="AI1029" s="257"/>
      <c r="AJ1029" s="257"/>
      <c r="AK1029" s="257"/>
      <c r="AL1029" s="257"/>
      <c r="AM1029" s="257"/>
      <c r="AN1029" s="257"/>
      <c r="AO1029" s="257"/>
      <c r="AP1029" s="257"/>
      <c r="AQ1029" s="257"/>
      <c r="AR1029" s="257"/>
      <c r="AS1029" s="257"/>
      <c r="AT1029" s="257"/>
      <c r="AU1029" s="257"/>
      <c r="AV1029" s="257"/>
      <c r="AW1029" s="257"/>
      <c r="AX1029" s="257"/>
      <c r="AY1029" s="257"/>
      <c r="AZ1029" s="257"/>
      <c r="BA1029" s="255"/>
      <c r="BB1029" s="430"/>
      <c r="BY1029" s="255"/>
      <c r="BZ1029" s="257"/>
      <c r="CA1029" s="257"/>
      <c r="CB1029" s="257"/>
      <c r="CC1029" s="257"/>
      <c r="CD1029" s="257"/>
      <c r="CE1029" s="257"/>
      <c r="CF1029" s="257"/>
      <c r="CG1029" s="257"/>
      <c r="CH1029" s="257"/>
      <c r="CI1029" s="257"/>
      <c r="CJ1029" s="257"/>
      <c r="CK1029" s="257"/>
      <c r="CL1029" s="257"/>
      <c r="CM1029" s="257"/>
      <c r="CN1029" s="257"/>
      <c r="CO1029" s="257"/>
      <c r="CP1029" s="257"/>
      <c r="CQ1029" s="257"/>
      <c r="CR1029" s="257"/>
      <c r="CS1029" s="257"/>
      <c r="CT1029" s="257"/>
      <c r="CU1029" s="257"/>
      <c r="CV1029" s="257"/>
      <c r="CW1029" s="257"/>
      <c r="CX1029" s="257"/>
      <c r="CY1029" s="257"/>
      <c r="CZ1029" s="257"/>
    </row>
    <row r="1030" customFormat="true" ht="15.95" hidden="true" customHeight="true" x14ac:dyDescent="0.2">
      <c r="A1030" s="1579" t="s">
        <v>206</v>
      </c>
      <c r="B1030" s="1580" t="s">
        <v>203</v>
      </c>
      <c r="C1030" s="1581">
        <v>11502</v>
      </c>
      <c r="D1030" s="430"/>
      <c r="E1030" s="271"/>
      <c r="F1030" s="271"/>
      <c r="G1030" s="430"/>
      <c r="Y1030" s="255"/>
      <c r="Z1030" s="257"/>
      <c r="AA1030" s="257"/>
      <c r="AB1030" s="257"/>
      <c r="AC1030" s="257"/>
      <c r="AD1030" s="257"/>
      <c r="AE1030" s="257"/>
      <c r="AF1030" s="257"/>
      <c r="AG1030" s="257"/>
      <c r="AH1030" s="257"/>
      <c r="AI1030" s="257"/>
      <c r="AJ1030" s="257"/>
      <c r="AK1030" s="257"/>
      <c r="AL1030" s="257"/>
      <c r="AM1030" s="257"/>
      <c r="AN1030" s="257"/>
      <c r="AO1030" s="257"/>
      <c r="AP1030" s="257"/>
      <c r="AQ1030" s="257"/>
      <c r="AR1030" s="257"/>
      <c r="AS1030" s="257"/>
      <c r="AT1030" s="257"/>
      <c r="AU1030" s="257"/>
      <c r="AV1030" s="257"/>
      <c r="AW1030" s="257"/>
      <c r="AX1030" s="257"/>
      <c r="AY1030" s="257"/>
      <c r="AZ1030" s="257"/>
      <c r="BA1030" s="255"/>
      <c r="BB1030" s="430"/>
      <c r="BY1030" s="255"/>
      <c r="BZ1030" s="257"/>
      <c r="CA1030" s="257"/>
      <c r="CB1030" s="257"/>
      <c r="CC1030" s="257"/>
      <c r="CD1030" s="257"/>
      <c r="CE1030" s="257"/>
      <c r="CF1030" s="257"/>
      <c r="CG1030" s="257"/>
      <c r="CH1030" s="257"/>
      <c r="CI1030" s="257"/>
      <c r="CJ1030" s="257"/>
      <c r="CK1030" s="257"/>
      <c r="CL1030" s="257"/>
      <c r="CM1030" s="257"/>
      <c r="CN1030" s="257"/>
      <c r="CO1030" s="257"/>
      <c r="CP1030" s="257"/>
      <c r="CQ1030" s="257"/>
      <c r="CR1030" s="257"/>
      <c r="CS1030" s="257"/>
      <c r="CT1030" s="257"/>
      <c r="CU1030" s="257"/>
      <c r="CV1030" s="257"/>
      <c r="CW1030" s="257"/>
      <c r="CX1030" s="257"/>
      <c r="CY1030" s="257"/>
      <c r="CZ1030" s="257"/>
    </row>
    <row r="1031" customFormat="true" ht="15.95" customHeight="true" x14ac:dyDescent="0.2">
      <c r="A1031" s="2046" t="s">
        <v>207</v>
      </c>
      <c r="B1031" s="1580" t="s">
        <v>208</v>
      </c>
      <c r="C1031" s="1581">
        <v>3215</v>
      </c>
      <c r="D1031" s="430"/>
      <c r="E1031" s="271"/>
      <c r="F1031" s="271"/>
      <c r="G1031" s="430"/>
      <c r="Y1031" s="255"/>
      <c r="Z1031" s="257"/>
      <c r="AA1031" s="257"/>
      <c r="AB1031" s="257"/>
      <c r="AC1031" s="257"/>
      <c r="AD1031" s="257"/>
      <c r="AE1031" s="257"/>
      <c r="AF1031" s="257"/>
      <c r="AG1031" s="257"/>
      <c r="AH1031" s="257"/>
      <c r="AI1031" s="257"/>
      <c r="AJ1031" s="257"/>
      <c r="AK1031" s="257"/>
      <c r="AL1031" s="257"/>
      <c r="AM1031" s="257"/>
      <c r="AN1031" s="257"/>
      <c r="AO1031" s="257"/>
      <c r="AP1031" s="257"/>
      <c r="AQ1031" s="257"/>
      <c r="AR1031" s="257"/>
      <c r="AS1031" s="257"/>
      <c r="AT1031" s="257"/>
      <c r="AU1031" s="257"/>
      <c r="AV1031" s="257"/>
      <c r="AW1031" s="257"/>
      <c r="AX1031" s="257"/>
      <c r="AY1031" s="257"/>
      <c r="AZ1031" s="257"/>
      <c r="BA1031" s="255"/>
      <c r="BB1031" s="430"/>
      <c r="BY1031" s="255"/>
      <c r="BZ1031" s="257"/>
      <c r="CA1031" s="257"/>
      <c r="CB1031" s="257"/>
      <c r="CC1031" s="257"/>
      <c r="CD1031" s="257"/>
      <c r="CE1031" s="257"/>
      <c r="CF1031" s="257"/>
      <c r="CG1031" s="257"/>
      <c r="CH1031" s="257"/>
      <c r="CI1031" s="257"/>
      <c r="CJ1031" s="257"/>
      <c r="CK1031" s="257"/>
      <c r="CL1031" s="257"/>
      <c r="CM1031" s="257"/>
      <c r="CN1031" s="257"/>
      <c r="CO1031" s="257"/>
      <c r="CP1031" s="257"/>
      <c r="CQ1031" s="257"/>
      <c r="CR1031" s="257"/>
      <c r="CS1031" s="257"/>
      <c r="CT1031" s="257"/>
      <c r="CU1031" s="257"/>
      <c r="CV1031" s="257"/>
      <c r="CW1031" s="257"/>
      <c r="CX1031" s="257"/>
      <c r="CY1031" s="257"/>
      <c r="CZ1031" s="257"/>
    </row>
    <row r="1032" customFormat="true" ht="15.95" customHeight="true" x14ac:dyDescent="0.2">
      <c r="A1032" s="2046"/>
      <c r="B1032" s="1580" t="s">
        <v>209</v>
      </c>
      <c r="C1032" s="1581">
        <v>8287</v>
      </c>
      <c r="D1032" s="430"/>
      <c r="E1032" s="271"/>
      <c r="F1032" s="271"/>
      <c r="G1032" s="430"/>
      <c r="Y1032" s="255"/>
      <c r="Z1032" s="257"/>
      <c r="AA1032" s="257"/>
      <c r="AB1032" s="257"/>
      <c r="AC1032" s="257"/>
      <c r="AD1032" s="257"/>
      <c r="AE1032" s="257"/>
      <c r="AF1032" s="257"/>
      <c r="AG1032" s="257"/>
      <c r="AH1032" s="257"/>
      <c r="AI1032" s="257"/>
      <c r="AJ1032" s="257"/>
      <c r="AK1032" s="257"/>
      <c r="AL1032" s="257"/>
      <c r="AM1032" s="257"/>
      <c r="AN1032" s="257"/>
      <c r="AO1032" s="257"/>
      <c r="AP1032" s="257"/>
      <c r="AQ1032" s="257"/>
      <c r="AR1032" s="257"/>
      <c r="AS1032" s="257"/>
      <c r="AT1032" s="257"/>
      <c r="AU1032" s="257"/>
      <c r="AV1032" s="257"/>
      <c r="AW1032" s="257"/>
      <c r="AX1032" s="257"/>
      <c r="AY1032" s="257"/>
      <c r="AZ1032" s="257"/>
      <c r="BA1032" s="255"/>
      <c r="BB1032" s="430"/>
      <c r="BY1032" s="255"/>
      <c r="BZ1032" s="257"/>
      <c r="CA1032" s="257"/>
      <c r="CB1032" s="257"/>
      <c r="CC1032" s="257"/>
      <c r="CD1032" s="257"/>
      <c r="CE1032" s="257"/>
      <c r="CF1032" s="257"/>
      <c r="CG1032" s="257"/>
      <c r="CH1032" s="257"/>
      <c r="CI1032" s="257"/>
      <c r="CJ1032" s="257"/>
      <c r="CK1032" s="257"/>
      <c r="CL1032" s="257"/>
      <c r="CM1032" s="257"/>
      <c r="CN1032" s="257"/>
      <c r="CO1032" s="257"/>
      <c r="CP1032" s="257"/>
      <c r="CQ1032" s="257"/>
      <c r="CR1032" s="257"/>
      <c r="CS1032" s="257"/>
      <c r="CT1032" s="257"/>
      <c r="CU1032" s="257"/>
      <c r="CV1032" s="257"/>
      <c r="CW1032" s="257"/>
      <c r="CX1032" s="257"/>
      <c r="CY1032" s="257"/>
      <c r="CZ1032" s="257"/>
    </row>
    <row r="1033" s="779" customFormat="true" ht="15.95" customHeight="true" x14ac:dyDescent="0.2">
      <c r="A1033" s="1582" t="s">
        <v>402</v>
      </c>
      <c r="B1033" s="1583" t="s">
        <v>402</v>
      </c>
      <c r="C1033" s="1584">
        <v>11502</v>
      </c>
      <c r="D1033" s="139"/>
      <c r="E1033" s="139"/>
      <c r="F1033" s="139"/>
      <c r="G1033" s="139"/>
      <c r="Z1033" s="238"/>
      <c r="AA1033" s="238"/>
      <c r="AB1033" s="238"/>
      <c r="AC1033" s="238"/>
      <c r="AD1033" s="238"/>
      <c r="AE1033" s="238"/>
      <c r="AF1033" s="238"/>
      <c r="AG1033" s="238"/>
      <c r="AH1033" s="238"/>
      <c r="AI1033" s="238"/>
      <c r="AJ1033" s="238"/>
      <c r="AK1033" s="238"/>
      <c r="AL1033" s="238"/>
      <c r="AM1033" s="238"/>
      <c r="AN1033" s="238"/>
      <c r="AO1033" s="238"/>
      <c r="AP1033" s="238"/>
      <c r="AQ1033" s="238"/>
      <c r="AR1033" s="238"/>
      <c r="AS1033" s="238"/>
      <c r="AT1033" s="238"/>
      <c r="AU1033" s="238"/>
      <c r="AV1033" s="238"/>
      <c r="AW1033" s="238"/>
      <c r="AX1033" s="238"/>
      <c r="AY1033" s="238"/>
      <c r="AZ1033" s="238"/>
      <c r="BB1033" s="139"/>
      <c r="BZ1033" s="238"/>
      <c r="CA1033" s="238"/>
      <c r="CB1033" s="238"/>
      <c r="CC1033" s="238"/>
      <c r="CD1033" s="238"/>
      <c r="CE1033" s="238"/>
      <c r="CF1033" s="238"/>
      <c r="CG1033" s="238"/>
      <c r="CH1033" s="238"/>
      <c r="CI1033" s="238"/>
      <c r="CJ1033" s="238"/>
      <c r="CK1033" s="238"/>
      <c r="CL1033" s="238"/>
      <c r="CM1033" s="238"/>
      <c r="CN1033" s="238"/>
      <c r="CO1033" s="238"/>
      <c r="CP1033" s="238"/>
      <c r="CQ1033" s="238"/>
      <c r="CR1033" s="238"/>
      <c r="CS1033" s="238"/>
      <c r="CT1033" s="238"/>
      <c r="CU1033" s="238"/>
      <c r="CV1033" s="238"/>
      <c r="CW1033" s="238"/>
      <c r="CX1033" s="238"/>
      <c r="CY1033" s="238"/>
      <c r="CZ1033" s="238"/>
    </row>
    <row r="1034" customFormat="true" ht="15.95" customHeight="true" x14ac:dyDescent="0.2">
      <c r="A1034" s="2047" t="s">
        <v>403</v>
      </c>
      <c r="B1034" s="2048"/>
      <c r="C1034" s="2049"/>
      <c r="D1034" s="430"/>
      <c r="E1034" s="271"/>
      <c r="F1034" s="271"/>
      <c r="G1034" s="430"/>
      <c r="Y1034" s="255"/>
      <c r="Z1034" s="257"/>
      <c r="AA1034" s="257"/>
      <c r="AB1034" s="257"/>
      <c r="AC1034" s="257"/>
      <c r="AD1034" s="257"/>
      <c r="AE1034" s="257"/>
      <c r="AF1034" s="257"/>
      <c r="AG1034" s="257"/>
      <c r="AH1034" s="257"/>
      <c r="AI1034" s="257"/>
      <c r="AJ1034" s="257"/>
      <c r="AK1034" s="257"/>
      <c r="AL1034" s="257"/>
      <c r="AM1034" s="257"/>
      <c r="AN1034" s="257"/>
      <c r="AO1034" s="257"/>
      <c r="AP1034" s="257"/>
      <c r="AQ1034" s="257"/>
      <c r="AR1034" s="257"/>
      <c r="AS1034" s="257"/>
      <c r="AT1034" s="257"/>
      <c r="AU1034" s="257"/>
      <c r="AV1034" s="257"/>
      <c r="AW1034" s="257"/>
      <c r="AX1034" s="257"/>
      <c r="AY1034" s="257"/>
      <c r="AZ1034" s="257"/>
      <c r="BA1034" s="255"/>
      <c r="BB1034" s="430"/>
      <c r="BY1034" s="255"/>
      <c r="BZ1034" s="257"/>
      <c r="CA1034" s="257"/>
      <c r="CB1034" s="257"/>
      <c r="CC1034" s="257"/>
      <c r="CD1034" s="257"/>
      <c r="CE1034" s="257"/>
      <c r="CF1034" s="257"/>
      <c r="CG1034" s="257"/>
      <c r="CH1034" s="257"/>
      <c r="CI1034" s="257"/>
      <c r="CJ1034" s="257"/>
      <c r="CK1034" s="257"/>
      <c r="CL1034" s="257"/>
      <c r="CM1034" s="257"/>
      <c r="CN1034" s="257"/>
      <c r="CO1034" s="257"/>
      <c r="CP1034" s="257"/>
      <c r="CQ1034" s="257"/>
      <c r="CR1034" s="257"/>
      <c r="CS1034" s="257"/>
      <c r="CT1034" s="257"/>
      <c r="CU1034" s="257"/>
      <c r="CV1034" s="257"/>
      <c r="CW1034" s="257"/>
      <c r="CX1034" s="257"/>
      <c r="CY1034" s="257"/>
      <c r="CZ1034" s="257"/>
    </row>
    <row r="1036" ht="15" customHeight="true" x14ac:dyDescent="0.25">
      <c r="A1036" s="431" t="s">
        <v>121</v>
      </c>
      <c r="B1036" s="121" t="s">
        <v>122</v>
      </c>
    </row>
    <row r="1037" ht="15" customHeight="true" x14ac:dyDescent="0.2">
      <c r="A1037" s="432" t="str">
        <f>R15</f>
        <v>aileu</v>
      </c>
      <c r="B1037" s="432">
        <f>BR122+BR123</f>
        <v>2375.0727439999982</v>
      </c>
    </row>
    <row r="1038" ht="15" customHeight="true" x14ac:dyDescent="0.2">
      <c r="A1038" s="432" t="str">
        <f>S15</f>
        <v>ainaro</v>
      </c>
      <c r="B1038" s="432">
        <f>BS122+BS123</f>
        <v>3101.8997589999981</v>
      </c>
    </row>
    <row r="1039" ht="15" customHeight="true" x14ac:dyDescent="0.2">
      <c r="A1039" s="432" t="str">
        <f>T15</f>
        <v>baucau</v>
      </c>
      <c r="B1039" s="432">
        <f>BT122+BT123</f>
        <v>7112.9366080000036</v>
      </c>
    </row>
    <row r="1040" ht="15" customHeight="true" x14ac:dyDescent="0.2">
      <c r="A1040" s="432" t="str">
        <f>U15</f>
        <v>bobonaro</v>
      </c>
      <c r="B1040" s="432">
        <f>BU122+BU123</f>
        <v>4821.9911430000056</v>
      </c>
    </row>
    <row r="1041" ht="15" customHeight="true" x14ac:dyDescent="0.2">
      <c r="A1041" s="432" t="str">
        <f>V15</f>
        <v>covalima</v>
      </c>
      <c r="B1041" s="432">
        <f>BV122+BV123</f>
        <v>3586.3489979999968</v>
      </c>
    </row>
    <row r="1042" ht="15" customHeight="true" x14ac:dyDescent="0.2">
      <c r="A1042" s="432" t="str">
        <f>W15</f>
        <v>dili</v>
      </c>
      <c r="B1042" s="432">
        <f>BW122+BW123</f>
        <v>12758.049988000013</v>
      </c>
    </row>
    <row r="1043" ht="15" customHeight="true" x14ac:dyDescent="0.2">
      <c r="A1043" s="432" t="str">
        <f>X15</f>
        <v>ermera</v>
      </c>
      <c r="B1043" s="432">
        <f>BX122+XR123</f>
        <v>3873.3312290000008</v>
      </c>
    </row>
    <row r="1044" ht="15" customHeight="true" x14ac:dyDescent="0.2">
      <c r="A1044" s="432" t="str">
        <f>Y15</f>
        <v>lautem</v>
      </c>
      <c r="B1044" s="432">
        <f>BY122+BY123</f>
        <v>3388.9323809999992</v>
      </c>
    </row>
    <row r="1045" ht="15" customHeight="true" x14ac:dyDescent="0.2">
      <c r="A1045" s="432" t="str">
        <f>Z15</f>
        <v>liquiçá</v>
      </c>
      <c r="B1045" s="432">
        <f>BZ122+BZ123</f>
        <v>4008.2971709999974</v>
      </c>
    </row>
    <row r="1046" ht="15" customHeight="true" x14ac:dyDescent="0.2">
      <c r="A1046" s="271" t="str">
        <f>AA15</f>
        <v>manatuto</v>
      </c>
      <c r="B1046" s="432">
        <f>CA122+CA123</f>
        <v>2831.3150680000017</v>
      </c>
    </row>
    <row r="1047" ht="15" customHeight="true" x14ac:dyDescent="0.2">
      <c r="A1047" s="271" t="str">
        <f>AB15</f>
        <v>manufahi</v>
      </c>
      <c r="B1047" s="432">
        <f>CB122+CB123</f>
        <v>3222.2950889999966</v>
      </c>
    </row>
    <row r="1048" ht="15" customHeight="true" x14ac:dyDescent="0.2">
      <c r="A1048" s="271" t="str">
        <f>AC15</f>
        <v>oecussi</v>
      </c>
      <c r="B1048" s="432">
        <f>CC122+CC123</f>
        <v>4032.1824489999999</v>
      </c>
    </row>
    <row r="1049" ht="15" customHeight="true" x14ac:dyDescent="0.2">
      <c r="A1049" s="271" t="str">
        <f>AD15</f>
        <v>viqueque</v>
      </c>
      <c r="B1049" s="432">
        <f>CD122+CD123</f>
        <v>4036.1769550000022</v>
      </c>
    </row>
    <row r="1050" ht="15" customHeight="true" x14ac:dyDescent="0.2">
      <c r="A1050" s="271">
        <f>AE15</f>
        <v>0</v>
      </c>
      <c r="B1050" s="432">
        <f>CE122+CE123</f>
        <v>0</v>
      </c>
    </row>
    <row r="1051" ht="15" customHeight="true" x14ac:dyDescent="0.2">
      <c r="A1051" s="271">
        <f>AF15</f>
        <v>0</v>
      </c>
      <c r="B1051" s="432">
        <f>CF122+CF123</f>
        <v>0</v>
      </c>
    </row>
    <row r="1052" ht="15" customHeight="true" x14ac:dyDescent="0.2">
      <c r="A1052" s="271">
        <f>AG15</f>
        <v>0</v>
      </c>
      <c r="B1052" s="432">
        <f>CG122+CG123</f>
        <v>0</v>
      </c>
    </row>
    <row r="1053" ht="15" customHeight="true" x14ac:dyDescent="0.2">
      <c r="A1053" s="271">
        <f>AH15</f>
        <v>0</v>
      </c>
      <c r="B1053" s="432">
        <f>CH122+CH123</f>
        <v>0</v>
      </c>
    </row>
    <row r="1054" ht="15" customHeight="true" x14ac:dyDescent="0.2">
      <c r="A1054" s="271">
        <f>AI15</f>
        <v>0</v>
      </c>
      <c r="B1054" s="432">
        <f>CI122+CI123</f>
        <v>0</v>
      </c>
    </row>
    <row r="1055" ht="15" customHeight="true" x14ac:dyDescent="0.2">
      <c r="A1055" s="271">
        <f>AJ15</f>
        <v>0</v>
      </c>
      <c r="B1055" s="432">
        <f>CJ122+CJ123</f>
        <v>0</v>
      </c>
    </row>
    <row r="1056" ht="15" customHeight="true" x14ac:dyDescent="0.2">
      <c r="A1056" s="271">
        <f>AK15</f>
        <v>0</v>
      </c>
      <c r="B1056" s="432">
        <f>CK122+CK123</f>
        <v>0</v>
      </c>
    </row>
    <row r="1057" ht="15" customHeight="true" x14ac:dyDescent="0.2">
      <c r="A1057" s="271">
        <f>AL15</f>
        <v>0</v>
      </c>
      <c r="B1057" s="432">
        <f>CL122+CL123</f>
        <v>0</v>
      </c>
    </row>
    <row r="1058" ht="15" customHeight="true" x14ac:dyDescent="0.2">
      <c r="A1058" s="271">
        <f>AM15</f>
        <v>0</v>
      </c>
      <c r="B1058" s="432">
        <f>CM122+CM123</f>
        <v>0</v>
      </c>
    </row>
    <row r="1059" ht="15" customHeight="true" x14ac:dyDescent="0.2">
      <c r="A1059" s="271">
        <f>AN15</f>
        <v>0</v>
      </c>
      <c r="B1059" s="432">
        <f>CN122+CN123</f>
        <v>0</v>
      </c>
    </row>
    <row r="1060" ht="15" customHeight="true" x14ac:dyDescent="0.2">
      <c r="A1060" s="271">
        <f>AO15</f>
        <v>0</v>
      </c>
      <c r="B1060" s="432">
        <f>CO122+CO123</f>
        <v>0</v>
      </c>
    </row>
    <row r="1061" ht="15" customHeight="true" x14ac:dyDescent="0.2">
      <c r="A1061" s="271">
        <f>AP15</f>
        <v>0</v>
      </c>
      <c r="B1061" s="432">
        <f>CP122+CP123</f>
        <v>0</v>
      </c>
    </row>
    <row r="1062" ht="15" customHeight="true" x14ac:dyDescent="0.2">
      <c r="A1062" s="271">
        <f>AQ15</f>
        <v>0</v>
      </c>
      <c r="B1062" s="432">
        <f>CQ122+CQ123</f>
        <v>0</v>
      </c>
    </row>
    <row r="1063" ht="15" customHeight="true" x14ac:dyDescent="0.2">
      <c r="A1063" s="271">
        <f>AR15</f>
        <v>0</v>
      </c>
      <c r="B1063" s="432">
        <f>CR122+CR123</f>
        <v>0</v>
      </c>
    </row>
    <row r="1064" ht="15" customHeight="true" x14ac:dyDescent="0.2">
      <c r="A1064" s="271">
        <f>AS15</f>
        <v>0</v>
      </c>
      <c r="B1064" s="432">
        <f>CS122+CS123</f>
        <v>0</v>
      </c>
    </row>
    <row r="1065" ht="15" customHeight="true" x14ac:dyDescent="0.2">
      <c r="A1065" s="271">
        <f>AT15</f>
        <v>0</v>
      </c>
      <c r="B1065" s="432">
        <f>CT122+CT123</f>
        <v>0</v>
      </c>
    </row>
    <row r="1066" ht="15" customHeight="true" x14ac:dyDescent="0.2">
      <c r="A1066" s="271">
        <f>AU15</f>
        <v>0</v>
      </c>
      <c r="B1066" s="432">
        <f>CU122+CU123</f>
        <v>0</v>
      </c>
    </row>
    <row r="1067" ht="15" customHeight="true" x14ac:dyDescent="0.2">
      <c r="A1067" s="271">
        <f>AV15</f>
        <v>0</v>
      </c>
      <c r="B1067" s="432">
        <f>CV122+CV123</f>
        <v>0</v>
      </c>
    </row>
    <row r="1068" ht="15" customHeight="true" x14ac:dyDescent="0.2">
      <c r="A1068" s="271">
        <f>AW15</f>
        <v>0</v>
      </c>
      <c r="B1068" s="432">
        <f>CW122+CW123</f>
        <v>0</v>
      </c>
    </row>
    <row r="1069" ht="15" customHeight="true" x14ac:dyDescent="0.2">
      <c r="A1069" s="271">
        <f>AX15</f>
        <v>0</v>
      </c>
      <c r="B1069" s="432">
        <f>CX122+CX123</f>
        <v>0</v>
      </c>
    </row>
    <row r="1070" ht="15" customHeight="true" x14ac:dyDescent="0.2">
      <c r="A1070" s="271">
        <f>AY15</f>
        <v>0</v>
      </c>
      <c r="B1070" s="432">
        <f>CY122+CY123</f>
        <v>0</v>
      </c>
    </row>
    <row r="1071" ht="15" customHeight="true" x14ac:dyDescent="0.2">
      <c r="B1071" s="432"/>
    </row>
    <row r="1072" ht="15" customHeight="true" x14ac:dyDescent="0.2">
      <c r="A1072" s="432">
        <f>34-COUNTIF(A1037:A1071,"0")</f>
        <v>13</v>
      </c>
      <c r="B1072" s="271" t="s">
        <v>141</v>
      </c>
    </row>
  </sheetData>
  <mergeCells count="2017">
    <mergeCell ref="BM14:BQ14"/>
    <mergeCell ref="A24:A26"/>
    <mergeCell ref="C27:G27"/>
    <mergeCell ref="H27:L27"/>
    <mergeCell ref="M27:Q27"/>
    <mergeCell ref="BC27:BG27"/>
    <mergeCell ref="BH27:BL27"/>
    <mergeCell ref="A16:A17"/>
    <mergeCell ref="BA16:BA17"/>
    <mergeCell ref="A18:A21"/>
    <mergeCell ref="BA18:BA21"/>
    <mergeCell ref="A22:A23"/>
    <mergeCell ref="BA22:BA23"/>
    <mergeCell ref="C14:G14"/>
    <mergeCell ref="H14:L14"/>
    <mergeCell ref="M14:Q14"/>
    <mergeCell ref="BC14:BG14"/>
    <mergeCell ref="BH14:BL14"/>
    <mergeCell ref="A41:A42"/>
    <mergeCell ref="BA41:BA42"/>
    <mergeCell ref="A43:A44"/>
    <mergeCell ref="BA43:BA44"/>
    <mergeCell ref="A45:A46"/>
    <mergeCell ref="BA45:BA46"/>
    <mergeCell ref="A35:A36"/>
    <mergeCell ref="BA35:BA36"/>
    <mergeCell ref="A37:A38"/>
    <mergeCell ref="BA37:BA38"/>
    <mergeCell ref="A39:A40"/>
    <mergeCell ref="BA39:BA40"/>
    <mergeCell ref="BM27:BQ27"/>
    <mergeCell ref="A29:A30"/>
    <mergeCell ref="BA29:BA30"/>
    <mergeCell ref="A31:A32"/>
    <mergeCell ref="BA31:BA32"/>
    <mergeCell ref="A33:A34"/>
    <mergeCell ref="BA33:BA34"/>
    <mergeCell ref="A108:B108"/>
    <mergeCell ref="C120:G120"/>
    <mergeCell ref="H120:L120"/>
    <mergeCell ref="M120:Q120"/>
    <mergeCell ref="BC120:BG120"/>
    <mergeCell ref="BH120:BL120"/>
    <mergeCell ref="C56:G56"/>
    <mergeCell ref="H56:L56"/>
    <mergeCell ref="M56:Q56"/>
    <mergeCell ref="BC56:BG56"/>
    <mergeCell ref="BH56:BL56"/>
    <mergeCell ref="BM56:BQ56"/>
    <mergeCell ref="A47:A49"/>
    <mergeCell ref="BA47:BA49"/>
    <mergeCell ref="A50:A52"/>
    <mergeCell ref="BA50:BA52"/>
    <mergeCell ref="A53:A55"/>
    <mergeCell ref="BA53:BA55"/>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M120:BQ120"/>
    <mergeCell ref="A122:A123"/>
    <mergeCell ref="BA122:BA123"/>
    <mergeCell ref="A124:A127"/>
    <mergeCell ref="BA124:BA127"/>
    <mergeCell ref="A128:A129"/>
    <mergeCell ref="BA128:BA129"/>
    <mergeCell ref="A251:B251"/>
    <mergeCell ref="A253:B253"/>
    <mergeCell ref="A254:B254"/>
    <mergeCell ref="A255:B255"/>
    <mergeCell ref="BC220:BG220"/>
    <mergeCell ref="BH220:BL220"/>
    <mergeCell ref="BM220:BQ220"/>
    <mergeCell ref="A222:A224"/>
    <mergeCell ref="BA222:BA224"/>
    <mergeCell ref="A225:A226"/>
    <mergeCell ref="BA225:BA226"/>
    <mergeCell ref="A148:A150"/>
    <mergeCell ref="BA148:BA150"/>
    <mergeCell ref="A151:A152"/>
    <mergeCell ref="BA151:BA152"/>
    <mergeCell ref="A208:B208"/>
    <mergeCell ref="C220:G220"/>
    <mergeCell ref="H220:L220"/>
    <mergeCell ref="M220:Q220"/>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1025:C1025"/>
    <mergeCell ref="A1026:B1026"/>
    <mergeCell ref="A1031:A1032"/>
    <mergeCell ref="A1034:C1034"/>
    <mergeCell ref="A58:A71"/>
    <mergeCell ref="A153:A163"/>
    <mergeCell ref="A231:A235"/>
    <mergeCell ref="C406:D406"/>
    <mergeCell ref="C409:D409"/>
    <mergeCell ref="A353:A354"/>
    <mergeCell ref="BA353:BA354"/>
    <mergeCell ref="C399:F399"/>
    <mergeCell ref="H399:K399"/>
    <mergeCell ref="M399:P399"/>
    <mergeCell ref="B402:B445"/>
    <mergeCell ref="H403:I403"/>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H339:L339"/>
    <mergeCell ref="M339:Q339"/>
    <mergeCell ref="A227:A230"/>
    <mergeCell ref="C553:D553"/>
    <mergeCell ref="H553:I553"/>
    <mergeCell ref="M553:N553"/>
    <mergeCell ref="C554:D554"/>
    <mergeCell ref="E545:G545"/>
    <mergeCell ref="C545:D546"/>
    <mergeCell ref="H545:I546"/>
    <mergeCell ref="C549:D549"/>
    <mergeCell ref="H549:I549"/>
    <mergeCell ref="J539:L539"/>
    <mergeCell ref="C470:D470"/>
    <mergeCell ref="H470:J470"/>
    <mergeCell ref="M470:N470"/>
    <mergeCell ref="C471:D471"/>
    <mergeCell ref="BA58:BA71"/>
    <mergeCell ref="BA153:BA163"/>
    <mergeCell ref="BA231:BA235"/>
    <mergeCell ref="BA227:BA230"/>
    <mergeCell ref="H406:I406"/>
    <mergeCell ref="M406:N406"/>
    <mergeCell ref="C407:D407"/>
    <mergeCell ref="H407:I407"/>
    <mergeCell ref="M407:N407"/>
    <mergeCell ref="C408:D408"/>
    <mergeCell ref="H408:I408"/>
    <mergeCell ref="M408:N408"/>
    <mergeCell ref="M403:N403"/>
    <mergeCell ref="C404:D404"/>
    <mergeCell ref="H404:I404"/>
    <mergeCell ref="M404:N404"/>
    <mergeCell ref="C405:D405"/>
    <mergeCell ref="H405:I405"/>
    <mergeCell ref="M405:N405"/>
    <mergeCell ref="C400:E400"/>
    <mergeCell ref="H400:J400"/>
    <mergeCell ref="M400:O400"/>
    <mergeCell ref="C401:D402"/>
    <mergeCell ref="H401:I402"/>
    <mergeCell ref="M401:N402"/>
    <mergeCell ref="C403:D403"/>
    <mergeCell ref="C414:D414"/>
    <mergeCell ref="H414:I414"/>
    <mergeCell ref="M414:N414"/>
    <mergeCell ref="C415:D415"/>
    <mergeCell ref="H415:I415"/>
    <mergeCell ref="M415:N415"/>
    <mergeCell ref="C412:D412"/>
    <mergeCell ref="H412:I412"/>
    <mergeCell ref="M412:N412"/>
    <mergeCell ref="C413:D413"/>
    <mergeCell ref="H413:I413"/>
    <mergeCell ref="M413:N413"/>
    <mergeCell ref="H409:I409"/>
    <mergeCell ref="M409:N409"/>
    <mergeCell ref="C410:D410"/>
    <mergeCell ref="H410:I410"/>
    <mergeCell ref="M410:N410"/>
    <mergeCell ref="C411:D411"/>
    <mergeCell ref="H411:I411"/>
    <mergeCell ref="M411:N411"/>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6:D476"/>
    <mergeCell ref="H476:I476"/>
    <mergeCell ref="M476:N476"/>
    <mergeCell ref="C477:D477"/>
    <mergeCell ref="H477:I477"/>
    <mergeCell ref="M477:N477"/>
    <mergeCell ref="C474:D474"/>
    <mergeCell ref="H474:I474"/>
    <mergeCell ref="M474:N474"/>
    <mergeCell ref="C475:D475"/>
    <mergeCell ref="H475:I475"/>
    <mergeCell ref="M475:N475"/>
    <mergeCell ref="H471:I471"/>
    <mergeCell ref="M471:N471"/>
    <mergeCell ref="C472:D472"/>
    <mergeCell ref="H472:I472"/>
    <mergeCell ref="M472:N472"/>
    <mergeCell ref="C473:E473"/>
    <mergeCell ref="H473:I473"/>
    <mergeCell ref="M473:N473"/>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500:D500"/>
    <mergeCell ref="H500:I500"/>
    <mergeCell ref="M500:N500"/>
    <mergeCell ref="C501:D501"/>
    <mergeCell ref="H501:I501"/>
    <mergeCell ref="M501:N501"/>
    <mergeCell ref="C498:D498"/>
    <mergeCell ref="H498:I498"/>
    <mergeCell ref="M498:N498"/>
    <mergeCell ref="C499:D499"/>
    <mergeCell ref="H499:I499"/>
    <mergeCell ref="M499:O499"/>
    <mergeCell ref="C496:D496"/>
    <mergeCell ref="H496:I496"/>
    <mergeCell ref="M496:N496"/>
    <mergeCell ref="C497:D497"/>
    <mergeCell ref="H497:I497"/>
    <mergeCell ref="M497:N497"/>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43:D543"/>
    <mergeCell ref="H543:I543"/>
    <mergeCell ref="M543:N543"/>
    <mergeCell ref="C544:G544"/>
    <mergeCell ref="H544:J544"/>
    <mergeCell ref="M544:N544"/>
    <mergeCell ref="C541:D541"/>
    <mergeCell ref="H541:I541"/>
    <mergeCell ref="M541:N541"/>
    <mergeCell ref="C542:D542"/>
    <mergeCell ref="H542:I542"/>
    <mergeCell ref="M542:N542"/>
    <mergeCell ref="C538:D538"/>
    <mergeCell ref="H538:L538"/>
    <mergeCell ref="M538:N538"/>
    <mergeCell ref="C539:D539"/>
    <mergeCell ref="H539:I540"/>
    <mergeCell ref="M539:N539"/>
    <mergeCell ref="C540:D540"/>
    <mergeCell ref="M540:N540"/>
    <mergeCell ref="M549:N549"/>
    <mergeCell ref="C550:E550"/>
    <mergeCell ref="H550:I550"/>
    <mergeCell ref="M550:N550"/>
    <mergeCell ref="C551:D552"/>
    <mergeCell ref="H551:I551"/>
    <mergeCell ref="M551:N551"/>
    <mergeCell ref="H552:I552"/>
    <mergeCell ref="M552:N552"/>
    <mergeCell ref="M545:N545"/>
    <mergeCell ref="M546:N546"/>
    <mergeCell ref="C547:D547"/>
    <mergeCell ref="H547:I547"/>
    <mergeCell ref="M547:N547"/>
    <mergeCell ref="C548:D548"/>
    <mergeCell ref="H548:I548"/>
    <mergeCell ref="M548:N548"/>
    <mergeCell ref="C559:D559"/>
    <mergeCell ref="H559:I559"/>
    <mergeCell ref="M559:N559"/>
    <mergeCell ref="C560:D560"/>
    <mergeCell ref="H560:I560"/>
    <mergeCell ref="M560:N560"/>
    <mergeCell ref="C557:D557"/>
    <mergeCell ref="H557:I557"/>
    <mergeCell ref="M557:N557"/>
    <mergeCell ref="C558:D558"/>
    <mergeCell ref="H558:I558"/>
    <mergeCell ref="M558:N558"/>
    <mergeCell ref="H554:I554"/>
    <mergeCell ref="M554:N554"/>
    <mergeCell ref="C555:D555"/>
    <mergeCell ref="H555:I555"/>
    <mergeCell ref="M555:N555"/>
    <mergeCell ref="C556:D556"/>
    <mergeCell ref="H556:I556"/>
    <mergeCell ref="M556:N556"/>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5:D595"/>
    <mergeCell ref="H595:I595"/>
    <mergeCell ref="M595:N595"/>
    <mergeCell ref="C596:D596"/>
    <mergeCell ref="H596:I596"/>
    <mergeCell ref="M596:Q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602:D602"/>
    <mergeCell ref="H602:I602"/>
    <mergeCell ref="M602:O602"/>
    <mergeCell ref="C603:D603"/>
    <mergeCell ref="H603:I603"/>
    <mergeCell ref="M603:N604"/>
    <mergeCell ref="C604:D604"/>
    <mergeCell ref="H604:I604"/>
    <mergeCell ref="C600:D600"/>
    <mergeCell ref="H600:I600"/>
    <mergeCell ref="M600:N600"/>
    <mergeCell ref="C601:D601"/>
    <mergeCell ref="H601:I601"/>
    <mergeCell ref="M601:N601"/>
    <mergeCell ref="C597:D597"/>
    <mergeCell ref="H597:I597"/>
    <mergeCell ref="M597:N598"/>
    <mergeCell ref="C598:D598"/>
    <mergeCell ref="H598:I598"/>
    <mergeCell ref="C599:D599"/>
    <mergeCell ref="H599:I599"/>
    <mergeCell ref="M599:N599"/>
    <mergeCell ref="O597:Q597"/>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15:D615"/>
    <mergeCell ref="H615:I615"/>
    <mergeCell ref="M615:N615"/>
    <mergeCell ref="C616:D616"/>
    <mergeCell ref="H616:I616"/>
    <mergeCell ref="M616:N616"/>
    <mergeCell ref="C613:D613"/>
    <mergeCell ref="H613:J613"/>
    <mergeCell ref="M613:N613"/>
    <mergeCell ref="C614:D614"/>
    <mergeCell ref="H614:I614"/>
    <mergeCell ref="M614:N614"/>
    <mergeCell ref="C611:D611"/>
    <mergeCell ref="H611:I611"/>
    <mergeCell ref="M611:N611"/>
    <mergeCell ref="C612:D612"/>
    <mergeCell ref="H612:I612"/>
    <mergeCell ref="M612:N612"/>
    <mergeCell ref="C621:D621"/>
    <mergeCell ref="H621:I621"/>
    <mergeCell ref="M621:N621"/>
    <mergeCell ref="C622:E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99:D699"/>
    <mergeCell ref="H699:I699"/>
    <mergeCell ref="M699:N699"/>
    <mergeCell ref="C700:D700"/>
    <mergeCell ref="H700:I700"/>
    <mergeCell ref="M700:O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801:D801"/>
    <mergeCell ref="H801:I801"/>
    <mergeCell ref="M801:N801"/>
    <mergeCell ref="C802:D802"/>
    <mergeCell ref="H802:I802"/>
    <mergeCell ref="M802:N802"/>
    <mergeCell ref="C799:D799"/>
    <mergeCell ref="H799:I799"/>
    <mergeCell ref="M799:N799"/>
    <mergeCell ref="C800:D800"/>
    <mergeCell ref="H800:I800"/>
    <mergeCell ref="M800:N800"/>
    <mergeCell ref="C797:D797"/>
    <mergeCell ref="H797:I797"/>
    <mergeCell ref="M797:N797"/>
    <mergeCell ref="C798:D798"/>
    <mergeCell ref="H798:I798"/>
    <mergeCell ref="M798:N798"/>
    <mergeCell ref="C807:D807"/>
    <mergeCell ref="H807:I807"/>
    <mergeCell ref="M807:N807"/>
    <mergeCell ref="C808:D808"/>
    <mergeCell ref="H808:I808"/>
    <mergeCell ref="M808:N808"/>
    <mergeCell ref="C805:D805"/>
    <mergeCell ref="H805:I805"/>
    <mergeCell ref="M805:N805"/>
    <mergeCell ref="C806:D806"/>
    <mergeCell ref="H806:I806"/>
    <mergeCell ref="M806:N806"/>
    <mergeCell ref="C803:D803"/>
    <mergeCell ref="H803:I803"/>
    <mergeCell ref="M803:N803"/>
    <mergeCell ref="C804:D804"/>
    <mergeCell ref="H804:I804"/>
    <mergeCell ref="M804:N804"/>
    <mergeCell ref="C813:D813"/>
    <mergeCell ref="H813:I813"/>
    <mergeCell ref="M813:N813"/>
    <mergeCell ref="C814:D814"/>
    <mergeCell ref="H814:I814"/>
    <mergeCell ref="M814:N814"/>
    <mergeCell ref="C811:D811"/>
    <mergeCell ref="H811:I811"/>
    <mergeCell ref="M811:N811"/>
    <mergeCell ref="C812:D812"/>
    <mergeCell ref="H812:I812"/>
    <mergeCell ref="M812:N812"/>
    <mergeCell ref="C809:D809"/>
    <mergeCell ref="H809:I809"/>
    <mergeCell ref="M809:N809"/>
    <mergeCell ref="C810:D810"/>
    <mergeCell ref="H810:I810"/>
    <mergeCell ref="M810:N810"/>
    <mergeCell ref="C819:D819"/>
    <mergeCell ref="H819:I819"/>
    <mergeCell ref="M819:N819"/>
    <mergeCell ref="C820:D820"/>
    <mergeCell ref="H820:I820"/>
    <mergeCell ref="M820:N820"/>
    <mergeCell ref="C817:D817"/>
    <mergeCell ref="H817:I817"/>
    <mergeCell ref="M817:N817"/>
    <mergeCell ref="C818:D818"/>
    <mergeCell ref="H818:I818"/>
    <mergeCell ref="M818:N818"/>
    <mergeCell ref="C815:D815"/>
    <mergeCell ref="H815:I815"/>
    <mergeCell ref="M815:N815"/>
    <mergeCell ref="C816:D816"/>
    <mergeCell ref="H816:I816"/>
    <mergeCell ref="M816:N816"/>
    <mergeCell ref="C825:D825"/>
    <mergeCell ref="H825:I825"/>
    <mergeCell ref="M825:N825"/>
    <mergeCell ref="C826:D826"/>
    <mergeCell ref="H826:I826"/>
    <mergeCell ref="M826:N826"/>
    <mergeCell ref="C823:D823"/>
    <mergeCell ref="H823:I823"/>
    <mergeCell ref="M823:N823"/>
    <mergeCell ref="C824:D824"/>
    <mergeCell ref="H824:I824"/>
    <mergeCell ref="M824:N824"/>
    <mergeCell ref="C821:D821"/>
    <mergeCell ref="H821:I821"/>
    <mergeCell ref="M821:N821"/>
    <mergeCell ref="C822:D822"/>
    <mergeCell ref="H822:I822"/>
    <mergeCell ref="M822:N822"/>
    <mergeCell ref="C831:D831"/>
    <mergeCell ref="H831:I831"/>
    <mergeCell ref="M831:N831"/>
    <mergeCell ref="C832:D832"/>
    <mergeCell ref="H832:I832"/>
    <mergeCell ref="M832:N832"/>
    <mergeCell ref="C829:D829"/>
    <mergeCell ref="H829:I829"/>
    <mergeCell ref="M829:N829"/>
    <mergeCell ref="C830:D830"/>
    <mergeCell ref="H830:I830"/>
    <mergeCell ref="M830:N830"/>
    <mergeCell ref="C827:D827"/>
    <mergeCell ref="H827:I827"/>
    <mergeCell ref="M827:N827"/>
    <mergeCell ref="C828:D828"/>
    <mergeCell ref="H828:I828"/>
    <mergeCell ref="M828:N828"/>
    <mergeCell ref="C837:D837"/>
    <mergeCell ref="H837:I837"/>
    <mergeCell ref="M837:N837"/>
    <mergeCell ref="C838:D838"/>
    <mergeCell ref="H838:I838"/>
    <mergeCell ref="M838:N838"/>
    <mergeCell ref="C835:D835"/>
    <mergeCell ref="H835:I835"/>
    <mergeCell ref="M835:N835"/>
    <mergeCell ref="C836:D836"/>
    <mergeCell ref="H836:I836"/>
    <mergeCell ref="M836:N836"/>
    <mergeCell ref="C833:D833"/>
    <mergeCell ref="H833:I833"/>
    <mergeCell ref="M833:N833"/>
    <mergeCell ref="C834:D834"/>
    <mergeCell ref="H834:I834"/>
    <mergeCell ref="M834:N834"/>
    <mergeCell ref="C843:D843"/>
    <mergeCell ref="H843:I843"/>
    <mergeCell ref="M843:N843"/>
    <mergeCell ref="C844:D844"/>
    <mergeCell ref="H844:I844"/>
    <mergeCell ref="M844:N844"/>
    <mergeCell ref="C841:D841"/>
    <mergeCell ref="H841:I841"/>
    <mergeCell ref="M841:N841"/>
    <mergeCell ref="C842:D842"/>
    <mergeCell ref="H842:I842"/>
    <mergeCell ref="M842:N842"/>
    <mergeCell ref="C839:D839"/>
    <mergeCell ref="H839:I839"/>
    <mergeCell ref="M839:N839"/>
    <mergeCell ref="C840:D840"/>
    <mergeCell ref="H840:I840"/>
    <mergeCell ref="M840:N840"/>
    <mergeCell ref="C849:D849"/>
    <mergeCell ref="H849:I849"/>
    <mergeCell ref="M849:N849"/>
    <mergeCell ref="C850:D850"/>
    <mergeCell ref="H850:I850"/>
    <mergeCell ref="M850:N850"/>
    <mergeCell ref="C847:D847"/>
    <mergeCell ref="H847:I847"/>
    <mergeCell ref="M847:N847"/>
    <mergeCell ref="C848:D848"/>
    <mergeCell ref="H848:I848"/>
    <mergeCell ref="M848:N848"/>
    <mergeCell ref="C845:D845"/>
    <mergeCell ref="H845:I845"/>
    <mergeCell ref="M845:N845"/>
    <mergeCell ref="C846:D846"/>
    <mergeCell ref="H846:I846"/>
    <mergeCell ref="M846:N846"/>
    <mergeCell ref="C855:D855"/>
    <mergeCell ref="H855:I855"/>
    <mergeCell ref="M855:N855"/>
    <mergeCell ref="C856:D856"/>
    <mergeCell ref="H856:I856"/>
    <mergeCell ref="M856:N856"/>
    <mergeCell ref="C853:D853"/>
    <mergeCell ref="H853:I853"/>
    <mergeCell ref="M853:N853"/>
    <mergeCell ref="C854:D854"/>
    <mergeCell ref="H854:I854"/>
    <mergeCell ref="M854:N854"/>
    <mergeCell ref="C851:D851"/>
    <mergeCell ref="H851:I851"/>
    <mergeCell ref="M851:N851"/>
    <mergeCell ref="C852:D852"/>
    <mergeCell ref="H852:I852"/>
    <mergeCell ref="M852:N852"/>
    <mergeCell ref="C861:D861"/>
    <mergeCell ref="H861:I861"/>
    <mergeCell ref="M861:N861"/>
    <mergeCell ref="C862:D862"/>
    <mergeCell ref="H862:I862"/>
    <mergeCell ref="M862:N862"/>
    <mergeCell ref="C859:D859"/>
    <mergeCell ref="H859:I859"/>
    <mergeCell ref="M859:N859"/>
    <mergeCell ref="C860:D860"/>
    <mergeCell ref="H860:I860"/>
    <mergeCell ref="M860:N860"/>
    <mergeCell ref="C857:D857"/>
    <mergeCell ref="H857:I857"/>
    <mergeCell ref="M857:N857"/>
    <mergeCell ref="C858:D858"/>
    <mergeCell ref="H858:I858"/>
    <mergeCell ref="M858:N858"/>
    <mergeCell ref="C867:D867"/>
    <mergeCell ref="H867:I867"/>
    <mergeCell ref="M867:N867"/>
    <mergeCell ref="C868:D868"/>
    <mergeCell ref="H868:I868"/>
    <mergeCell ref="M868:N868"/>
    <mergeCell ref="C865:D865"/>
    <mergeCell ref="H865:I865"/>
    <mergeCell ref="M865:N865"/>
    <mergeCell ref="C866:D866"/>
    <mergeCell ref="H866:I866"/>
    <mergeCell ref="M866:N866"/>
    <mergeCell ref="C863:D863"/>
    <mergeCell ref="H863:I863"/>
    <mergeCell ref="M863:N863"/>
    <mergeCell ref="C864:D864"/>
    <mergeCell ref="H864:I864"/>
    <mergeCell ref="M864:N864"/>
    <mergeCell ref="C873:D873"/>
    <mergeCell ref="H873:I873"/>
    <mergeCell ref="M873:N873"/>
    <mergeCell ref="C874:D874"/>
    <mergeCell ref="H874:I874"/>
    <mergeCell ref="M874:N874"/>
    <mergeCell ref="C871:D871"/>
    <mergeCell ref="H871:I871"/>
    <mergeCell ref="M871:N871"/>
    <mergeCell ref="C872:D872"/>
    <mergeCell ref="H872:I872"/>
    <mergeCell ref="M872:N872"/>
    <mergeCell ref="C869:D869"/>
    <mergeCell ref="H869:I869"/>
    <mergeCell ref="M869:N869"/>
    <mergeCell ref="C870:D870"/>
    <mergeCell ref="H870:I870"/>
    <mergeCell ref="M870:N870"/>
    <mergeCell ref="C879:D879"/>
    <mergeCell ref="H879:I879"/>
    <mergeCell ref="M879:N879"/>
    <mergeCell ref="C880:D880"/>
    <mergeCell ref="H880:I880"/>
    <mergeCell ref="M880:N880"/>
    <mergeCell ref="C877:D877"/>
    <mergeCell ref="H877:I877"/>
    <mergeCell ref="M877:N877"/>
    <mergeCell ref="C878:D878"/>
    <mergeCell ref="H878:I878"/>
    <mergeCell ref="M878:N878"/>
    <mergeCell ref="C875:D875"/>
    <mergeCell ref="H875:I875"/>
    <mergeCell ref="M875:N875"/>
    <mergeCell ref="C876:D876"/>
    <mergeCell ref="H876:I876"/>
    <mergeCell ref="M876:N876"/>
    <mergeCell ref="C885:D885"/>
    <mergeCell ref="H885:I885"/>
    <mergeCell ref="M885:N885"/>
    <mergeCell ref="C886:D886"/>
    <mergeCell ref="H886:I886"/>
    <mergeCell ref="M886:N886"/>
    <mergeCell ref="C883:D883"/>
    <mergeCell ref="H883:I883"/>
    <mergeCell ref="M883:N883"/>
    <mergeCell ref="C884:D884"/>
    <mergeCell ref="H884:I884"/>
    <mergeCell ref="M884:N884"/>
    <mergeCell ref="C881:D881"/>
    <mergeCell ref="H881:I881"/>
    <mergeCell ref="M881:N881"/>
    <mergeCell ref="C882:D882"/>
    <mergeCell ref="H882:I882"/>
    <mergeCell ref="M882:N882"/>
    <mergeCell ref="C891:D891"/>
    <mergeCell ref="H891:I891"/>
    <mergeCell ref="M891:N891"/>
    <mergeCell ref="C892:D892"/>
    <mergeCell ref="H892:I892"/>
    <mergeCell ref="M892:N892"/>
    <mergeCell ref="C889:D889"/>
    <mergeCell ref="H889:I889"/>
    <mergeCell ref="M889:N889"/>
    <mergeCell ref="C890:D890"/>
    <mergeCell ref="H890:I890"/>
    <mergeCell ref="M890:N890"/>
    <mergeCell ref="C887:D887"/>
    <mergeCell ref="H887:I887"/>
    <mergeCell ref="M887:N887"/>
    <mergeCell ref="C888:D888"/>
    <mergeCell ref="H888:I888"/>
    <mergeCell ref="M888:N888"/>
    <mergeCell ref="C897:D897"/>
    <mergeCell ref="H897:I897"/>
    <mergeCell ref="M897:N897"/>
    <mergeCell ref="C898:D898"/>
    <mergeCell ref="H898:I898"/>
    <mergeCell ref="M898:N898"/>
    <mergeCell ref="C895:D895"/>
    <mergeCell ref="H895:I895"/>
    <mergeCell ref="M895:N895"/>
    <mergeCell ref="C896:D896"/>
    <mergeCell ref="H896:I896"/>
    <mergeCell ref="M896:N896"/>
    <mergeCell ref="C893:D893"/>
    <mergeCell ref="H893:I893"/>
    <mergeCell ref="M893:N893"/>
    <mergeCell ref="C894:D894"/>
    <mergeCell ref="H894:I894"/>
    <mergeCell ref="M894:N894"/>
    <mergeCell ref="C903:D903"/>
    <mergeCell ref="H903:I903"/>
    <mergeCell ref="M903:N903"/>
    <mergeCell ref="C904:D904"/>
    <mergeCell ref="H904:I904"/>
    <mergeCell ref="M904:N904"/>
    <mergeCell ref="C901:D901"/>
    <mergeCell ref="H901:I901"/>
    <mergeCell ref="M901:N901"/>
    <mergeCell ref="C902:D902"/>
    <mergeCell ref="H902:I902"/>
    <mergeCell ref="M902:N902"/>
    <mergeCell ref="C899:D899"/>
    <mergeCell ref="H899:I899"/>
    <mergeCell ref="M899:N899"/>
    <mergeCell ref="C900:D900"/>
    <mergeCell ref="H900:I900"/>
    <mergeCell ref="M900:N900"/>
    <mergeCell ref="C909:D909"/>
    <mergeCell ref="H909:I909"/>
    <mergeCell ref="M909:N909"/>
    <mergeCell ref="C910:D910"/>
    <mergeCell ref="H910:I910"/>
    <mergeCell ref="M910:N910"/>
    <mergeCell ref="C907:D907"/>
    <mergeCell ref="H907:I907"/>
    <mergeCell ref="M907:N907"/>
    <mergeCell ref="C908:D908"/>
    <mergeCell ref="H908:I908"/>
    <mergeCell ref="M908:N908"/>
    <mergeCell ref="C905:D905"/>
    <mergeCell ref="H905:I905"/>
    <mergeCell ref="M905:N905"/>
    <mergeCell ref="C906:D906"/>
    <mergeCell ref="H906:I906"/>
    <mergeCell ref="M906:N906"/>
    <mergeCell ref="C915:D915"/>
    <mergeCell ref="H915:I915"/>
    <mergeCell ref="M915:N915"/>
    <mergeCell ref="C916:D916"/>
    <mergeCell ref="H916:I916"/>
    <mergeCell ref="M916:N916"/>
    <mergeCell ref="C913:D913"/>
    <mergeCell ref="H913:I913"/>
    <mergeCell ref="M913:N913"/>
    <mergeCell ref="C914:D914"/>
    <mergeCell ref="H914:I914"/>
    <mergeCell ref="M914:N914"/>
    <mergeCell ref="C911:D911"/>
    <mergeCell ref="H911:I911"/>
    <mergeCell ref="M911:N911"/>
    <mergeCell ref="C912:D912"/>
    <mergeCell ref="H912:I912"/>
    <mergeCell ref="M912:N912"/>
    <mergeCell ref="C921:D921"/>
    <mergeCell ref="H921:I921"/>
    <mergeCell ref="M921:N921"/>
    <mergeCell ref="C922:D922"/>
    <mergeCell ref="H922:I922"/>
    <mergeCell ref="M922:N922"/>
    <mergeCell ref="C919:D919"/>
    <mergeCell ref="H919:I919"/>
    <mergeCell ref="M919:N919"/>
    <mergeCell ref="C920:D920"/>
    <mergeCell ref="H920:I920"/>
    <mergeCell ref="M920:N920"/>
    <mergeCell ref="C917:D917"/>
    <mergeCell ref="H917:I917"/>
    <mergeCell ref="M917:N917"/>
    <mergeCell ref="C918:D918"/>
    <mergeCell ref="H918:I918"/>
    <mergeCell ref="M918:N918"/>
    <mergeCell ref="C927:D927"/>
    <mergeCell ref="H927:I927"/>
    <mergeCell ref="M927:N927"/>
    <mergeCell ref="C928:D928"/>
    <mergeCell ref="H928:I928"/>
    <mergeCell ref="M928:N928"/>
    <mergeCell ref="C925:D925"/>
    <mergeCell ref="H925:I925"/>
    <mergeCell ref="M925:N925"/>
    <mergeCell ref="C926:D926"/>
    <mergeCell ref="H926:I926"/>
    <mergeCell ref="M926:N926"/>
    <mergeCell ref="C923:D923"/>
    <mergeCell ref="H923:I923"/>
    <mergeCell ref="M923:N923"/>
    <mergeCell ref="C924:D924"/>
    <mergeCell ref="H924:I924"/>
    <mergeCell ref="M924:N924"/>
    <mergeCell ref="C933:D933"/>
    <mergeCell ref="H933:I933"/>
    <mergeCell ref="M933:N933"/>
    <mergeCell ref="C934:D934"/>
    <mergeCell ref="H934:I934"/>
    <mergeCell ref="M934:N934"/>
    <mergeCell ref="C931:D931"/>
    <mergeCell ref="H931:I931"/>
    <mergeCell ref="M931:N931"/>
    <mergeCell ref="C932:D932"/>
    <mergeCell ref="H932:I932"/>
    <mergeCell ref="M932:N932"/>
    <mergeCell ref="C929:D929"/>
    <mergeCell ref="H929:I929"/>
    <mergeCell ref="M929:N929"/>
    <mergeCell ref="C930:D930"/>
    <mergeCell ref="H930:I930"/>
    <mergeCell ref="M930:N930"/>
    <mergeCell ref="C939:D939"/>
    <mergeCell ref="H939:I939"/>
    <mergeCell ref="M939:N939"/>
    <mergeCell ref="C940:D940"/>
    <mergeCell ref="H940:I940"/>
    <mergeCell ref="M940:N940"/>
    <mergeCell ref="C937:D937"/>
    <mergeCell ref="H937:I937"/>
    <mergeCell ref="M937:N937"/>
    <mergeCell ref="C938:D938"/>
    <mergeCell ref="H938:I938"/>
    <mergeCell ref="M938:N938"/>
    <mergeCell ref="C935:D935"/>
    <mergeCell ref="H935:I935"/>
    <mergeCell ref="M935:N935"/>
    <mergeCell ref="C936:D936"/>
    <mergeCell ref="H936:I936"/>
    <mergeCell ref="M936:N936"/>
    <mergeCell ref="C945:D945"/>
    <mergeCell ref="H945:I945"/>
    <mergeCell ref="M945:N945"/>
    <mergeCell ref="C946:D946"/>
    <mergeCell ref="H946:I946"/>
    <mergeCell ref="M946:N946"/>
    <mergeCell ref="C943:D943"/>
    <mergeCell ref="H943:I943"/>
    <mergeCell ref="M943:N943"/>
    <mergeCell ref="C944:D944"/>
    <mergeCell ref="H944:I944"/>
    <mergeCell ref="M944:N944"/>
    <mergeCell ref="C941:D941"/>
    <mergeCell ref="H941:I941"/>
    <mergeCell ref="M941:N941"/>
    <mergeCell ref="C942:D942"/>
    <mergeCell ref="H942:I942"/>
    <mergeCell ref="M942:N942"/>
    <mergeCell ref="C951:D951"/>
    <mergeCell ref="H951:I951"/>
    <mergeCell ref="M951:N951"/>
    <mergeCell ref="C952:D952"/>
    <mergeCell ref="H952:I952"/>
    <mergeCell ref="M952:N952"/>
    <mergeCell ref="C949:D949"/>
    <mergeCell ref="H949:I949"/>
    <mergeCell ref="M949:N949"/>
    <mergeCell ref="C950:D950"/>
    <mergeCell ref="H950:I950"/>
    <mergeCell ref="M950:N950"/>
    <mergeCell ref="C947:D947"/>
    <mergeCell ref="H947:I947"/>
    <mergeCell ref="M947:N947"/>
    <mergeCell ref="C948:D948"/>
    <mergeCell ref="H948:I948"/>
    <mergeCell ref="M948:N948"/>
    <mergeCell ref="C957:D957"/>
    <mergeCell ref="H957:I957"/>
    <mergeCell ref="M957:N957"/>
    <mergeCell ref="C958:D958"/>
    <mergeCell ref="H958:I958"/>
    <mergeCell ref="M958:N958"/>
    <mergeCell ref="C955:D955"/>
    <mergeCell ref="H955:I955"/>
    <mergeCell ref="M955:N955"/>
    <mergeCell ref="C956:D956"/>
    <mergeCell ref="H956:I956"/>
    <mergeCell ref="M956:N956"/>
    <mergeCell ref="C953:D953"/>
    <mergeCell ref="H953:I953"/>
    <mergeCell ref="M953:N953"/>
    <mergeCell ref="C954:D954"/>
    <mergeCell ref="H954:I954"/>
    <mergeCell ref="M954:N954"/>
    <mergeCell ref="C963:D963"/>
    <mergeCell ref="H963:I963"/>
    <mergeCell ref="M963:N963"/>
    <mergeCell ref="C964:D964"/>
    <mergeCell ref="H964:I964"/>
    <mergeCell ref="M964:N964"/>
    <mergeCell ref="C961:D961"/>
    <mergeCell ref="H961:I961"/>
    <mergeCell ref="M961:N961"/>
    <mergeCell ref="C962:D962"/>
    <mergeCell ref="H962:I962"/>
    <mergeCell ref="M962:N962"/>
    <mergeCell ref="C959:D959"/>
    <mergeCell ref="H959:I959"/>
    <mergeCell ref="M959:N959"/>
    <mergeCell ref="C960:D960"/>
    <mergeCell ref="H960:I960"/>
    <mergeCell ref="M960:N960"/>
    <mergeCell ref="C969:D969"/>
    <mergeCell ref="H969:I969"/>
    <mergeCell ref="M969:N969"/>
    <mergeCell ref="C970:D970"/>
    <mergeCell ref="H970:I970"/>
    <mergeCell ref="M970:N970"/>
    <mergeCell ref="C967:D967"/>
    <mergeCell ref="H967:I967"/>
    <mergeCell ref="M967:N967"/>
    <mergeCell ref="C968:D968"/>
    <mergeCell ref="H968:I968"/>
    <mergeCell ref="M968:N968"/>
    <mergeCell ref="C965:D965"/>
    <mergeCell ref="H965:I965"/>
    <mergeCell ref="M965:N965"/>
    <mergeCell ref="C966:D966"/>
    <mergeCell ref="H966:I966"/>
    <mergeCell ref="M966:N966"/>
    <mergeCell ref="C975:D975"/>
    <mergeCell ref="H975:I975"/>
    <mergeCell ref="M975:N975"/>
    <mergeCell ref="C976:D976"/>
    <mergeCell ref="H976:I976"/>
    <mergeCell ref="M976:N976"/>
    <mergeCell ref="C973:D973"/>
    <mergeCell ref="H973:I973"/>
    <mergeCell ref="M973:N973"/>
    <mergeCell ref="C974:D974"/>
    <mergeCell ref="H974:I974"/>
    <mergeCell ref="M974:N974"/>
    <mergeCell ref="C971:D971"/>
    <mergeCell ref="H971:I971"/>
    <mergeCell ref="M971:N971"/>
    <mergeCell ref="C972:D972"/>
    <mergeCell ref="H972:I972"/>
    <mergeCell ref="M972:N972"/>
    <mergeCell ref="C981:D981"/>
    <mergeCell ref="H981:I981"/>
    <mergeCell ref="M981:N981"/>
    <mergeCell ref="C982:D982"/>
    <mergeCell ref="H982:I982"/>
    <mergeCell ref="M982:N982"/>
    <mergeCell ref="C979:D979"/>
    <mergeCell ref="H979:I979"/>
    <mergeCell ref="M979:N979"/>
    <mergeCell ref="C980:D980"/>
    <mergeCell ref="H980:I980"/>
    <mergeCell ref="M980:N980"/>
    <mergeCell ref="C977:D977"/>
    <mergeCell ref="H977:I977"/>
    <mergeCell ref="M977:N977"/>
    <mergeCell ref="C978:D978"/>
    <mergeCell ref="H978:I978"/>
    <mergeCell ref="M978:N978"/>
    <mergeCell ref="C987:D987"/>
    <mergeCell ref="H987:I987"/>
    <mergeCell ref="M987:N987"/>
    <mergeCell ref="C988:D988"/>
    <mergeCell ref="H988:I988"/>
    <mergeCell ref="M988:N988"/>
    <mergeCell ref="C985:D985"/>
    <mergeCell ref="H985:I985"/>
    <mergeCell ref="M985:N985"/>
    <mergeCell ref="C986:D986"/>
    <mergeCell ref="H986:I986"/>
    <mergeCell ref="M986:N986"/>
    <mergeCell ref="C983:D983"/>
    <mergeCell ref="H983:I983"/>
    <mergeCell ref="M983:N983"/>
    <mergeCell ref="C984:D984"/>
    <mergeCell ref="H984:I984"/>
    <mergeCell ref="M984:N984"/>
    <mergeCell ref="C993:D993"/>
    <mergeCell ref="H993:I993"/>
    <mergeCell ref="M993:N993"/>
    <mergeCell ref="C994:D994"/>
    <mergeCell ref="H994:I994"/>
    <mergeCell ref="M994:N994"/>
    <mergeCell ref="C991:D991"/>
    <mergeCell ref="H991:I991"/>
    <mergeCell ref="M991:N991"/>
    <mergeCell ref="C992:D992"/>
    <mergeCell ref="H992:I992"/>
    <mergeCell ref="M992:N992"/>
    <mergeCell ref="C989:D989"/>
    <mergeCell ref="H989:I989"/>
    <mergeCell ref="M989:N989"/>
    <mergeCell ref="C990:D990"/>
    <mergeCell ref="H990:I990"/>
    <mergeCell ref="M990:N990"/>
    <mergeCell ref="C999:D999"/>
    <mergeCell ref="H999:I999"/>
    <mergeCell ref="M999:N999"/>
    <mergeCell ref="C1000:D1000"/>
    <mergeCell ref="H1000:I1000"/>
    <mergeCell ref="M1000:N1000"/>
    <mergeCell ref="C997:D997"/>
    <mergeCell ref="H997:I997"/>
    <mergeCell ref="M997:N997"/>
    <mergeCell ref="C998:D998"/>
    <mergeCell ref="H998:I998"/>
    <mergeCell ref="M998:N998"/>
    <mergeCell ref="C995:D995"/>
    <mergeCell ref="H995:I995"/>
    <mergeCell ref="M995:N995"/>
    <mergeCell ref="C996:D996"/>
    <mergeCell ref="H996:I996"/>
    <mergeCell ref="M996:N996"/>
    <mergeCell ref="C1005:D1005"/>
    <mergeCell ref="H1005:I1005"/>
    <mergeCell ref="M1005:N1005"/>
    <mergeCell ref="C1006:D1006"/>
    <mergeCell ref="H1006:I1006"/>
    <mergeCell ref="M1006:N1006"/>
    <mergeCell ref="C1003:D1003"/>
    <mergeCell ref="H1003:I1003"/>
    <mergeCell ref="M1003:N1003"/>
    <mergeCell ref="C1004:D1004"/>
    <mergeCell ref="H1004:I1004"/>
    <mergeCell ref="M1004:N1004"/>
    <mergeCell ref="C1001:D1001"/>
    <mergeCell ref="H1001:I1001"/>
    <mergeCell ref="M1001:N1001"/>
    <mergeCell ref="C1002:D1002"/>
    <mergeCell ref="H1002:I1002"/>
    <mergeCell ref="M1002:N1002"/>
    <mergeCell ref="C1011:D1011"/>
    <mergeCell ref="H1011:I1011"/>
    <mergeCell ref="M1011:N1011"/>
    <mergeCell ref="C1012:D1012"/>
    <mergeCell ref="H1012:I1012"/>
    <mergeCell ref="M1012:N1012"/>
    <mergeCell ref="C1009:D1009"/>
    <mergeCell ref="H1009:I1009"/>
    <mergeCell ref="M1009:N1009"/>
    <mergeCell ref="C1010:D1010"/>
    <mergeCell ref="H1010:I1010"/>
    <mergeCell ref="M1010:N1010"/>
    <mergeCell ref="C1007:D1007"/>
    <mergeCell ref="H1007:I1007"/>
    <mergeCell ref="M1007:N1007"/>
    <mergeCell ref="C1008:D1008"/>
    <mergeCell ref="H1008:I1008"/>
    <mergeCell ref="M1008:N1008"/>
    <mergeCell ref="C1017:D1017"/>
    <mergeCell ref="H1017:I1017"/>
    <mergeCell ref="M1017:N1017"/>
    <mergeCell ref="C1018:D1018"/>
    <mergeCell ref="H1018:I1018"/>
    <mergeCell ref="M1018:N1018"/>
    <mergeCell ref="C1015:D1015"/>
    <mergeCell ref="H1015:I1015"/>
    <mergeCell ref="M1015:N1015"/>
    <mergeCell ref="C1016:D1016"/>
    <mergeCell ref="H1016:I1016"/>
    <mergeCell ref="M1016:N1016"/>
    <mergeCell ref="C1013:D1013"/>
    <mergeCell ref="H1013:I1013"/>
    <mergeCell ref="M1013:N1013"/>
    <mergeCell ref="C1014:D1014"/>
    <mergeCell ref="H1014:I1014"/>
    <mergeCell ref="M1014:N1014"/>
    <mergeCell ref="C1023:D1023"/>
    <mergeCell ref="H1023:I1023"/>
    <mergeCell ref="M1023:N1023"/>
    <mergeCell ref="C1024:D1024"/>
    <mergeCell ref="H1024:I1024"/>
    <mergeCell ref="M1024:N1024"/>
    <mergeCell ref="C1021:D1021"/>
    <mergeCell ref="H1021:I1021"/>
    <mergeCell ref="M1021:N1021"/>
    <mergeCell ref="C1022:D1022"/>
    <mergeCell ref="H1022:I1022"/>
    <mergeCell ref="M1022:N1022"/>
    <mergeCell ref="C1019:D1019"/>
    <mergeCell ref="H1019:I1019"/>
    <mergeCell ref="M1019:N1019"/>
    <mergeCell ref="C1020:D1020"/>
    <mergeCell ref="H1020:I1020"/>
    <mergeCell ref="M1020:N1020"/>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77"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54978"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54979"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54980"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54981"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54982"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54983"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54984"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54985"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54986"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54987"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4988"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54989"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54990"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54991"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54992"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54993"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54994"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54995"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54996"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54997"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54998"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54999"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55000"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55001"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55002"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55003"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55004"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55005"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55006"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55007"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55008"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09"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0"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1"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2"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3"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4"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5"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6"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7"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8"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19"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0"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55021"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55022"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55023"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55024"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55025"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55026"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55027"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55028"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9"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30"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31"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32"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33"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34"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35"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36"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7"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8"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9"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40"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41"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42"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43"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44"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45"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46"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7"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8"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9"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50"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BX165"/>
  <sheetViews>
    <sheetView workbookViewId="0"/>
  </sheetViews>
  <sheetFormatPr defaultRowHeight="12.75" x14ac:dyDescent="0.2"/>
  <sheetData>
    <row r="1">
      <c r="A1" t="s">
        <v>405</v>
      </c>
      <c r="B1" t="s">
        <v>407</v>
      </c>
      <c r="C1" t="s">
        <v>408</v>
      </c>
      <c r="D1" t="s">
        <v>411</v>
      </c>
      <c r="E1" t="s">
        <v>412</v>
      </c>
      <c r="F1" t="s">
        <v>413</v>
      </c>
      <c r="G1" t="s">
        <v>414</v>
      </c>
      <c r="H1" t="s">
        <v>437</v>
      </c>
      <c r="I1" t="s">
        <v>438</v>
      </c>
      <c r="J1" t="s">
        <v>439</v>
      </c>
      <c r="K1" t="s">
        <v>440</v>
      </c>
      <c r="L1" t="s">
        <v>441</v>
      </c>
      <c r="M1" t="s">
        <v>442</v>
      </c>
      <c r="N1" t="s">
        <v>443</v>
      </c>
      <c r="O1" t="s">
        <v>444</v>
      </c>
      <c r="P1" t="s">
        <v>445</v>
      </c>
      <c r="Q1" t="s">
        <v>446</v>
      </c>
      <c r="R1" t="s">
        <v>447</v>
      </c>
      <c r="S1" t="s">
        <v>448</v>
      </c>
      <c r="T1" t="s">
        <v>449</v>
      </c>
      <c r="U1" t="s">
        <v>450</v>
      </c>
      <c r="V1" t="s">
        <v>451</v>
      </c>
      <c r="W1" t="s">
        <v>452</v>
      </c>
      <c r="X1" t="s">
        <v>453</v>
      </c>
      <c r="Y1" t="s">
        <v>454</v>
      </c>
      <c r="Z1" t="s">
        <v>455</v>
      </c>
      <c r="AA1" t="s">
        <v>456</v>
      </c>
      <c r="AB1" t="s">
        <v>457</v>
      </c>
      <c r="AC1" t="s">
        <v>458</v>
      </c>
      <c r="AD1" t="s">
        <v>459</v>
      </c>
      <c r="AE1" t="s">
        <v>460</v>
      </c>
      <c r="AF1" t="s">
        <v>461</v>
      </c>
      <c r="AG1" t="s">
        <v>462</v>
      </c>
      <c r="AH1" t="s">
        <v>463</v>
      </c>
      <c r="AI1" t="s">
        <v>464</v>
      </c>
      <c r="AJ1" t="s">
        <v>465</v>
      </c>
      <c r="AK1" t="s">
        <v>466</v>
      </c>
      <c r="AL1" t="s">
        <v>467</v>
      </c>
      <c r="AM1" t="s">
        <v>468</v>
      </c>
      <c r="AN1" t="s">
        <v>469</v>
      </c>
      <c r="AO1" t="s">
        <v>470</v>
      </c>
      <c r="AP1" t="s">
        <v>471</v>
      </c>
      <c r="AQ1" t="s">
        <v>472</v>
      </c>
      <c r="AR1" t="s">
        <v>473</v>
      </c>
      <c r="AS1" t="s">
        <v>474</v>
      </c>
      <c r="AT1" t="s">
        <v>475</v>
      </c>
      <c r="AU1" t="s">
        <v>476</v>
      </c>
      <c r="AV1" t="s">
        <v>477</v>
      </c>
      <c r="AW1" t="s">
        <v>478</v>
      </c>
      <c r="AX1" t="s">
        <v>479</v>
      </c>
      <c r="AY1" t="s">
        <v>480</v>
      </c>
      <c r="AZ1" t="s">
        <v>481</v>
      </c>
      <c r="BA1" t="s">
        <v>482</v>
      </c>
      <c r="BB1" t="s">
        <v>483</v>
      </c>
      <c r="BC1" t="s">
        <v>484</v>
      </c>
      <c r="BD1" t="s">
        <v>485</v>
      </c>
      <c r="BE1" t="s">
        <v>486</v>
      </c>
      <c r="BF1" t="s">
        <v>487</v>
      </c>
      <c r="BG1" t="s">
        <v>488</v>
      </c>
      <c r="BH1" t="s">
        <v>489</v>
      </c>
      <c r="BI1" t="s">
        <v>490</v>
      </c>
      <c r="BJ1" t="s">
        <v>491</v>
      </c>
      <c r="BK1" t="s">
        <v>492</v>
      </c>
      <c r="BL1" t="s">
        <v>493</v>
      </c>
      <c r="BM1" t="s">
        <v>494</v>
      </c>
      <c r="BN1" t="s">
        <v>495</v>
      </c>
      <c r="BO1" t="s">
        <v>496</v>
      </c>
      <c r="BP1" t="s">
        <v>497</v>
      </c>
      <c r="BQ1" t="s">
        <v>498</v>
      </c>
      <c r="BR1" t="s">
        <v>499</v>
      </c>
      <c r="BS1" t="s">
        <v>500</v>
      </c>
      <c r="BT1" t="s">
        <v>501</v>
      </c>
      <c r="BU1" t="s">
        <v>502</v>
      </c>
      <c r="BV1" t="s">
        <v>503</v>
      </c>
      <c r="BW1" t="s">
        <v>504</v>
      </c>
      <c r="BX1" t="s">
        <v>505</v>
      </c>
    </row>
    <row r="2">
      <c r="A2" t="s">
        <v>406</v>
      </c>
      <c r="B2">
        <v>2010</v>
      </c>
      <c r="C2" t="s">
        <v>409</v>
      </c>
      <c r="D2">
        <v>16</v>
      </c>
      <c r="E2" t="s">
        <v>13</v>
      </c>
      <c r="F2" t="s">
        <v>14</v>
      </c>
      <c r="G2" t="s">
        <v>415</v>
      </c>
      <c r="H2">
        <v>45.545282363560233</v>
      </c>
      <c r="I2">
        <v>51.590618998867889</v>
      </c>
      <c r="J2">
        <v>61.042859427462098</v>
      </c>
      <c r="K2">
        <v>72.88438462381437</v>
      </c>
      <c r="L2">
        <v>91.839876316561401</v>
      </c>
      <c r="M2">
        <v>70.905208987128461</v>
      </c>
      <c r="N2">
        <v>84.078275273150496</v>
      </c>
      <c r="O2">
        <v>91.910241037577137</v>
      </c>
      <c r="P2">
        <v>96.684657688751713</v>
      </c>
      <c r="Q2">
        <v>99.250996712325446</v>
      </c>
      <c r="R2">
        <v>42.948185094153011</v>
      </c>
      <c r="S2">
        <v>49.05571028365226</v>
      </c>
      <c r="T2">
        <v>55.071654099283272</v>
      </c>
      <c r="U2">
        <v>62.476430114329737</v>
      </c>
      <c r="V2">
        <v>76.128949546226906</v>
      </c>
      <c r="W2" t="s">
        <v>156</v>
      </c>
      <c r="X2" t="s">
        <v>157</v>
      </c>
      <c r="Y2" t="s">
        <v>158</v>
      </c>
      <c r="Z2" t="s">
        <v>159</v>
      </c>
      <c r="AA2" t="s">
        <v>160</v>
      </c>
      <c r="AB2" t="s">
        <v>161</v>
      </c>
      <c r="AC2" t="s">
        <v>162</v>
      </c>
      <c r="AD2" t="s">
        <v>163</v>
      </c>
      <c r="AE2" t="s">
        <v>164</v>
      </c>
      <c r="AF2" t="s">
        <v>165</v>
      </c>
      <c r="AG2" t="s">
        <v>166</v>
      </c>
      <c r="AH2" t="s">
        <v>167</v>
      </c>
      <c r="AI2" t="s">
        <v>168</v>
      </c>
      <c r="AJ2">
        <v>46.026258137535947</v>
      </c>
      <c r="AK2">
        <v>38.092724192253527</v>
      </c>
      <c r="AL2">
        <v>49.682489787176067</v>
      </c>
      <c r="AM2">
        <v>73.916532962978579</v>
      </c>
      <c r="AN2">
        <v>55.967137537697788</v>
      </c>
      <c r="AO2">
        <v>98.613997792034695</v>
      </c>
      <c r="AP2">
        <v>58.727856402351442</v>
      </c>
      <c r="AQ2">
        <v>60.957905738547211</v>
      </c>
      <c r="AR2">
        <v>73.554107026023502</v>
      </c>
      <c r="AS2">
        <v>66.64993332873766</v>
      </c>
      <c r="AT2">
        <v>46.105359756449189</v>
      </c>
      <c r="AU2">
        <v>60.564324538515848</v>
      </c>
      <c r="AV2">
        <v>55.391771692814359</v>
      </c>
      <c r="AW2"/>
      <c r="AX2"/>
      <c r="AY2"/>
      <c r="AZ2"/>
      <c r="BA2"/>
      <c r="BB2"/>
      <c r="BC2"/>
      <c r="BD2"/>
      <c r="BE2"/>
      <c r="BF2"/>
      <c r="BG2"/>
      <c r="BH2"/>
      <c r="BI2"/>
      <c r="BJ2"/>
      <c r="BK2"/>
      <c r="BL2"/>
      <c r="BM2"/>
      <c r="BN2"/>
      <c r="BO2"/>
      <c r="BP2"/>
      <c r="BQ2"/>
      <c r="BR2"/>
      <c r="BS2"/>
      <c r="BT2"/>
      <c r="BU2"/>
      <c r="BV2"/>
      <c r="BW2"/>
      <c r="BX2"/>
    </row>
    <row r="3">
      <c r="A3" t="s">
        <v>406</v>
      </c>
      <c r="B3">
        <v>2010</v>
      </c>
      <c r="C3" t="s">
        <v>409</v>
      </c>
      <c r="D3">
        <v>17</v>
      </c>
      <c r="E3" t="s">
        <v>13</v>
      </c>
      <c r="F3" t="s">
        <v>51</v>
      </c>
      <c r="G3" t="s">
        <v>203</v>
      </c>
      <c r="H3">
        <v>54.454717636439767</v>
      </c>
      <c r="I3">
        <v>48.409381001132161</v>
      </c>
      <c r="J3">
        <v>38.957140572538073</v>
      </c>
      <c r="K3">
        <v>27.11561537618536</v>
      </c>
      <c r="L3">
        <v>8.1601236834384867</v>
      </c>
      <c r="M3">
        <v>29.094791012870971</v>
      </c>
      <c r="N3">
        <v>15.921724726849369</v>
      </c>
      <c r="O3">
        <v>8.089758962422831</v>
      </c>
      <c r="P3">
        <v>3.3153423112482359</v>
      </c>
      <c r="Q3">
        <v>0.74900328767454216</v>
      </c>
      <c r="R3">
        <v>57.051814905846953</v>
      </c>
      <c r="S3">
        <v>50.944289716347669</v>
      </c>
      <c r="T3">
        <v>44.928345900716621</v>
      </c>
      <c r="U3">
        <v>37.523569885670042</v>
      </c>
      <c r="V3">
        <v>23.87105045377313</v>
      </c>
      <c r="W3" t="s">
        <v>156</v>
      </c>
      <c r="X3" t="s">
        <v>157</v>
      </c>
      <c r="Y3" t="s">
        <v>158</v>
      </c>
      <c r="Z3" t="s">
        <v>159</v>
      </c>
      <c r="AA3" t="s">
        <v>160</v>
      </c>
      <c r="AB3" t="s">
        <v>161</v>
      </c>
      <c r="AC3" t="s">
        <v>162</v>
      </c>
      <c r="AD3" t="s">
        <v>163</v>
      </c>
      <c r="AE3" t="s">
        <v>164</v>
      </c>
      <c r="AF3" t="s">
        <v>165</v>
      </c>
      <c r="AG3" t="s">
        <v>166</v>
      </c>
      <c r="AH3" t="s">
        <v>167</v>
      </c>
      <c r="AI3" t="s">
        <v>168</v>
      </c>
      <c r="AJ3">
        <v>53.973741862464678</v>
      </c>
      <c r="AK3">
        <v>61.907275807746899</v>
      </c>
      <c r="AL3">
        <v>50.317510212824182</v>
      </c>
      <c r="AM3">
        <v>26.083467037021769</v>
      </c>
      <c r="AN3">
        <v>44.032862462301402</v>
      </c>
      <c r="AO3">
        <v>1.3860022079652641</v>
      </c>
      <c r="AP3">
        <v>41.27214359764865</v>
      </c>
      <c r="AQ3">
        <v>39.042094261452633</v>
      </c>
      <c r="AR3">
        <v>26.445892973976651</v>
      </c>
      <c r="AS3">
        <v>33.350066671262027</v>
      </c>
      <c r="AT3">
        <v>53.894640243550803</v>
      </c>
      <c r="AU3">
        <v>39.435675461484443</v>
      </c>
      <c r="AV3">
        <v>44.60822830718574</v>
      </c>
      <c r="AW3"/>
      <c r="AX3"/>
      <c r="AY3"/>
      <c r="AZ3"/>
      <c r="BA3"/>
      <c r="BB3"/>
      <c r="BC3"/>
      <c r="BD3"/>
      <c r="BE3"/>
      <c r="BF3"/>
      <c r="BG3"/>
      <c r="BH3"/>
      <c r="BI3"/>
      <c r="BJ3"/>
      <c r="BK3"/>
      <c r="BL3"/>
      <c r="BM3"/>
      <c r="BN3"/>
      <c r="BO3"/>
      <c r="BP3"/>
      <c r="BQ3"/>
      <c r="BR3"/>
      <c r="BS3"/>
      <c r="BT3"/>
      <c r="BU3"/>
      <c r="BV3"/>
      <c r="BW3"/>
      <c r="BX3"/>
    </row>
    <row r="4">
      <c r="A4" t="s">
        <v>406</v>
      </c>
      <c r="B4">
        <v>2010</v>
      </c>
      <c r="C4" t="s">
        <v>409</v>
      </c>
      <c r="D4">
        <v>18</v>
      </c>
      <c r="E4" t="s">
        <v>60</v>
      </c>
      <c r="F4" t="s">
        <v>15</v>
      </c>
      <c r="G4" t="s">
        <v>416</v>
      </c>
      <c r="H4">
        <v>38.667944726662633</v>
      </c>
      <c r="I4">
        <v>44.367932339026382</v>
      </c>
      <c r="J4">
        <v>54.633359187578577</v>
      </c>
      <c r="K4">
        <v>67.563824546275924</v>
      </c>
      <c r="L4">
        <v>90.921477553395775</v>
      </c>
      <c r="M4">
        <v>65.587318313093832</v>
      </c>
      <c r="N4">
        <v>79.958439784766114</v>
      </c>
      <c r="O4">
        <v>90.807318145126203</v>
      </c>
      <c r="P4">
        <v>96.297919057996694</v>
      </c>
      <c r="Q4">
        <v>99.151745715613117</v>
      </c>
      <c r="R4">
        <v>35.689941813241148</v>
      </c>
      <c r="S4">
        <v>42.187910843940948</v>
      </c>
      <c r="T4">
        <v>48.132625682773593</v>
      </c>
      <c r="U4">
        <v>56.041357812553777</v>
      </c>
      <c r="V4">
        <v>72.01798627073066</v>
      </c>
      <c r="W4" t="s">
        <v>156</v>
      </c>
      <c r="X4" t="s">
        <v>157</v>
      </c>
      <c r="Y4" t="s">
        <v>158</v>
      </c>
      <c r="Z4" t="s">
        <v>159</v>
      </c>
      <c r="AA4" t="s">
        <v>160</v>
      </c>
      <c r="AB4" t="s">
        <v>161</v>
      </c>
      <c r="AC4" t="s">
        <v>162</v>
      </c>
      <c r="AD4" t="s">
        <v>163</v>
      </c>
      <c r="AE4" t="s">
        <v>164</v>
      </c>
      <c r="AF4" t="s">
        <v>165</v>
      </c>
      <c r="AG4" t="s">
        <v>166</v>
      </c>
      <c r="AH4" t="s">
        <v>167</v>
      </c>
      <c r="AI4" t="s">
        <v>168</v>
      </c>
      <c r="AJ4">
        <v>44.553417877134812</v>
      </c>
      <c r="AK4">
        <v>36.60710794875564</v>
      </c>
      <c r="AL4">
        <v>39.845356809315213</v>
      </c>
      <c r="AM4">
        <v>65.859630870013902</v>
      </c>
      <c r="AN4">
        <v>51.489766534681969</v>
      </c>
      <c r="AO4">
        <v>96.937559829570105</v>
      </c>
      <c r="AP4">
        <v>55.556552156624463</v>
      </c>
      <c r="AQ4">
        <v>49.071114119530513</v>
      </c>
      <c r="AR4">
        <v>68.331765427175839</v>
      </c>
      <c r="AS4">
        <v>61.117988862452442</v>
      </c>
      <c r="AT4">
        <v>42.27861489666391</v>
      </c>
      <c r="AU4">
        <v>51.540240182276982</v>
      </c>
      <c r="AV4">
        <v>51.403564130931727</v>
      </c>
      <c r="AW4"/>
      <c r="AX4"/>
      <c r="AY4"/>
      <c r="AZ4"/>
      <c r="BA4"/>
      <c r="BB4"/>
      <c r="BC4"/>
      <c r="BD4"/>
      <c r="BE4"/>
      <c r="BF4"/>
      <c r="BG4"/>
      <c r="BH4"/>
      <c r="BI4"/>
      <c r="BJ4"/>
      <c r="BK4"/>
      <c r="BL4"/>
      <c r="BM4"/>
      <c r="BN4"/>
      <c r="BO4"/>
      <c r="BP4"/>
      <c r="BQ4"/>
      <c r="BR4"/>
      <c r="BS4"/>
      <c r="BT4"/>
      <c r="BU4"/>
      <c r="BV4"/>
      <c r="BW4"/>
      <c r="BX4"/>
    </row>
    <row r="5">
      <c r="A5" t="s">
        <v>406</v>
      </c>
      <c r="B5">
        <v>2010</v>
      </c>
      <c r="C5" t="s">
        <v>409</v>
      </c>
      <c r="D5">
        <v>19</v>
      </c>
      <c r="E5" t="s">
        <v>60</v>
      </c>
      <c r="F5" t="s">
        <v>16</v>
      </c>
      <c r="G5" t="s">
        <v>417</v>
      </c>
      <c r="H5">
        <v>6.877337636897594</v>
      </c>
      <c r="I5">
        <v>7.2226866598415036</v>
      </c>
      <c r="J5">
        <v>6.4095002398835206</v>
      </c>
      <c r="K5">
        <v>5.320560077538449</v>
      </c>
      <c r="L5">
        <v>0.91839876316561397</v>
      </c>
      <c r="M5">
        <v>5.3178906740346346</v>
      </c>
      <c r="N5">
        <v>4.1198354883843749</v>
      </c>
      <c r="O5">
        <v>1.102922892450926</v>
      </c>
      <c r="P5">
        <v>0.38673863075500692</v>
      </c>
      <c r="Q5">
        <v>0.099250996712325401</v>
      </c>
      <c r="R5">
        <v>7.2582432809118584</v>
      </c>
      <c r="S5">
        <v>6.867799439711316</v>
      </c>
      <c r="T5">
        <v>6.939028416509692</v>
      </c>
      <c r="U5">
        <v>6.4350723017759632</v>
      </c>
      <c r="V5">
        <v>4.1109632754962533</v>
      </c>
      <c r="W5" t="s">
        <v>156</v>
      </c>
      <c r="X5" t="s">
        <v>157</v>
      </c>
      <c r="Y5" t="s">
        <v>158</v>
      </c>
      <c r="Z5" t="s">
        <v>159</v>
      </c>
      <c r="AA5" t="s">
        <v>160</v>
      </c>
      <c r="AB5" t="s">
        <v>161</v>
      </c>
      <c r="AC5" t="s">
        <v>162</v>
      </c>
      <c r="AD5" t="s">
        <v>163</v>
      </c>
      <c r="AE5" t="s">
        <v>164</v>
      </c>
      <c r="AF5" t="s">
        <v>165</v>
      </c>
      <c r="AG5" t="s">
        <v>166</v>
      </c>
      <c r="AH5" t="s">
        <v>167</v>
      </c>
      <c r="AI5" t="s">
        <v>168</v>
      </c>
      <c r="AJ5">
        <v>1.472840260401151</v>
      </c>
      <c r="AK5">
        <v>1.4856162434978879</v>
      </c>
      <c r="AL5">
        <v>9.8371329778608612</v>
      </c>
      <c r="AM5">
        <v>8.0569020929646644</v>
      </c>
      <c r="AN5">
        <v>4.4773710030158238</v>
      </c>
      <c r="AO5">
        <v>1.67643796246459</v>
      </c>
      <c r="AP5">
        <v>3.171304245726978</v>
      </c>
      <c r="AQ5">
        <v>11.88679161901671</v>
      </c>
      <c r="AR5">
        <v>5.2223415988476676</v>
      </c>
      <c r="AS5">
        <v>5.5319444662852266</v>
      </c>
      <c r="AT5">
        <v>3.8267448597852831</v>
      </c>
      <c r="AU5">
        <v>9.0240843562388608</v>
      </c>
      <c r="AV5">
        <v>3.9882075618826338</v>
      </c>
      <c r="AW5"/>
      <c r="AX5"/>
      <c r="AY5"/>
      <c r="AZ5"/>
      <c r="BA5"/>
      <c r="BB5"/>
      <c r="BC5"/>
      <c r="BD5"/>
      <c r="BE5"/>
      <c r="BF5"/>
      <c r="BG5"/>
      <c r="BH5"/>
      <c r="BI5"/>
      <c r="BJ5"/>
      <c r="BK5"/>
      <c r="BL5"/>
      <c r="BM5"/>
      <c r="BN5"/>
      <c r="BO5"/>
      <c r="BP5"/>
      <c r="BQ5"/>
      <c r="BR5"/>
      <c r="BS5"/>
      <c r="BT5"/>
      <c r="BU5"/>
      <c r="BV5"/>
      <c r="BW5"/>
      <c r="BX5"/>
    </row>
    <row r="6">
      <c r="A6" t="s">
        <v>406</v>
      </c>
      <c r="B6">
        <v>2010</v>
      </c>
      <c r="C6" t="s">
        <v>409</v>
      </c>
      <c r="D6">
        <v>20</v>
      </c>
      <c r="E6" t="s">
        <v>60</v>
      </c>
      <c r="F6" t="s">
        <v>22</v>
      </c>
      <c r="G6" t="s">
        <v>418</v>
      </c>
      <c r="H6">
        <v>50.155767647913187</v>
      </c>
      <c r="I6">
        <v>44.758657522440828</v>
      </c>
      <c r="J6">
        <v>36.036467110007933</v>
      </c>
      <c r="K6">
        <v>25.509479628716122</v>
      </c>
      <c r="L6">
        <v>7.7410745014034701</v>
      </c>
      <c r="M6">
        <v>27.371961373503279</v>
      </c>
      <c r="N6">
        <v>15.569350298544469</v>
      </c>
      <c r="O6">
        <v>7.2102693342628488</v>
      </c>
      <c r="P6">
        <v>2.8609978706439159</v>
      </c>
      <c r="Q6">
        <v>0.74900328767455737</v>
      </c>
      <c r="R6">
        <v>52.377673761423033</v>
      </c>
      <c r="S6">
        <v>46.649894588960272</v>
      </c>
      <c r="T6">
        <v>42.45125944271124</v>
      </c>
      <c r="U6">
        <v>34.085640794043158</v>
      </c>
      <c r="V6">
        <v>22.914815431289199</v>
      </c>
      <c r="W6" t="s">
        <v>156</v>
      </c>
      <c r="X6" t="s">
        <v>157</v>
      </c>
      <c r="Y6" t="s">
        <v>158</v>
      </c>
      <c r="Z6" t="s">
        <v>159</v>
      </c>
      <c r="AA6" t="s">
        <v>160</v>
      </c>
      <c r="AB6" t="s">
        <v>161</v>
      </c>
      <c r="AC6" t="s">
        <v>162</v>
      </c>
      <c r="AD6" t="s">
        <v>163</v>
      </c>
      <c r="AE6" t="s">
        <v>164</v>
      </c>
      <c r="AF6" t="s">
        <v>165</v>
      </c>
      <c r="AG6" t="s">
        <v>166</v>
      </c>
      <c r="AH6" t="s">
        <v>167</v>
      </c>
      <c r="AI6" t="s">
        <v>168</v>
      </c>
      <c r="AJ6">
        <v>51.72323701647715</v>
      </c>
      <c r="AK6">
        <v>56.788603007304559</v>
      </c>
      <c r="AL6">
        <v>46.976125763329648</v>
      </c>
      <c r="AM6">
        <v>23.69776247584074</v>
      </c>
      <c r="AN6">
        <v>40.288728782286867</v>
      </c>
      <c r="AO6">
        <v>1.0213195515198339</v>
      </c>
      <c r="AP6">
        <v>39.286401625201989</v>
      </c>
      <c r="AQ6">
        <v>38.937244455341322</v>
      </c>
      <c r="AR6">
        <v>17.50775967485734</v>
      </c>
      <c r="AS6">
        <v>31.629909743394439</v>
      </c>
      <c r="AT6">
        <v>51.821031617596908</v>
      </c>
      <c r="AU6">
        <v>37.400443307888779</v>
      </c>
      <c r="AV6">
        <v>41.353814347274813</v>
      </c>
      <c r="AW6"/>
      <c r="AX6"/>
      <c r="AY6"/>
      <c r="AZ6"/>
      <c r="BA6"/>
      <c r="BB6"/>
      <c r="BC6"/>
      <c r="BD6"/>
      <c r="BE6"/>
      <c r="BF6"/>
      <c r="BG6"/>
      <c r="BH6"/>
      <c r="BI6"/>
      <c r="BJ6"/>
      <c r="BK6"/>
      <c r="BL6"/>
      <c r="BM6"/>
      <c r="BN6"/>
      <c r="BO6"/>
      <c r="BP6"/>
      <c r="BQ6"/>
      <c r="BR6"/>
      <c r="BS6"/>
      <c r="BT6"/>
      <c r="BU6"/>
      <c r="BV6"/>
      <c r="BW6"/>
      <c r="BX6"/>
    </row>
    <row r="7">
      <c r="A7" t="s">
        <v>406</v>
      </c>
      <c r="B7">
        <v>2010</v>
      </c>
      <c r="C7" t="s">
        <v>409</v>
      </c>
      <c r="D7">
        <v>21</v>
      </c>
      <c r="E7" t="s">
        <v>60</v>
      </c>
      <c r="F7" t="s">
        <v>17</v>
      </c>
      <c r="G7" t="s">
        <v>419</v>
      </c>
      <c r="H7">
        <v>4.2989499885265774</v>
      </c>
      <c r="I7">
        <v>3.6507234786912832</v>
      </c>
      <c r="J7">
        <v>2.9206734625299728</v>
      </c>
      <c r="K7">
        <v>1.6061357474695059</v>
      </c>
      <c r="L7">
        <v>0.41904918203514069</v>
      </c>
      <c r="M7">
        <v>1.722829639368249</v>
      </c>
      <c r="N7">
        <v>0.35237442830504129</v>
      </c>
      <c r="O7">
        <v>0.87948962816002274</v>
      </c>
      <c r="P7">
        <v>0.45434444060438339</v>
      </c>
      <c r="Q7">
        <v>0</v>
      </c>
      <c r="R7">
        <v>4.6741411444239702</v>
      </c>
      <c r="S7">
        <v>4.2943951273874648</v>
      </c>
      <c r="T7">
        <v>2.4770864580054792</v>
      </c>
      <c r="U7">
        <v>3.4379290916271019</v>
      </c>
      <c r="V7">
        <v>0.95623502248388481</v>
      </c>
      <c r="W7" t="s">
        <v>156</v>
      </c>
      <c r="X7" t="s">
        <v>157</v>
      </c>
      <c r="Y7" t="s">
        <v>158</v>
      </c>
      <c r="Z7" t="s">
        <v>159</v>
      </c>
      <c r="AA7" t="s">
        <v>160</v>
      </c>
      <c r="AB7" t="s">
        <v>161</v>
      </c>
      <c r="AC7" t="s">
        <v>162</v>
      </c>
      <c r="AD7" t="s">
        <v>163</v>
      </c>
      <c r="AE7" t="s">
        <v>164</v>
      </c>
      <c r="AF7" t="s">
        <v>165</v>
      </c>
      <c r="AG7" t="s">
        <v>166</v>
      </c>
      <c r="AH7" t="s">
        <v>167</v>
      </c>
      <c r="AI7" t="s">
        <v>168</v>
      </c>
      <c r="AJ7">
        <v>2.250504845986895</v>
      </c>
      <c r="AK7">
        <v>5.1186728004419129</v>
      </c>
      <c r="AL7">
        <v>3.3413844494942881</v>
      </c>
      <c r="AM7">
        <v>2.385704561180698</v>
      </c>
      <c r="AN7">
        <v>3.7441336800153331</v>
      </c>
      <c r="AO7">
        <v>0.36468265644547082</v>
      </c>
      <c r="AP7">
        <v>1.985741972446575</v>
      </c>
      <c r="AQ7">
        <v>0.1048498061114637</v>
      </c>
      <c r="AR7">
        <v>8.9381332991191531</v>
      </c>
      <c r="AS7">
        <v>1.7201569278678921</v>
      </c>
      <c r="AT7">
        <v>2.0736086259538982</v>
      </c>
      <c r="AU7">
        <v>2.0352321535953819</v>
      </c>
      <c r="AV7">
        <v>3.2544139599108348</v>
      </c>
      <c r="AW7"/>
      <c r="AX7"/>
      <c r="AY7"/>
      <c r="AZ7"/>
      <c r="BA7"/>
      <c r="BB7"/>
      <c r="BC7"/>
      <c r="BD7"/>
      <c r="BE7"/>
      <c r="BF7"/>
      <c r="BG7"/>
      <c r="BH7"/>
      <c r="BI7"/>
      <c r="BJ7"/>
      <c r="BK7"/>
      <c r="BL7"/>
      <c r="BM7"/>
      <c r="BN7"/>
      <c r="BO7"/>
      <c r="BP7"/>
      <c r="BQ7"/>
      <c r="BR7"/>
      <c r="BS7"/>
      <c r="BT7"/>
      <c r="BU7"/>
      <c r="BV7"/>
      <c r="BW7"/>
      <c r="BX7"/>
    </row>
    <row r="8">
      <c r="A8" t="s">
        <v>406</v>
      </c>
      <c r="B8">
        <v>2010</v>
      </c>
      <c r="C8" t="s">
        <v>409</v>
      </c>
      <c r="D8">
        <v>22</v>
      </c>
      <c r="E8" t="s">
        <v>54</v>
      </c>
      <c r="F8" t="s">
        <v>49</v>
      </c>
      <c r="G8" t="s">
        <v>203</v>
      </c>
      <c r="H8">
        <v>15.1</v>
      </c>
      <c r="I8">
        <v>14</v>
      </c>
      <c r="J8">
        <v>10.5</v>
      </c>
      <c r="K8">
        <v>7.2999999999999998</v>
      </c>
      <c r="L8">
        <v>1</v>
      </c>
      <c r="M8">
        <v>7.5</v>
      </c>
      <c r="N8">
        <v>4.9000000000000004</v>
      </c>
      <c r="O8">
        <v>1.2</v>
      </c>
      <c r="P8">
        <v>0.40000000000000002</v>
      </c>
      <c r="Q8">
        <v>0.10000000000000001</v>
      </c>
      <c r="R8">
        <v>16.899999999999999</v>
      </c>
      <c r="S8">
        <v>14</v>
      </c>
      <c r="T8">
        <v>12.6</v>
      </c>
      <c r="U8">
        <v>10.300000000000001</v>
      </c>
      <c r="V8">
        <v>5.4000000000000004</v>
      </c>
      <c r="W8" t="s">
        <v>156</v>
      </c>
      <c r="X8" t="s">
        <v>157</v>
      </c>
      <c r="Y8" t="s">
        <v>158</v>
      </c>
      <c r="Z8" t="s">
        <v>159</v>
      </c>
      <c r="AA8" t="s">
        <v>160</v>
      </c>
      <c r="AB8" t="s">
        <v>161</v>
      </c>
      <c r="AC8" t="s">
        <v>162</v>
      </c>
      <c r="AD8" t="s">
        <v>163</v>
      </c>
      <c r="AE8" t="s">
        <v>164</v>
      </c>
      <c r="AF8" t="s">
        <v>165</v>
      </c>
      <c r="AG8" t="s">
        <v>166</v>
      </c>
      <c r="AH8" t="s">
        <v>167</v>
      </c>
      <c r="AI8" t="s">
        <v>168</v>
      </c>
      <c r="AJ8">
        <v>3.2000000000000002</v>
      </c>
      <c r="AK8">
        <v>3.8999999999999999</v>
      </c>
      <c r="AL8">
        <v>19.800000000000001</v>
      </c>
      <c r="AM8">
        <v>10.9</v>
      </c>
      <c r="AN8">
        <v>8</v>
      </c>
      <c r="AO8">
        <v>1.7</v>
      </c>
      <c r="AP8">
        <v>5.4000000000000004</v>
      </c>
      <c r="AQ8">
        <v>19.5</v>
      </c>
      <c r="AR8">
        <v>7.0999999999999996</v>
      </c>
      <c r="AS8">
        <v>8.3000000000000007</v>
      </c>
      <c r="AT8">
        <v>8.3000000000000007</v>
      </c>
      <c r="AU8">
        <v>14.9</v>
      </c>
      <c r="AV8">
        <v>7.2000000000000002</v>
      </c>
      <c r="AW8"/>
      <c r="AX8"/>
      <c r="AY8"/>
      <c r="AZ8"/>
      <c r="BA8"/>
      <c r="BB8"/>
      <c r="BC8"/>
      <c r="BD8"/>
      <c r="BE8"/>
      <c r="BF8"/>
      <c r="BG8"/>
      <c r="BH8"/>
      <c r="BI8"/>
      <c r="BJ8"/>
      <c r="BK8"/>
      <c r="BL8"/>
      <c r="BM8"/>
      <c r="BN8"/>
      <c r="BO8"/>
      <c r="BP8"/>
      <c r="BQ8"/>
      <c r="BR8"/>
      <c r="BS8"/>
      <c r="BT8"/>
      <c r="BU8"/>
      <c r="BV8"/>
      <c r="BW8"/>
      <c r="BX8"/>
    </row>
    <row r="9">
      <c r="A9" t="s">
        <v>406</v>
      </c>
      <c r="B9">
        <v>2010</v>
      </c>
      <c r="C9" t="s">
        <v>409</v>
      </c>
      <c r="D9">
        <v>23</v>
      </c>
      <c r="E9" t="s">
        <v>54</v>
      </c>
      <c r="F9" t="s">
        <v>48</v>
      </c>
      <c r="G9" t="s">
        <v>203</v>
      </c>
      <c r="H9">
        <v>84.900000000000006</v>
      </c>
      <c r="I9">
        <v>86</v>
      </c>
      <c r="J9">
        <v>89.5</v>
      </c>
      <c r="K9">
        <v>92.700000000000003</v>
      </c>
      <c r="L9">
        <v>99</v>
      </c>
      <c r="M9">
        <v>92.5</v>
      </c>
      <c r="N9">
        <v>95.099999999999994</v>
      </c>
      <c r="O9">
        <v>98.799999999999997</v>
      </c>
      <c r="P9">
        <v>99.599999999999994</v>
      </c>
      <c r="Q9">
        <v>99.900000000000006</v>
      </c>
      <c r="R9">
        <v>83.099999999999994</v>
      </c>
      <c r="S9">
        <v>86</v>
      </c>
      <c r="T9">
        <v>87.400000000000006</v>
      </c>
      <c r="U9">
        <v>89.700000000000003</v>
      </c>
      <c r="V9">
        <v>94.599999999999994</v>
      </c>
      <c r="W9" t="s">
        <v>156</v>
      </c>
      <c r="X9" t="s">
        <v>157</v>
      </c>
      <c r="Y9" t="s">
        <v>158</v>
      </c>
      <c r="Z9" t="s">
        <v>159</v>
      </c>
      <c r="AA9" t="s">
        <v>160</v>
      </c>
      <c r="AB9" t="s">
        <v>161</v>
      </c>
      <c r="AC9" t="s">
        <v>162</v>
      </c>
      <c r="AD9" t="s">
        <v>163</v>
      </c>
      <c r="AE9" t="s">
        <v>164</v>
      </c>
      <c r="AF9" t="s">
        <v>165</v>
      </c>
      <c r="AG9" t="s">
        <v>166</v>
      </c>
      <c r="AH9" t="s">
        <v>167</v>
      </c>
      <c r="AI9" t="s">
        <v>168</v>
      </c>
      <c r="AJ9">
        <v>96.799999999999997</v>
      </c>
      <c r="AK9">
        <v>96.099999999999994</v>
      </c>
      <c r="AL9">
        <v>80.200000000000003</v>
      </c>
      <c r="AM9">
        <v>89.099999999999994</v>
      </c>
      <c r="AN9">
        <v>92</v>
      </c>
      <c r="AO9">
        <v>98.299999999999997</v>
      </c>
      <c r="AP9">
        <v>94.599999999999994</v>
      </c>
      <c r="AQ9">
        <v>80.5</v>
      </c>
      <c r="AR9">
        <v>92.900000000000006</v>
      </c>
      <c r="AS9">
        <v>91.700000000000003</v>
      </c>
      <c r="AT9">
        <v>91.700000000000003</v>
      </c>
      <c r="AU9">
        <v>85.099999999999994</v>
      </c>
      <c r="AV9">
        <v>92.799999999999997</v>
      </c>
      <c r="AW9"/>
      <c r="AX9"/>
      <c r="AY9"/>
      <c r="AZ9"/>
      <c r="BA9"/>
      <c r="BB9"/>
      <c r="BC9"/>
      <c r="BD9"/>
      <c r="BE9"/>
      <c r="BF9"/>
      <c r="BG9"/>
      <c r="BH9"/>
      <c r="BI9"/>
      <c r="BJ9"/>
      <c r="BK9"/>
      <c r="BL9"/>
      <c r="BM9"/>
      <c r="BN9"/>
      <c r="BO9"/>
      <c r="BP9"/>
      <c r="BQ9"/>
      <c r="BR9"/>
      <c r="BS9"/>
      <c r="BT9"/>
      <c r="BU9"/>
      <c r="BV9"/>
      <c r="BW9"/>
      <c r="BX9"/>
    </row>
    <row r="10">
      <c r="A10" t="s">
        <v>406</v>
      </c>
      <c r="B10">
        <v>2010</v>
      </c>
      <c r="C10" t="s">
        <v>409</v>
      </c>
      <c r="D10">
        <v>29</v>
      </c>
      <c r="E10" t="s">
        <v>57</v>
      </c>
      <c r="F10" t="s">
        <v>49</v>
      </c>
      <c r="G10" t="s">
        <v>420</v>
      </c>
      <c r="H10">
        <v>29.300000000000001</v>
      </c>
      <c r="I10">
        <v>37.100000000000001</v>
      </c>
      <c r="J10">
        <v>45.5</v>
      </c>
      <c r="K10">
        <v>53.399999999999999</v>
      </c>
      <c r="L10">
        <v>71.5</v>
      </c>
      <c r="M10">
        <v>52.799999999999997</v>
      </c>
      <c r="N10">
        <v>64.5</v>
      </c>
      <c r="O10">
        <v>70.400000000000006</v>
      </c>
      <c r="P10">
        <v>75.700000000000003</v>
      </c>
      <c r="Q10">
        <v>85.299999999999997</v>
      </c>
      <c r="R10">
        <v>26.600000000000001</v>
      </c>
      <c r="S10">
        <v>33.899999999999999</v>
      </c>
      <c r="T10">
        <v>40.899999999999999</v>
      </c>
      <c r="U10">
        <v>46.200000000000003</v>
      </c>
      <c r="V10">
        <v>54.700000000000003</v>
      </c>
      <c r="W10" t="s">
        <v>156</v>
      </c>
      <c r="X10" t="s">
        <v>157</v>
      </c>
      <c r="Y10" t="s">
        <v>158</v>
      </c>
      <c r="Z10" t="s">
        <v>159</v>
      </c>
      <c r="AA10" t="s">
        <v>160</v>
      </c>
      <c r="AB10" t="s">
        <v>161</v>
      </c>
      <c r="AC10" t="s">
        <v>162</v>
      </c>
      <c r="AD10" t="s">
        <v>163</v>
      </c>
      <c r="AE10" t="s">
        <v>164</v>
      </c>
      <c r="AF10" t="s">
        <v>165</v>
      </c>
      <c r="AG10" t="s">
        <v>166</v>
      </c>
      <c r="AH10" t="s">
        <v>167</v>
      </c>
      <c r="AI10" t="s">
        <v>168</v>
      </c>
      <c r="AJ10">
        <v>42.700000000000003</v>
      </c>
      <c r="AK10">
        <v>30.800000000000001</v>
      </c>
      <c r="AL10">
        <v>22.899999999999999</v>
      </c>
      <c r="AM10">
        <v>56.899999999999999</v>
      </c>
      <c r="AN10">
        <v>31.399999999999999</v>
      </c>
      <c r="AO10">
        <v>76.599999999999994</v>
      </c>
      <c r="AP10">
        <v>47.799999999999997</v>
      </c>
      <c r="AQ10">
        <v>45.399999999999999</v>
      </c>
      <c r="AR10">
        <v>64.299999999999997</v>
      </c>
      <c r="AS10">
        <v>51.399999999999999</v>
      </c>
      <c r="AT10">
        <v>28.600000000000001</v>
      </c>
      <c r="AU10">
        <v>34.200000000000003</v>
      </c>
      <c r="AV10">
        <v>42.200000000000003</v>
      </c>
      <c r="AW10"/>
      <c r="AX10"/>
      <c r="AY10"/>
      <c r="AZ10"/>
      <c r="BA10"/>
      <c r="BB10"/>
      <c r="BC10"/>
      <c r="BD10"/>
      <c r="BE10"/>
      <c r="BF10"/>
      <c r="BG10"/>
      <c r="BH10"/>
      <c r="BI10"/>
      <c r="BJ10"/>
      <c r="BK10"/>
      <c r="BL10"/>
      <c r="BM10"/>
      <c r="BN10"/>
      <c r="BO10"/>
      <c r="BP10"/>
      <c r="BQ10"/>
      <c r="BR10"/>
      <c r="BS10"/>
      <c r="BT10"/>
      <c r="BU10"/>
      <c r="BV10"/>
      <c r="BW10"/>
      <c r="BX10"/>
    </row>
    <row r="11">
      <c r="A11" t="s">
        <v>406</v>
      </c>
      <c r="B11">
        <v>2010</v>
      </c>
      <c r="C11" t="s">
        <v>409</v>
      </c>
      <c r="D11">
        <v>30</v>
      </c>
      <c r="E11" t="s">
        <v>57</v>
      </c>
      <c r="F11" t="s">
        <v>48</v>
      </c>
      <c r="G11" t="s">
        <v>203</v>
      </c>
      <c r="H11">
        <v>70.700000000000003</v>
      </c>
      <c r="I11">
        <v>62.899999999999999</v>
      </c>
      <c r="J11">
        <v>54.5</v>
      </c>
      <c r="K11">
        <v>46.600000000000001</v>
      </c>
      <c r="L11">
        <v>28.5</v>
      </c>
      <c r="M11">
        <v>47.200000000000003</v>
      </c>
      <c r="N11">
        <v>35.5</v>
      </c>
      <c r="O11">
        <v>29.600000000000001</v>
      </c>
      <c r="P11">
        <v>24.300000000000001</v>
      </c>
      <c r="Q11">
        <v>14.699999999999999</v>
      </c>
      <c r="R11">
        <v>73.400000000000006</v>
      </c>
      <c r="S11">
        <v>66.099999999999994</v>
      </c>
      <c r="T11">
        <v>59.100000000000001</v>
      </c>
      <c r="U11">
        <v>53.799999999999997</v>
      </c>
      <c r="V11">
        <v>45.299999999999997</v>
      </c>
      <c r="W11" t="s">
        <v>156</v>
      </c>
      <c r="X11" t="s">
        <v>157</v>
      </c>
      <c r="Y11" t="s">
        <v>158</v>
      </c>
      <c r="Z11" t="s">
        <v>159</v>
      </c>
      <c r="AA11" t="s">
        <v>160</v>
      </c>
      <c r="AB11" t="s">
        <v>161</v>
      </c>
      <c r="AC11" t="s">
        <v>162</v>
      </c>
      <c r="AD11" t="s">
        <v>163</v>
      </c>
      <c r="AE11" t="s">
        <v>164</v>
      </c>
      <c r="AF11" t="s">
        <v>165</v>
      </c>
      <c r="AG11" t="s">
        <v>166</v>
      </c>
      <c r="AH11" t="s">
        <v>167</v>
      </c>
      <c r="AI11" t="s">
        <v>168</v>
      </c>
      <c r="AJ11">
        <v>57.299999999999997</v>
      </c>
      <c r="AK11">
        <v>69.200000000000003</v>
      </c>
      <c r="AL11">
        <v>77.099999999999994</v>
      </c>
      <c r="AM11">
        <v>43.100000000000001</v>
      </c>
      <c r="AN11">
        <v>68.599999999999994</v>
      </c>
      <c r="AO11">
        <v>23.399999999999999</v>
      </c>
      <c r="AP11">
        <v>52.200000000000003</v>
      </c>
      <c r="AQ11">
        <v>54.600000000000001</v>
      </c>
      <c r="AR11">
        <v>35.700000000000003</v>
      </c>
      <c r="AS11">
        <v>48.600000000000001</v>
      </c>
      <c r="AT11">
        <v>71.400000000000006</v>
      </c>
      <c r="AU11">
        <v>65.799999999999997</v>
      </c>
      <c r="AV11">
        <v>57.799999999999997</v>
      </c>
      <c r="AW11"/>
      <c r="AX11"/>
      <c r="AY11"/>
      <c r="AZ11"/>
      <c r="BA11"/>
      <c r="BB11"/>
      <c r="BC11"/>
      <c r="BD11"/>
      <c r="BE11"/>
      <c r="BF11"/>
      <c r="BG11"/>
      <c r="BH11"/>
      <c r="BI11"/>
      <c r="BJ11"/>
      <c r="BK11"/>
      <c r="BL11"/>
      <c r="BM11"/>
      <c r="BN11"/>
      <c r="BO11"/>
      <c r="BP11"/>
      <c r="BQ11"/>
      <c r="BR11"/>
      <c r="BS11"/>
      <c r="BT11"/>
      <c r="BU11"/>
      <c r="BV11"/>
      <c r="BW11"/>
      <c r="BX11"/>
    </row>
    <row r="12">
      <c r="A12" t="s">
        <v>406</v>
      </c>
      <c r="B12">
        <v>2010</v>
      </c>
      <c r="C12" t="s">
        <v>409</v>
      </c>
      <c r="D12">
        <v>31</v>
      </c>
      <c r="E12" t="s">
        <v>104</v>
      </c>
      <c r="F12" t="s">
        <v>49</v>
      </c>
      <c r="G12" t="s">
        <v>421</v>
      </c>
      <c r="H12">
        <v>6.0999999999999996</v>
      </c>
      <c r="I12">
        <v>9.0999999999999996</v>
      </c>
      <c r="J12">
        <v>14</v>
      </c>
      <c r="K12">
        <v>22.600000000000001</v>
      </c>
      <c r="L12">
        <v>45.899999999999999</v>
      </c>
      <c r="M12">
        <v>21.300000000000001</v>
      </c>
      <c r="N12">
        <v>36.5</v>
      </c>
      <c r="O12">
        <v>42.5</v>
      </c>
      <c r="P12">
        <v>54.100000000000001</v>
      </c>
      <c r="Q12">
        <v>60.799999999999997</v>
      </c>
      <c r="R12">
        <v>4.7999999999999998</v>
      </c>
      <c r="S12">
        <v>7.4000000000000004</v>
      </c>
      <c r="T12">
        <v>11.800000000000001</v>
      </c>
      <c r="U12">
        <v>13.800000000000001</v>
      </c>
      <c r="V12">
        <v>23.5</v>
      </c>
      <c r="W12" t="s">
        <v>156</v>
      </c>
      <c r="X12" t="s">
        <v>157</v>
      </c>
      <c r="Y12" t="s">
        <v>158</v>
      </c>
      <c r="Z12" t="s">
        <v>159</v>
      </c>
      <c r="AA12" t="s">
        <v>160</v>
      </c>
      <c r="AB12" t="s">
        <v>161</v>
      </c>
      <c r="AC12" t="s">
        <v>162</v>
      </c>
      <c r="AD12" t="s">
        <v>163</v>
      </c>
      <c r="AE12" t="s">
        <v>164</v>
      </c>
      <c r="AF12" t="s">
        <v>165</v>
      </c>
      <c r="AG12" t="s">
        <v>166</v>
      </c>
      <c r="AH12" t="s">
        <v>167</v>
      </c>
      <c r="AI12" t="s">
        <v>168</v>
      </c>
      <c r="AJ12">
        <v>6.2999999999999998</v>
      </c>
      <c r="AK12">
        <v>13.300000000000001</v>
      </c>
      <c r="AL12">
        <v>1.5</v>
      </c>
      <c r="AM12">
        <v>12.5</v>
      </c>
      <c r="AN12">
        <v>9.5</v>
      </c>
      <c r="AO12">
        <v>49.600000000000001</v>
      </c>
      <c r="AP12">
        <v>20.300000000000001</v>
      </c>
      <c r="AQ12">
        <v>11.5</v>
      </c>
      <c r="AR12">
        <v>39.399999999999999</v>
      </c>
      <c r="AS12">
        <v>24.899999999999999</v>
      </c>
      <c r="AT12">
        <v>5.7000000000000002</v>
      </c>
      <c r="AU12">
        <v>8.5999999999999996</v>
      </c>
      <c r="AV12">
        <v>13.6</v>
      </c>
      <c r="AW12"/>
      <c r="AX12"/>
      <c r="AY12"/>
      <c r="AZ12"/>
      <c r="BA12"/>
      <c r="BB12"/>
      <c r="BC12"/>
      <c r="BD12"/>
      <c r="BE12"/>
      <c r="BF12"/>
      <c r="BG12"/>
      <c r="BH12"/>
      <c r="BI12"/>
      <c r="BJ12"/>
      <c r="BK12"/>
      <c r="BL12"/>
      <c r="BM12"/>
      <c r="BN12"/>
      <c r="BO12"/>
      <c r="BP12"/>
      <c r="BQ12"/>
      <c r="BR12"/>
      <c r="BS12"/>
      <c r="BT12"/>
      <c r="BU12"/>
      <c r="BV12"/>
      <c r="BW12"/>
      <c r="BX12"/>
    </row>
    <row r="13">
      <c r="A13" t="s">
        <v>406</v>
      </c>
      <c r="B13">
        <v>2010</v>
      </c>
      <c r="C13" t="s">
        <v>409</v>
      </c>
      <c r="D13">
        <v>32</v>
      </c>
      <c r="E13" t="s">
        <v>104</v>
      </c>
      <c r="F13" t="s">
        <v>48</v>
      </c>
      <c r="G13" t="s">
        <v>203</v>
      </c>
      <c r="H13">
        <v>93.900000000000006</v>
      </c>
      <c r="I13">
        <v>90.900000000000006</v>
      </c>
      <c r="J13">
        <v>86</v>
      </c>
      <c r="K13">
        <v>77.400000000000006</v>
      </c>
      <c r="L13">
        <v>54.100000000000001</v>
      </c>
      <c r="M13">
        <v>78.700000000000003</v>
      </c>
      <c r="N13">
        <v>63.5</v>
      </c>
      <c r="O13">
        <v>57.5</v>
      </c>
      <c r="P13">
        <v>45.899999999999999</v>
      </c>
      <c r="Q13">
        <v>39.200000000000003</v>
      </c>
      <c r="R13">
        <v>95.200000000000003</v>
      </c>
      <c r="S13">
        <v>92.599999999999994</v>
      </c>
      <c r="T13">
        <v>88.200000000000003</v>
      </c>
      <c r="U13">
        <v>86.200000000000003</v>
      </c>
      <c r="V13">
        <v>76.5</v>
      </c>
      <c r="W13" t="s">
        <v>156</v>
      </c>
      <c r="X13" t="s">
        <v>157</v>
      </c>
      <c r="Y13" t="s">
        <v>158</v>
      </c>
      <c r="Z13" t="s">
        <v>159</v>
      </c>
      <c r="AA13" t="s">
        <v>160</v>
      </c>
      <c r="AB13" t="s">
        <v>161</v>
      </c>
      <c r="AC13" t="s">
        <v>162</v>
      </c>
      <c r="AD13" t="s">
        <v>163</v>
      </c>
      <c r="AE13" t="s">
        <v>164</v>
      </c>
      <c r="AF13" t="s">
        <v>165</v>
      </c>
      <c r="AG13" t="s">
        <v>166</v>
      </c>
      <c r="AH13" t="s">
        <v>167</v>
      </c>
      <c r="AI13" t="s">
        <v>168</v>
      </c>
      <c r="AJ13">
        <v>93.700000000000003</v>
      </c>
      <c r="AK13">
        <v>86.700000000000003</v>
      </c>
      <c r="AL13">
        <v>98.5</v>
      </c>
      <c r="AM13">
        <v>87.5</v>
      </c>
      <c r="AN13">
        <v>90.5</v>
      </c>
      <c r="AO13">
        <v>50.399999999999999</v>
      </c>
      <c r="AP13">
        <v>79.700000000000003</v>
      </c>
      <c r="AQ13">
        <v>88.5</v>
      </c>
      <c r="AR13">
        <v>60.600000000000001</v>
      </c>
      <c r="AS13">
        <v>75.099999999999994</v>
      </c>
      <c r="AT13">
        <v>94.299999999999997</v>
      </c>
      <c r="AU13">
        <v>91.400000000000006</v>
      </c>
      <c r="AV13">
        <v>86.400000000000006</v>
      </c>
      <c r="AW13"/>
      <c r="AX13"/>
      <c r="AY13"/>
      <c r="AZ13"/>
      <c r="BA13"/>
      <c r="BB13"/>
      <c r="BC13"/>
      <c r="BD13"/>
      <c r="BE13"/>
      <c r="BF13"/>
      <c r="BG13"/>
      <c r="BH13"/>
      <c r="BI13"/>
      <c r="BJ13"/>
      <c r="BK13"/>
      <c r="BL13"/>
      <c r="BM13"/>
      <c r="BN13"/>
      <c r="BO13"/>
      <c r="BP13"/>
      <c r="BQ13"/>
      <c r="BR13"/>
      <c r="BS13"/>
      <c r="BT13"/>
      <c r="BU13"/>
      <c r="BV13"/>
      <c r="BW13"/>
      <c r="BX13"/>
    </row>
    <row r="14">
      <c r="A14" t="s">
        <v>406</v>
      </c>
      <c r="B14">
        <v>2010</v>
      </c>
      <c r="C14" t="s">
        <v>409</v>
      </c>
      <c r="D14">
        <v>35</v>
      </c>
      <c r="E14" t="s">
        <v>55</v>
      </c>
      <c r="F14" t="s">
        <v>49</v>
      </c>
      <c r="G14" t="s">
        <v>203</v>
      </c>
      <c r="H14">
        <v>26</v>
      </c>
      <c r="I14">
        <v>32.799999999999997</v>
      </c>
      <c r="J14">
        <v>41</v>
      </c>
      <c r="K14">
        <v>54.100000000000001</v>
      </c>
      <c r="L14">
        <v>87</v>
      </c>
      <c r="M14">
        <v>42.899999999999999</v>
      </c>
      <c r="N14">
        <v>71.900000000000006</v>
      </c>
      <c r="O14">
        <v>87.799999999999997</v>
      </c>
      <c r="P14">
        <v>92.5</v>
      </c>
      <c r="Q14">
        <v>99.299999999999997</v>
      </c>
      <c r="R14">
        <v>24.5</v>
      </c>
      <c r="S14">
        <v>30.100000000000001</v>
      </c>
      <c r="T14">
        <v>38.5</v>
      </c>
      <c r="U14">
        <v>41.200000000000003</v>
      </c>
      <c r="V14">
        <v>58.899999999999999</v>
      </c>
      <c r="W14" t="s">
        <v>156</v>
      </c>
      <c r="X14" t="s">
        <v>157</v>
      </c>
      <c r="Y14" t="s">
        <v>158</v>
      </c>
      <c r="Z14" t="s">
        <v>159</v>
      </c>
      <c r="AA14" t="s">
        <v>160</v>
      </c>
      <c r="AB14" t="s">
        <v>161</v>
      </c>
      <c r="AC14" t="s">
        <v>162</v>
      </c>
      <c r="AD14" t="s">
        <v>163</v>
      </c>
      <c r="AE14" t="s">
        <v>164</v>
      </c>
      <c r="AF14" t="s">
        <v>165</v>
      </c>
      <c r="AG14" t="s">
        <v>166</v>
      </c>
      <c r="AH14" t="s">
        <v>167</v>
      </c>
      <c r="AI14" t="s">
        <v>168</v>
      </c>
      <c r="AJ14">
        <v>46.700000000000003</v>
      </c>
      <c r="AK14">
        <v>30.5</v>
      </c>
      <c r="AL14">
        <v>24.5</v>
      </c>
      <c r="AM14">
        <v>50.600000000000001</v>
      </c>
      <c r="AN14">
        <v>33.5</v>
      </c>
      <c r="AO14">
        <v>89.400000000000006</v>
      </c>
      <c r="AP14">
        <v>42.399999999999999</v>
      </c>
      <c r="AQ14">
        <v>39.100000000000001</v>
      </c>
      <c r="AR14">
        <v>62.799999999999997</v>
      </c>
      <c r="AS14">
        <v>52.899999999999999</v>
      </c>
      <c r="AT14">
        <v>36</v>
      </c>
      <c r="AU14">
        <v>26.300000000000001</v>
      </c>
      <c r="AV14">
        <v>44.799999999999997</v>
      </c>
      <c r="AW14"/>
      <c r="AX14"/>
      <c r="AY14"/>
      <c r="AZ14"/>
      <c r="BA14"/>
      <c r="BB14"/>
      <c r="BC14"/>
      <c r="BD14"/>
      <c r="BE14"/>
      <c r="BF14"/>
      <c r="BG14"/>
      <c r="BH14"/>
      <c r="BI14"/>
      <c r="BJ14"/>
      <c r="BK14"/>
      <c r="BL14"/>
      <c r="BM14"/>
      <c r="BN14"/>
      <c r="BO14"/>
      <c r="BP14"/>
      <c r="BQ14"/>
      <c r="BR14"/>
      <c r="BS14"/>
      <c r="BT14"/>
      <c r="BU14"/>
      <c r="BV14"/>
      <c r="BW14"/>
      <c r="BX14"/>
    </row>
    <row r="15">
      <c r="A15" t="s">
        <v>406</v>
      </c>
      <c r="B15">
        <v>2010</v>
      </c>
      <c r="C15" t="s">
        <v>409</v>
      </c>
      <c r="D15">
        <v>36</v>
      </c>
      <c r="E15" t="s">
        <v>55</v>
      </c>
      <c r="F15" t="s">
        <v>48</v>
      </c>
      <c r="G15" t="s">
        <v>203</v>
      </c>
      <c r="H15">
        <v>74</v>
      </c>
      <c r="I15">
        <v>67.200000000000003</v>
      </c>
      <c r="J15">
        <v>59</v>
      </c>
      <c r="K15">
        <v>45.899999999999999</v>
      </c>
      <c r="L15">
        <v>13</v>
      </c>
      <c r="M15">
        <v>57.100000000000001</v>
      </c>
      <c r="N15">
        <v>28.100000000000001</v>
      </c>
      <c r="O15">
        <v>12.199999999999999</v>
      </c>
      <c r="P15">
        <v>7.5</v>
      </c>
      <c r="Q15">
        <v>0.69999999999999996</v>
      </c>
      <c r="R15">
        <v>75.5</v>
      </c>
      <c r="S15">
        <v>69.900000000000006</v>
      </c>
      <c r="T15">
        <v>61.5</v>
      </c>
      <c r="U15">
        <v>58.799999999999997</v>
      </c>
      <c r="V15">
        <v>41.100000000000001</v>
      </c>
      <c r="W15" t="s">
        <v>156</v>
      </c>
      <c r="X15" t="s">
        <v>157</v>
      </c>
      <c r="Y15" t="s">
        <v>158</v>
      </c>
      <c r="Z15" t="s">
        <v>159</v>
      </c>
      <c r="AA15" t="s">
        <v>160</v>
      </c>
      <c r="AB15" t="s">
        <v>161</v>
      </c>
      <c r="AC15" t="s">
        <v>162</v>
      </c>
      <c r="AD15" t="s">
        <v>163</v>
      </c>
      <c r="AE15" t="s">
        <v>164</v>
      </c>
      <c r="AF15" t="s">
        <v>165</v>
      </c>
      <c r="AG15" t="s">
        <v>166</v>
      </c>
      <c r="AH15" t="s">
        <v>167</v>
      </c>
      <c r="AI15" t="s">
        <v>168</v>
      </c>
      <c r="AJ15">
        <v>53.299999999999997</v>
      </c>
      <c r="AK15">
        <v>69.5</v>
      </c>
      <c r="AL15">
        <v>75.5</v>
      </c>
      <c r="AM15">
        <v>49.399999999999999</v>
      </c>
      <c r="AN15">
        <v>66.5</v>
      </c>
      <c r="AO15">
        <v>10.6</v>
      </c>
      <c r="AP15">
        <v>57.600000000000001</v>
      </c>
      <c r="AQ15">
        <v>60.899999999999999</v>
      </c>
      <c r="AR15">
        <v>37.200000000000003</v>
      </c>
      <c r="AS15">
        <v>47.100000000000001</v>
      </c>
      <c r="AT15">
        <v>64</v>
      </c>
      <c r="AU15">
        <v>73.700000000000003</v>
      </c>
      <c r="AV15">
        <v>55.200000000000003</v>
      </c>
      <c r="AW15"/>
      <c r="AX15"/>
      <c r="AY15"/>
      <c r="AZ15"/>
      <c r="BA15"/>
      <c r="BB15"/>
      <c r="BC15"/>
      <c r="BD15"/>
      <c r="BE15"/>
      <c r="BF15"/>
      <c r="BG15"/>
      <c r="BH15"/>
      <c r="BI15"/>
      <c r="BJ15"/>
      <c r="BK15"/>
      <c r="BL15"/>
      <c r="BM15"/>
      <c r="BN15"/>
      <c r="BO15"/>
      <c r="BP15"/>
      <c r="BQ15"/>
      <c r="BR15"/>
      <c r="BS15"/>
      <c r="BT15"/>
      <c r="BU15"/>
      <c r="BV15"/>
      <c r="BW15"/>
      <c r="BX15"/>
    </row>
    <row r="16">
      <c r="A16" t="s">
        <v>406</v>
      </c>
      <c r="B16">
        <v>2010</v>
      </c>
      <c r="C16" t="s">
        <v>409</v>
      </c>
      <c r="D16">
        <v>37</v>
      </c>
      <c r="E16" t="s">
        <v>169</v>
      </c>
      <c r="F16" t="s">
        <v>49</v>
      </c>
      <c r="G16" t="s">
        <v>422</v>
      </c>
      <c r="H16">
        <v>19.399999999999999</v>
      </c>
      <c r="I16">
        <v>23.899999999999999</v>
      </c>
      <c r="J16">
        <v>32.899999999999999</v>
      </c>
      <c r="K16">
        <v>46.700000000000003</v>
      </c>
      <c r="L16">
        <v>82.799999999999997</v>
      </c>
      <c r="M16">
        <v>37</v>
      </c>
      <c r="N16">
        <v>63.899999999999999</v>
      </c>
      <c r="O16">
        <v>82.799999999999997</v>
      </c>
      <c r="P16">
        <v>90.299999999999997</v>
      </c>
      <c r="Q16">
        <v>98.5</v>
      </c>
      <c r="R16">
        <v>17.600000000000001</v>
      </c>
      <c r="S16">
        <v>22.5</v>
      </c>
      <c r="T16">
        <v>28.399999999999999</v>
      </c>
      <c r="U16">
        <v>33.899999999999999</v>
      </c>
      <c r="V16">
        <v>51.5</v>
      </c>
      <c r="W16" t="s">
        <v>156</v>
      </c>
      <c r="X16" t="s">
        <v>157</v>
      </c>
      <c r="Y16" t="s">
        <v>158</v>
      </c>
      <c r="Z16" t="s">
        <v>159</v>
      </c>
      <c r="AA16" t="s">
        <v>160</v>
      </c>
      <c r="AB16" t="s">
        <v>161</v>
      </c>
      <c r="AC16" t="s">
        <v>162</v>
      </c>
      <c r="AD16" t="s">
        <v>163</v>
      </c>
      <c r="AE16" t="s">
        <v>164</v>
      </c>
      <c r="AF16" t="s">
        <v>165</v>
      </c>
      <c r="AG16" t="s">
        <v>166</v>
      </c>
      <c r="AH16" t="s">
        <v>167</v>
      </c>
      <c r="AI16" t="s">
        <v>168</v>
      </c>
      <c r="AJ16">
        <v>36.299999999999997</v>
      </c>
      <c r="AK16">
        <v>19.899999999999999</v>
      </c>
      <c r="AL16">
        <v>18.199999999999999</v>
      </c>
      <c r="AM16">
        <v>42.5</v>
      </c>
      <c r="AN16">
        <v>25.5</v>
      </c>
      <c r="AO16">
        <v>88.5</v>
      </c>
      <c r="AP16">
        <v>33.5</v>
      </c>
      <c r="AQ16">
        <v>27.5</v>
      </c>
      <c r="AR16">
        <v>54</v>
      </c>
      <c r="AS16">
        <v>48.700000000000003</v>
      </c>
      <c r="AT16">
        <v>23.199999999999999</v>
      </c>
      <c r="AU16">
        <v>21.5</v>
      </c>
      <c r="AV16">
        <v>38.200000000000003</v>
      </c>
      <c r="AW16"/>
      <c r="AX16"/>
      <c r="AY16"/>
      <c r="AZ16"/>
      <c r="BA16"/>
      <c r="BB16"/>
      <c r="BC16"/>
      <c r="BD16"/>
      <c r="BE16"/>
      <c r="BF16"/>
      <c r="BG16"/>
      <c r="BH16"/>
      <c r="BI16"/>
      <c r="BJ16"/>
      <c r="BK16"/>
      <c r="BL16"/>
      <c r="BM16"/>
      <c r="BN16"/>
      <c r="BO16"/>
      <c r="BP16"/>
      <c r="BQ16"/>
      <c r="BR16"/>
      <c r="BS16"/>
      <c r="BT16"/>
      <c r="BU16"/>
      <c r="BV16"/>
      <c r="BW16"/>
      <c r="BX16"/>
    </row>
    <row r="17">
      <c r="A17" t="s">
        <v>406</v>
      </c>
      <c r="B17">
        <v>2010</v>
      </c>
      <c r="C17" t="s">
        <v>409</v>
      </c>
      <c r="D17">
        <v>38</v>
      </c>
      <c r="E17" t="s">
        <v>169</v>
      </c>
      <c r="F17" t="s">
        <v>48</v>
      </c>
      <c r="G17" t="s">
        <v>203</v>
      </c>
      <c r="H17">
        <v>80.599999999999994</v>
      </c>
      <c r="I17">
        <v>76.099999999999994</v>
      </c>
      <c r="J17">
        <v>67.099999999999994</v>
      </c>
      <c r="K17">
        <v>53.299999999999997</v>
      </c>
      <c r="L17">
        <v>17.199999999999999</v>
      </c>
      <c r="M17">
        <v>63</v>
      </c>
      <c r="N17">
        <v>36.100000000000001</v>
      </c>
      <c r="O17">
        <v>17.199999999999999</v>
      </c>
      <c r="P17">
        <v>9.6999999999999993</v>
      </c>
      <c r="Q17">
        <v>1.5</v>
      </c>
      <c r="R17">
        <v>82.400000000000006</v>
      </c>
      <c r="S17">
        <v>77.5</v>
      </c>
      <c r="T17">
        <v>71.599999999999994</v>
      </c>
      <c r="U17">
        <v>66.099999999999994</v>
      </c>
      <c r="V17">
        <v>48.5</v>
      </c>
      <c r="W17" t="s">
        <v>156</v>
      </c>
      <c r="X17" t="s">
        <v>157</v>
      </c>
      <c r="Y17" t="s">
        <v>158</v>
      </c>
      <c r="Z17" t="s">
        <v>159</v>
      </c>
      <c r="AA17" t="s">
        <v>160</v>
      </c>
      <c r="AB17" t="s">
        <v>161</v>
      </c>
      <c r="AC17" t="s">
        <v>162</v>
      </c>
      <c r="AD17" t="s">
        <v>163</v>
      </c>
      <c r="AE17" t="s">
        <v>164</v>
      </c>
      <c r="AF17" t="s">
        <v>165</v>
      </c>
      <c r="AG17" t="s">
        <v>166</v>
      </c>
      <c r="AH17" t="s">
        <v>167</v>
      </c>
      <c r="AI17" t="s">
        <v>168</v>
      </c>
      <c r="AJ17">
        <v>63.700000000000003</v>
      </c>
      <c r="AK17">
        <v>80.099999999999994</v>
      </c>
      <c r="AL17">
        <v>81.799999999999997</v>
      </c>
      <c r="AM17">
        <v>57.5</v>
      </c>
      <c r="AN17">
        <v>74.5</v>
      </c>
      <c r="AO17">
        <v>11.5</v>
      </c>
      <c r="AP17">
        <v>66.5</v>
      </c>
      <c r="AQ17">
        <v>72.5</v>
      </c>
      <c r="AR17">
        <v>46</v>
      </c>
      <c r="AS17">
        <v>51.299999999999997</v>
      </c>
      <c r="AT17">
        <v>76.799999999999997</v>
      </c>
      <c r="AU17">
        <v>78.5</v>
      </c>
      <c r="AV17">
        <v>61.799999999999997</v>
      </c>
      <c r="AW17"/>
      <c r="AX17"/>
      <c r="AY17"/>
      <c r="AZ17"/>
      <c r="BA17"/>
      <c r="BB17"/>
      <c r="BC17"/>
      <c r="BD17"/>
      <c r="BE17"/>
      <c r="BF17"/>
      <c r="BG17"/>
      <c r="BH17"/>
      <c r="BI17"/>
      <c r="BJ17"/>
      <c r="BK17"/>
      <c r="BL17"/>
      <c r="BM17"/>
      <c r="BN17"/>
      <c r="BO17"/>
      <c r="BP17"/>
      <c r="BQ17"/>
      <c r="BR17"/>
      <c r="BS17"/>
      <c r="BT17"/>
      <c r="BU17"/>
      <c r="BV17"/>
      <c r="BW17"/>
      <c r="BX17"/>
    </row>
    <row r="18">
      <c r="A18" t="s">
        <v>406</v>
      </c>
      <c r="B18">
        <v>2010</v>
      </c>
      <c r="C18" t="s">
        <v>409</v>
      </c>
      <c r="D18">
        <v>41</v>
      </c>
      <c r="E18" t="s">
        <v>56</v>
      </c>
      <c r="F18" t="s">
        <v>49</v>
      </c>
      <c r="G18" t="s">
        <v>203</v>
      </c>
      <c r="H18">
        <v>27.5</v>
      </c>
      <c r="I18">
        <v>24.699999999999999</v>
      </c>
      <c r="J18">
        <v>17.100000000000001</v>
      </c>
      <c r="K18">
        <v>12.800000000000001</v>
      </c>
      <c r="L18">
        <v>2.2000000000000002</v>
      </c>
      <c r="M18">
        <v>11.300000000000001</v>
      </c>
      <c r="N18">
        <v>5.5999999999999996</v>
      </c>
      <c r="O18">
        <v>1.6000000000000001</v>
      </c>
      <c r="P18">
        <v>0.59999999999999998</v>
      </c>
      <c r="Q18">
        <v>0.10000000000000001</v>
      </c>
      <c r="R18">
        <v>29.5</v>
      </c>
      <c r="S18">
        <v>26.199999999999999</v>
      </c>
      <c r="T18">
        <v>21.100000000000001</v>
      </c>
      <c r="U18">
        <v>17.300000000000001</v>
      </c>
      <c r="V18">
        <v>10.5</v>
      </c>
      <c r="W18" t="s">
        <v>156</v>
      </c>
      <c r="X18" t="s">
        <v>157</v>
      </c>
      <c r="Y18" t="s">
        <v>158</v>
      </c>
      <c r="Z18" t="s">
        <v>159</v>
      </c>
      <c r="AA18" t="s">
        <v>160</v>
      </c>
      <c r="AB18" t="s">
        <v>161</v>
      </c>
      <c r="AC18" t="s">
        <v>162</v>
      </c>
      <c r="AD18" t="s">
        <v>163</v>
      </c>
      <c r="AE18" t="s">
        <v>164</v>
      </c>
      <c r="AF18" t="s">
        <v>165</v>
      </c>
      <c r="AG18" t="s">
        <v>166</v>
      </c>
      <c r="AH18" t="s">
        <v>167</v>
      </c>
      <c r="AI18" t="s">
        <v>168</v>
      </c>
      <c r="AJ18">
        <v>19.699999999999999</v>
      </c>
      <c r="AK18">
        <v>9.1999999999999993</v>
      </c>
      <c r="AL18">
        <v>30.5</v>
      </c>
      <c r="AM18">
        <v>16.800000000000001</v>
      </c>
      <c r="AN18">
        <v>14.4</v>
      </c>
      <c r="AO18">
        <v>1.8</v>
      </c>
      <c r="AP18">
        <v>15.199999999999999</v>
      </c>
      <c r="AQ18">
        <v>25.600000000000001</v>
      </c>
      <c r="AR18">
        <v>13.699999999999999</v>
      </c>
      <c r="AS18">
        <v>19.300000000000001</v>
      </c>
      <c r="AT18">
        <v>20.399999999999999</v>
      </c>
      <c r="AU18">
        <v>22.300000000000001</v>
      </c>
      <c r="AV18">
        <v>25.100000000000001</v>
      </c>
      <c r="AW18"/>
      <c r="AX18"/>
      <c r="AY18"/>
      <c r="AZ18"/>
      <c r="BA18"/>
      <c r="BB18"/>
      <c r="BC18"/>
      <c r="BD18"/>
      <c r="BE18"/>
      <c r="BF18"/>
      <c r="BG18"/>
      <c r="BH18"/>
      <c r="BI18"/>
      <c r="BJ18"/>
      <c r="BK18"/>
      <c r="BL18"/>
      <c r="BM18"/>
      <c r="BN18"/>
      <c r="BO18"/>
      <c r="BP18"/>
      <c r="BQ18"/>
      <c r="BR18"/>
      <c r="BS18"/>
      <c r="BT18"/>
      <c r="BU18"/>
      <c r="BV18"/>
      <c r="BW18"/>
      <c r="BX18"/>
    </row>
    <row r="19">
      <c r="A19" t="s">
        <v>406</v>
      </c>
      <c r="B19">
        <v>2010</v>
      </c>
      <c r="C19" t="s">
        <v>409</v>
      </c>
      <c r="D19">
        <v>42</v>
      </c>
      <c r="E19" t="s">
        <v>56</v>
      </c>
      <c r="F19" t="s">
        <v>48</v>
      </c>
      <c r="G19" t="s">
        <v>423</v>
      </c>
      <c r="H19">
        <v>72.5</v>
      </c>
      <c r="I19">
        <v>75.299999999999997</v>
      </c>
      <c r="J19">
        <v>82.900000000000006</v>
      </c>
      <c r="K19">
        <v>87.200000000000003</v>
      </c>
      <c r="L19">
        <v>97.799999999999997</v>
      </c>
      <c r="M19">
        <v>88.700000000000003</v>
      </c>
      <c r="N19">
        <v>94.400000000000006</v>
      </c>
      <c r="O19">
        <v>98.400000000000006</v>
      </c>
      <c r="P19">
        <v>99.400000000000006</v>
      </c>
      <c r="Q19">
        <v>99.900000000000006</v>
      </c>
      <c r="R19">
        <v>70.5</v>
      </c>
      <c r="S19">
        <v>73.799999999999997</v>
      </c>
      <c r="T19">
        <v>78.900000000000006</v>
      </c>
      <c r="U19">
        <v>82.700000000000003</v>
      </c>
      <c r="V19">
        <v>89.5</v>
      </c>
      <c r="W19" t="s">
        <v>156</v>
      </c>
      <c r="X19" t="s">
        <v>157</v>
      </c>
      <c r="Y19" t="s">
        <v>158</v>
      </c>
      <c r="Z19" t="s">
        <v>159</v>
      </c>
      <c r="AA19" t="s">
        <v>160</v>
      </c>
      <c r="AB19" t="s">
        <v>161</v>
      </c>
      <c r="AC19" t="s">
        <v>162</v>
      </c>
      <c r="AD19" t="s">
        <v>163</v>
      </c>
      <c r="AE19" t="s">
        <v>164</v>
      </c>
      <c r="AF19" t="s">
        <v>165</v>
      </c>
      <c r="AG19" t="s">
        <v>166</v>
      </c>
      <c r="AH19" t="s">
        <v>167</v>
      </c>
      <c r="AI19" t="s">
        <v>168</v>
      </c>
      <c r="AJ19">
        <v>80.299999999999997</v>
      </c>
      <c r="AK19">
        <v>90.799999999999997</v>
      </c>
      <c r="AL19">
        <v>69.5</v>
      </c>
      <c r="AM19">
        <v>83.200000000000003</v>
      </c>
      <c r="AN19">
        <v>85.599999999999994</v>
      </c>
      <c r="AO19">
        <v>98.200000000000003</v>
      </c>
      <c r="AP19">
        <v>84.799999999999997</v>
      </c>
      <c r="AQ19">
        <v>74.400000000000006</v>
      </c>
      <c r="AR19">
        <v>86.299999999999997</v>
      </c>
      <c r="AS19">
        <v>80.700000000000003</v>
      </c>
      <c r="AT19">
        <v>79.599999999999994</v>
      </c>
      <c r="AU19">
        <v>77.700000000000003</v>
      </c>
      <c r="AV19">
        <v>74.900000000000006</v>
      </c>
      <c r="AW19"/>
      <c r="AX19"/>
      <c r="AY19"/>
      <c r="AZ19"/>
      <c r="BA19"/>
      <c r="BB19"/>
      <c r="BC19"/>
      <c r="BD19"/>
      <c r="BE19"/>
      <c r="BF19"/>
      <c r="BG19"/>
      <c r="BH19"/>
      <c r="BI19"/>
      <c r="BJ19"/>
      <c r="BK19"/>
      <c r="BL19"/>
      <c r="BM19"/>
      <c r="BN19"/>
      <c r="BO19"/>
      <c r="BP19"/>
      <c r="BQ19"/>
      <c r="BR19"/>
      <c r="BS19"/>
      <c r="BT19"/>
      <c r="BU19"/>
      <c r="BV19"/>
      <c r="BW19"/>
      <c r="BX19"/>
    </row>
    <row r="20">
      <c r="A20" t="s">
        <v>406</v>
      </c>
      <c r="B20">
        <v>2010</v>
      </c>
      <c r="C20" t="s">
        <v>409</v>
      </c>
      <c r="D20">
        <v>58</v>
      </c>
      <c r="E20" t="s">
        <v>170</v>
      </c>
      <c r="F20" t="s">
        <v>171</v>
      </c>
      <c r="G20" t="s">
        <v>203</v>
      </c>
      <c r="H20">
        <v>0.68863878046056348</v>
      </c>
      <c r="I20">
        <v>0.7131808544985172</v>
      </c>
      <c r="J20">
        <v>1.799454097690355</v>
      </c>
      <c r="K20">
        <v>4.4107262002314327</v>
      </c>
      <c r="L20">
        <v>13.736290365757281</v>
      </c>
      <c r="M20">
        <v>2.8138065836625219</v>
      </c>
      <c r="N20">
        <v>9.492894963567462</v>
      </c>
      <c r="O20">
        <v>11.59649689383258</v>
      </c>
      <c r="P20">
        <v>16.27562243228676</v>
      </c>
      <c r="Q20">
        <v>19.837310912461689</v>
      </c>
      <c r="R20">
        <v>0.29201163136466007</v>
      </c>
      <c r="S20">
        <v>0.54798780295707361</v>
      </c>
      <c r="T20">
        <v>1.2616338780258269</v>
      </c>
      <c r="U20">
        <v>2.528139460659149</v>
      </c>
      <c r="V20">
        <v>4.717886117752661</v>
      </c>
      <c r="W20" t="s">
        <v>156</v>
      </c>
      <c r="X20" t="s">
        <v>157</v>
      </c>
      <c r="Y20" t="s">
        <v>158</v>
      </c>
      <c r="Z20" t="s">
        <v>159</v>
      </c>
      <c r="AA20" t="s">
        <v>160</v>
      </c>
      <c r="AB20" t="s">
        <v>161</v>
      </c>
      <c r="AC20" t="s">
        <v>162</v>
      </c>
      <c r="AD20" t="s">
        <v>163</v>
      </c>
      <c r="AE20" t="s">
        <v>164</v>
      </c>
      <c r="AF20" t="s">
        <v>165</v>
      </c>
      <c r="AG20" t="s">
        <v>166</v>
      </c>
      <c r="AH20" t="s">
        <v>167</v>
      </c>
      <c r="AI20" t="s">
        <v>168</v>
      </c>
      <c r="AJ20">
        <v>0.77072062165712962</v>
      </c>
      <c r="AK20">
        <v>2.773157214158493</v>
      </c>
      <c r="AL20">
        <v>0.51386128148180032</v>
      </c>
      <c r="AM20">
        <v>1.579739772800109</v>
      </c>
      <c r="AN20">
        <v>3.153634882006219</v>
      </c>
      <c r="AO20">
        <v>12.748563328697109</v>
      </c>
      <c r="AP20">
        <v>3.6682571731496569</v>
      </c>
      <c r="AQ20">
        <v>1.5636511068023931</v>
      </c>
      <c r="AR20">
        <v>2.895130808911659</v>
      </c>
      <c r="AS20">
        <v>10.77955562518027</v>
      </c>
      <c r="AT20">
        <v>2.6810180693077941</v>
      </c>
      <c r="AU20">
        <v>0.35607540499651441</v>
      </c>
      <c r="AV20">
        <v>3.6157168205633941</v>
      </c>
      <c r="AW20"/>
      <c r="AX20"/>
      <c r="AY20"/>
      <c r="AZ20"/>
      <c r="BA20"/>
      <c r="BB20"/>
      <c r="BC20"/>
      <c r="BD20"/>
      <c r="BE20"/>
      <c r="BF20"/>
      <c r="BG20"/>
      <c r="BH20"/>
      <c r="BI20"/>
      <c r="BJ20"/>
      <c r="BK20"/>
      <c r="BL20"/>
      <c r="BM20"/>
      <c r="BN20"/>
      <c r="BO20"/>
      <c r="BP20"/>
      <c r="BQ20"/>
      <c r="BR20"/>
      <c r="BS20"/>
      <c r="BT20"/>
      <c r="BU20"/>
      <c r="BV20"/>
      <c r="BW20"/>
      <c r="BX20"/>
    </row>
    <row r="21">
      <c r="A21" t="s">
        <v>406</v>
      </c>
      <c r="B21">
        <v>2010</v>
      </c>
      <c r="C21" t="s">
        <v>409</v>
      </c>
      <c r="D21">
        <v>59</v>
      </c>
      <c r="E21" t="s">
        <v>170</v>
      </c>
      <c r="F21" t="s">
        <v>172</v>
      </c>
      <c r="G21" t="s">
        <v>203</v>
      </c>
      <c r="H21">
        <v>5.4102738742282126</v>
      </c>
      <c r="I21">
        <v>8.3854766201252886</v>
      </c>
      <c r="J21">
        <v>12.24480109060392</v>
      </c>
      <c r="K21">
        <v>18.167090029722591</v>
      </c>
      <c r="L21">
        <v>26.99233949720416</v>
      </c>
      <c r="M21">
        <v>18.4492060496063</v>
      </c>
      <c r="N21">
        <v>27.040461148968159</v>
      </c>
      <c r="O21">
        <v>29.239670584138821</v>
      </c>
      <c r="P21">
        <v>34.803255320349827</v>
      </c>
      <c r="Q21">
        <v>24.746031979027482</v>
      </c>
      <c r="R21">
        <v>4.5061769901678499</v>
      </c>
      <c r="S21">
        <v>6.8106869018188299</v>
      </c>
      <c r="T21">
        <v>10.582664877065611</v>
      </c>
      <c r="U21">
        <v>11.22503277242479</v>
      </c>
      <c r="V21">
        <v>18.494160429069328</v>
      </c>
      <c r="W21" t="s">
        <v>156</v>
      </c>
      <c r="X21" t="s">
        <v>157</v>
      </c>
      <c r="Y21" t="s">
        <v>158</v>
      </c>
      <c r="Z21" t="s">
        <v>159</v>
      </c>
      <c r="AA21" t="s">
        <v>160</v>
      </c>
      <c r="AB21" t="s">
        <v>161</v>
      </c>
      <c r="AC21" t="s">
        <v>162</v>
      </c>
      <c r="AD21" t="s">
        <v>163</v>
      </c>
      <c r="AE21" t="s">
        <v>164</v>
      </c>
      <c r="AF21" t="s">
        <v>165</v>
      </c>
      <c r="AG21" t="s">
        <v>166</v>
      </c>
      <c r="AH21" t="s">
        <v>167</v>
      </c>
      <c r="AI21" t="s">
        <v>168</v>
      </c>
      <c r="AJ21">
        <v>5.449059306985073</v>
      </c>
      <c r="AK21">
        <v>10.517925486726609</v>
      </c>
      <c r="AL21">
        <v>0.95099029587000572</v>
      </c>
      <c r="AM21">
        <v>10.936988494203719</v>
      </c>
      <c r="AN21">
        <v>6.3947586215133159</v>
      </c>
      <c r="AO21">
        <v>30.509593497006879</v>
      </c>
      <c r="AP21">
        <v>16.61177928655616</v>
      </c>
      <c r="AQ21">
        <v>9.9756429304674974</v>
      </c>
      <c r="AR21">
        <v>36.465314173408608</v>
      </c>
      <c r="AS21">
        <v>14.14738345933824</v>
      </c>
      <c r="AT21">
        <v>3.0045283644539031</v>
      </c>
      <c r="AU21">
        <v>8.2726078985012901</v>
      </c>
      <c r="AV21">
        <v>9.9570558433532863</v>
      </c>
      <c r="AW21"/>
      <c r="AX21"/>
      <c r="AY21"/>
      <c r="AZ21"/>
      <c r="BA21"/>
      <c r="BB21"/>
      <c r="BC21"/>
      <c r="BD21"/>
      <c r="BE21"/>
      <c r="BF21"/>
      <c r="BG21"/>
      <c r="BH21"/>
      <c r="BI21"/>
      <c r="BJ21"/>
      <c r="BK21"/>
      <c r="BL21"/>
      <c r="BM21"/>
      <c r="BN21"/>
      <c r="BO21"/>
      <c r="BP21"/>
      <c r="BQ21"/>
      <c r="BR21"/>
      <c r="BS21"/>
      <c r="BT21"/>
      <c r="BU21"/>
      <c r="BV21"/>
      <c r="BW21"/>
      <c r="BX21"/>
    </row>
    <row r="22">
      <c r="A22" t="s">
        <v>406</v>
      </c>
      <c r="B22">
        <v>2010</v>
      </c>
      <c r="C22" t="s">
        <v>409</v>
      </c>
      <c r="D22">
        <v>60</v>
      </c>
      <c r="E22" t="s">
        <v>170</v>
      </c>
      <c r="F22" t="s">
        <v>173</v>
      </c>
      <c r="G22" t="s">
        <v>203</v>
      </c>
      <c r="H22">
        <v>23.248545778016599</v>
      </c>
      <c r="I22">
        <v>27.978713779144609</v>
      </c>
      <c r="J22">
        <v>31.461916471548541</v>
      </c>
      <c r="K22">
        <v>30.848844532470281</v>
      </c>
      <c r="L22">
        <v>22.75335025782428</v>
      </c>
      <c r="M22">
        <v>31.584644184674879</v>
      </c>
      <c r="N22">
        <v>27.918249818132711</v>
      </c>
      <c r="O22">
        <v>26.418879702683409</v>
      </c>
      <c r="P22">
        <v>19.040966726324349</v>
      </c>
      <c r="Q22">
        <v>16.827517613215441</v>
      </c>
      <c r="R22">
        <v>21.778150647939661</v>
      </c>
      <c r="S22">
        <v>26.493867232697269</v>
      </c>
      <c r="T22">
        <v>29.026567064677771</v>
      </c>
      <c r="U22">
        <v>32.4339506775896</v>
      </c>
      <c r="V22">
        <v>31.057745267283121</v>
      </c>
      <c r="W22" t="s">
        <v>156</v>
      </c>
      <c r="X22" t="s">
        <v>157</v>
      </c>
      <c r="Y22" t="s">
        <v>158</v>
      </c>
      <c r="Z22" t="s">
        <v>159</v>
      </c>
      <c r="AA22" t="s">
        <v>160</v>
      </c>
      <c r="AB22" t="s">
        <v>161</v>
      </c>
      <c r="AC22" t="s">
        <v>162</v>
      </c>
      <c r="AD22" t="s">
        <v>163</v>
      </c>
      <c r="AE22" t="s">
        <v>164</v>
      </c>
      <c r="AF22" t="s">
        <v>165</v>
      </c>
      <c r="AG22" t="s">
        <v>166</v>
      </c>
      <c r="AH22" t="s">
        <v>167</v>
      </c>
      <c r="AI22" t="s">
        <v>168</v>
      </c>
      <c r="AJ22">
        <v>36.431036957572267</v>
      </c>
      <c r="AK22">
        <v>17.483507788361571</v>
      </c>
      <c r="AL22">
        <v>21.451466778257849</v>
      </c>
      <c r="AM22">
        <v>44.447923990304687</v>
      </c>
      <c r="AN22">
        <v>21.765672966457728</v>
      </c>
      <c r="AO22">
        <v>23.58885936228944</v>
      </c>
      <c r="AP22">
        <v>27.503143292385239</v>
      </c>
      <c r="AQ22">
        <v>33.884400948210143</v>
      </c>
      <c r="AR22">
        <v>24.9196783374726</v>
      </c>
      <c r="AS22">
        <v>26.475712731222799</v>
      </c>
      <c r="AT22">
        <v>22.895513173059701</v>
      </c>
      <c r="AU22">
        <v>25.53144707298318</v>
      </c>
      <c r="AV22">
        <v>28.6718482404601</v>
      </c>
      <c r="AW22"/>
      <c r="AX22"/>
      <c r="AY22"/>
      <c r="AZ22"/>
      <c r="BA22"/>
      <c r="BB22"/>
      <c r="BC22"/>
      <c r="BD22"/>
      <c r="BE22"/>
      <c r="BF22"/>
      <c r="BG22"/>
      <c r="BH22"/>
      <c r="BI22"/>
      <c r="BJ22"/>
      <c r="BK22"/>
      <c r="BL22"/>
      <c r="BM22"/>
      <c r="BN22"/>
      <c r="BO22"/>
      <c r="BP22"/>
      <c r="BQ22"/>
      <c r="BR22"/>
      <c r="BS22"/>
      <c r="BT22"/>
      <c r="BU22"/>
      <c r="BV22"/>
      <c r="BW22"/>
      <c r="BX22"/>
    </row>
    <row r="23">
      <c r="A23" t="s">
        <v>406</v>
      </c>
      <c r="B23">
        <v>2010</v>
      </c>
      <c r="C23" t="s">
        <v>409</v>
      </c>
      <c r="D23">
        <v>61</v>
      </c>
      <c r="E23" t="s">
        <v>170</v>
      </c>
      <c r="F23" t="s">
        <v>174</v>
      </c>
      <c r="G23" t="s">
        <v>203</v>
      </c>
      <c r="H23">
        <v>1.6376538463409469</v>
      </c>
      <c r="I23">
        <v>2.2139255418949868</v>
      </c>
      <c r="J23">
        <v>2.822403456301859</v>
      </c>
      <c r="K23">
        <v>5.900372610664685</v>
      </c>
      <c r="L23">
        <v>11.676467023271289</v>
      </c>
      <c r="M23">
        <v>2.7703302747239951</v>
      </c>
      <c r="N23">
        <v>9.1799145371818831</v>
      </c>
      <c r="O23">
        <v>15.904386681291779</v>
      </c>
      <c r="P23">
        <v>15.352758613441329</v>
      </c>
      <c r="Q23">
        <v>10.11810799070709</v>
      </c>
      <c r="R23">
        <v>1.376377329110704</v>
      </c>
      <c r="S23">
        <v>2.5728372418993621</v>
      </c>
      <c r="T23">
        <v>2.1496319214414501</v>
      </c>
      <c r="U23">
        <v>3.5147068473322949</v>
      </c>
      <c r="V23">
        <v>5.6126465688627034</v>
      </c>
      <c r="W23" t="s">
        <v>156</v>
      </c>
      <c r="X23" t="s">
        <v>157</v>
      </c>
      <c r="Y23" t="s">
        <v>158</v>
      </c>
      <c r="Z23" t="s">
        <v>159</v>
      </c>
      <c r="AA23" t="s">
        <v>160</v>
      </c>
      <c r="AB23" t="s">
        <v>161</v>
      </c>
      <c r="AC23" t="s">
        <v>162</v>
      </c>
      <c r="AD23" t="s">
        <v>163</v>
      </c>
      <c r="AE23" t="s">
        <v>164</v>
      </c>
      <c r="AF23" t="s">
        <v>165</v>
      </c>
      <c r="AG23" t="s">
        <v>166</v>
      </c>
      <c r="AH23" t="s">
        <v>167</v>
      </c>
      <c r="AI23" t="s">
        <v>168</v>
      </c>
      <c r="AJ23">
        <v>1.3690571146420281</v>
      </c>
      <c r="AK23">
        <v>0.064062446282030699</v>
      </c>
      <c r="AL23">
        <v>0.8781226689757069</v>
      </c>
      <c r="AM23">
        <v>1.1387975448846639</v>
      </c>
      <c r="AN23">
        <v>16.932584502049959</v>
      </c>
      <c r="AO23">
        <v>15.045991817176461</v>
      </c>
      <c r="AP23">
        <v>0.62327899621905092</v>
      </c>
      <c r="AQ23">
        <v>3.3463690986435211</v>
      </c>
      <c r="AR23">
        <v>3.0776933207581361</v>
      </c>
      <c r="AS23">
        <v>6.2278250198934026</v>
      </c>
      <c r="AT23">
        <v>1.25533473345311</v>
      </c>
      <c r="AU23">
        <v>2.8453230942780459</v>
      </c>
      <c r="AV23">
        <v>1.6132629083265599</v>
      </c>
      <c r="AW23"/>
      <c r="AX23"/>
      <c r="AY23"/>
      <c r="AZ23"/>
      <c r="BA23"/>
      <c r="BB23"/>
      <c r="BC23"/>
      <c r="BD23"/>
      <c r="BE23"/>
      <c r="BF23"/>
      <c r="BG23"/>
      <c r="BH23"/>
      <c r="BI23"/>
      <c r="BJ23"/>
      <c r="BK23"/>
      <c r="BL23"/>
      <c r="BM23"/>
      <c r="BN23"/>
      <c r="BO23"/>
      <c r="BP23"/>
      <c r="BQ23"/>
      <c r="BR23"/>
      <c r="BS23"/>
      <c r="BT23"/>
      <c r="BU23"/>
      <c r="BV23"/>
      <c r="BW23"/>
      <c r="BX23"/>
    </row>
    <row r="24">
      <c r="A24" t="s">
        <v>406</v>
      </c>
      <c r="B24">
        <v>2010</v>
      </c>
      <c r="C24" t="s">
        <v>409</v>
      </c>
      <c r="D24">
        <v>62</v>
      </c>
      <c r="E24" t="s">
        <v>170</v>
      </c>
      <c r="F24" t="s">
        <v>175</v>
      </c>
      <c r="G24" t="s">
        <v>203</v>
      </c>
      <c r="H24">
        <v>4.5449434379476994</v>
      </c>
      <c r="I24">
        <v>2.9927104675387932</v>
      </c>
      <c r="J24">
        <v>4.6472428325965227</v>
      </c>
      <c r="K24">
        <v>5.8054990797512236</v>
      </c>
      <c r="L24">
        <v>3.3677800600421128</v>
      </c>
      <c r="M24">
        <v>3.5552332512525151</v>
      </c>
      <c r="N24">
        <v>4.7622068712182886</v>
      </c>
      <c r="O24">
        <v>2.668272621934118</v>
      </c>
      <c r="P24">
        <v>3.716853614949394</v>
      </c>
      <c r="Q24">
        <v>1.0746650072469259</v>
      </c>
      <c r="R24">
        <v>4.8826913759444732</v>
      </c>
      <c r="S24">
        <v>3.5416977262855558</v>
      </c>
      <c r="T24">
        <v>3.7518813218503628</v>
      </c>
      <c r="U24">
        <v>4.7810764120295124</v>
      </c>
      <c r="V24">
        <v>6.1332177319687622</v>
      </c>
      <c r="W24" t="s">
        <v>156</v>
      </c>
      <c r="X24" t="s">
        <v>157</v>
      </c>
      <c r="Y24" t="s">
        <v>158</v>
      </c>
      <c r="Z24" t="s">
        <v>159</v>
      </c>
      <c r="AA24" t="s">
        <v>160</v>
      </c>
      <c r="AB24" t="s">
        <v>161</v>
      </c>
      <c r="AC24" t="s">
        <v>162</v>
      </c>
      <c r="AD24" t="s">
        <v>163</v>
      </c>
      <c r="AE24" t="s">
        <v>164</v>
      </c>
      <c r="AF24" t="s">
        <v>165</v>
      </c>
      <c r="AG24" t="s">
        <v>166</v>
      </c>
      <c r="AH24" t="s">
        <v>167</v>
      </c>
      <c r="AI24" t="s">
        <v>168</v>
      </c>
      <c r="AJ24">
        <v>0.90020193839475804</v>
      </c>
      <c r="AK24">
        <v>0</v>
      </c>
      <c r="AL24">
        <v>1.6684330710538431</v>
      </c>
      <c r="AM24">
        <v>6.0937558620683303</v>
      </c>
      <c r="AN24">
        <v>5.9576751567166024</v>
      </c>
      <c r="AO24">
        <v>1.9449670337289899</v>
      </c>
      <c r="AP24">
        <v>0.4150362120238511</v>
      </c>
      <c r="AQ24">
        <v>5.2478476540976082</v>
      </c>
      <c r="AR24">
        <v>2.7326444598977209</v>
      </c>
      <c r="AS24">
        <v>4.40301148449349</v>
      </c>
      <c r="AT24">
        <v>6.3435781786506924</v>
      </c>
      <c r="AU24">
        <v>17.146994168887829</v>
      </c>
      <c r="AV24">
        <v>9.387600371680664</v>
      </c>
      <c r="AW24"/>
      <c r="AX24"/>
      <c r="AY24"/>
      <c r="AZ24"/>
      <c r="BA24"/>
      <c r="BB24"/>
      <c r="BC24"/>
      <c r="BD24"/>
      <c r="BE24"/>
      <c r="BF24"/>
      <c r="BG24"/>
      <c r="BH24"/>
      <c r="BI24"/>
      <c r="BJ24"/>
      <c r="BK24"/>
      <c r="BL24"/>
      <c r="BM24"/>
      <c r="BN24"/>
      <c r="BO24"/>
      <c r="BP24"/>
      <c r="BQ24"/>
      <c r="BR24"/>
      <c r="BS24"/>
      <c r="BT24"/>
      <c r="BU24"/>
      <c r="BV24"/>
      <c r="BW24"/>
      <c r="BX24"/>
    </row>
    <row r="25">
      <c r="A25" t="s">
        <v>406</v>
      </c>
      <c r="B25">
        <v>2010</v>
      </c>
      <c r="C25" t="s">
        <v>409</v>
      </c>
      <c r="D25">
        <v>63</v>
      </c>
      <c r="E25" t="s">
        <v>170</v>
      </c>
      <c r="F25" t="s">
        <v>176</v>
      </c>
      <c r="G25" t="s">
        <v>203</v>
      </c>
      <c r="H25">
        <v>6.1028340252830624</v>
      </c>
      <c r="I25">
        <v>6.5464734315999236</v>
      </c>
      <c r="J25">
        <v>6.809590090840115</v>
      </c>
      <c r="K25">
        <v>8.1358183443812688</v>
      </c>
      <c r="L25">
        <v>3.6820848453335029</v>
      </c>
      <c r="M25">
        <v>8.0213681368248899</v>
      </c>
      <c r="N25">
        <v>9.5266824499365459</v>
      </c>
      <c r="O25">
        <v>3.8466794702447991</v>
      </c>
      <c r="P25">
        <v>2.3135509531096021</v>
      </c>
      <c r="Q25">
        <v>0.54195347686473472</v>
      </c>
      <c r="R25">
        <v>6.3706299065489507</v>
      </c>
      <c r="S25">
        <v>5.9340538669342209</v>
      </c>
      <c r="T25">
        <v>6.830764125436259</v>
      </c>
      <c r="U25">
        <v>6.9085359376975823</v>
      </c>
      <c r="V25">
        <v>7.4136873279793276</v>
      </c>
      <c r="W25" t="s">
        <v>156</v>
      </c>
      <c r="X25" t="s">
        <v>157</v>
      </c>
      <c r="Y25" t="s">
        <v>158</v>
      </c>
      <c r="Z25" t="s">
        <v>159</v>
      </c>
      <c r="AA25" t="s">
        <v>160</v>
      </c>
      <c r="AB25" t="s">
        <v>161</v>
      </c>
      <c r="AC25" t="s">
        <v>162</v>
      </c>
      <c r="AD25" t="s">
        <v>163</v>
      </c>
      <c r="AE25" t="s">
        <v>164</v>
      </c>
      <c r="AF25" t="s">
        <v>165</v>
      </c>
      <c r="AG25" t="s">
        <v>166</v>
      </c>
      <c r="AH25" t="s">
        <v>167</v>
      </c>
      <c r="AI25" t="s">
        <v>168</v>
      </c>
      <c r="AJ25">
        <v>2.7584418023691031</v>
      </c>
      <c r="AK25">
        <v>2.4644351244387508</v>
      </c>
      <c r="AL25">
        <v>4.3467072114297487</v>
      </c>
      <c r="AM25">
        <v>6.7936947658599074</v>
      </c>
      <c r="AN25">
        <v>16.247879595792611</v>
      </c>
      <c r="AO25">
        <v>0.56637432389618592</v>
      </c>
      <c r="AP25">
        <v>0.47944779375018298</v>
      </c>
      <c r="AQ25">
        <v>17.587429051914938</v>
      </c>
      <c r="AR25">
        <v>4.2572051764944634</v>
      </c>
      <c r="AS25">
        <v>4.6190674708400357</v>
      </c>
      <c r="AT25">
        <v>15.36033236140249</v>
      </c>
      <c r="AU25">
        <v>14.119129235036951</v>
      </c>
      <c r="AV25">
        <v>7.7664803477468416</v>
      </c>
      <c r="AW25"/>
      <c r="AX25"/>
      <c r="AY25"/>
      <c r="AZ25"/>
      <c r="BA25"/>
      <c r="BB25"/>
      <c r="BC25"/>
      <c r="BD25"/>
      <c r="BE25"/>
      <c r="BF25"/>
      <c r="BG25"/>
      <c r="BH25"/>
      <c r="BI25"/>
      <c r="BJ25"/>
      <c r="BK25"/>
      <c r="BL25"/>
      <c r="BM25"/>
      <c r="BN25"/>
      <c r="BO25"/>
      <c r="BP25"/>
      <c r="BQ25"/>
      <c r="BR25"/>
      <c r="BS25"/>
      <c r="BT25"/>
      <c r="BU25"/>
      <c r="BV25"/>
      <c r="BW25"/>
      <c r="BX25"/>
    </row>
    <row r="26">
      <c r="A26" t="s">
        <v>406</v>
      </c>
      <c r="B26">
        <v>2010</v>
      </c>
      <c r="C26" t="s">
        <v>409</v>
      </c>
      <c r="D26">
        <v>64</v>
      </c>
      <c r="E26" t="s">
        <v>170</v>
      </c>
      <c r="F26" t="s">
        <v>177</v>
      </c>
      <c r="G26" t="s">
        <v>203</v>
      </c>
      <c r="H26">
        <v>9.6449923145501337</v>
      </c>
      <c r="I26">
        <v>9.0254027250092115</v>
      </c>
      <c r="J26">
        <v>7.6121086772177131</v>
      </c>
      <c r="K26">
        <v>7.145612565120385</v>
      </c>
      <c r="L26">
        <v>3.6652045078449569</v>
      </c>
      <c r="M26">
        <v>11.103209872509341</v>
      </c>
      <c r="N26">
        <v>5.5539788055653601</v>
      </c>
      <c r="O26">
        <v>2.7273496626914668</v>
      </c>
      <c r="P26">
        <v>1.373819549502594</v>
      </c>
      <c r="Q26">
        <v>0.62097584461949817</v>
      </c>
      <c r="R26">
        <v>9.8439585555468039</v>
      </c>
      <c r="S26">
        <v>8.8108616267105138</v>
      </c>
      <c r="T26">
        <v>7.7982182352010927</v>
      </c>
      <c r="U26">
        <v>7.4233393429020298</v>
      </c>
      <c r="V26">
        <v>8.093572397629865</v>
      </c>
      <c r="W26" t="s">
        <v>156</v>
      </c>
      <c r="X26" t="s">
        <v>157</v>
      </c>
      <c r="Y26" t="s">
        <v>158</v>
      </c>
      <c r="Z26" t="s">
        <v>159</v>
      </c>
      <c r="AA26" t="s">
        <v>160</v>
      </c>
      <c r="AB26" t="s">
        <v>161</v>
      </c>
      <c r="AC26" t="s">
        <v>162</v>
      </c>
      <c r="AD26" t="s">
        <v>163</v>
      </c>
      <c r="AE26" t="s">
        <v>164</v>
      </c>
      <c r="AF26" t="s">
        <v>165</v>
      </c>
      <c r="AG26" t="s">
        <v>166</v>
      </c>
      <c r="AH26" t="s">
        <v>167</v>
      </c>
      <c r="AI26" t="s">
        <v>168</v>
      </c>
      <c r="AJ26">
        <v>1.0492452774058181</v>
      </c>
      <c r="AK26">
        <v>6.6328481412512073</v>
      </c>
      <c r="AL26">
        <v>21.988983205630941</v>
      </c>
      <c r="AM26">
        <v>9.6903421897261079</v>
      </c>
      <c r="AN26">
        <v>1.644144357077985</v>
      </c>
      <c r="AO26">
        <v>3.3866870360503332</v>
      </c>
      <c r="AP26">
        <v>9.7316530253548077</v>
      </c>
      <c r="AQ26">
        <v>6.9399940003260436</v>
      </c>
      <c r="AR26">
        <v>3.3700338735323618</v>
      </c>
      <c r="AS26">
        <v>3.8645584417386751</v>
      </c>
      <c r="AT26">
        <v>8.8021930023291066</v>
      </c>
      <c r="AU26">
        <v>6.4118768988690817</v>
      </c>
      <c r="AV26">
        <v>2.03366237122553</v>
      </c>
      <c r="AW26"/>
      <c r="AX26"/>
      <c r="AY26"/>
      <c r="AZ26"/>
      <c r="BA26"/>
      <c r="BB26"/>
      <c r="BC26"/>
      <c r="BD26"/>
      <c r="BE26"/>
      <c r="BF26"/>
      <c r="BG26"/>
      <c r="BH26"/>
      <c r="BI26"/>
      <c r="BJ26"/>
      <c r="BK26"/>
      <c r="BL26"/>
      <c r="BM26"/>
      <c r="BN26"/>
      <c r="BO26"/>
      <c r="BP26"/>
      <c r="BQ26"/>
      <c r="BR26"/>
      <c r="BS26"/>
      <c r="BT26"/>
      <c r="BU26"/>
      <c r="BV26"/>
      <c r="BW26"/>
      <c r="BX26"/>
    </row>
    <row r="27">
      <c r="A27" t="s">
        <v>406</v>
      </c>
      <c r="B27">
        <v>2010</v>
      </c>
      <c r="C27" t="s">
        <v>409</v>
      </c>
      <c r="D27">
        <v>65</v>
      </c>
      <c r="E27" t="s">
        <v>170</v>
      </c>
      <c r="F27" t="s">
        <v>178</v>
      </c>
      <c r="G27" t="s">
        <v>203</v>
      </c>
      <c r="H27">
        <v>43.338222914580967</v>
      </c>
      <c r="I27">
        <v>37.027672433032613</v>
      </c>
      <c r="J27">
        <v>28.26826383614846</v>
      </c>
      <c r="K27">
        <v>16.6982637051739</v>
      </c>
      <c r="L27">
        <v>3.7840191473495302</v>
      </c>
      <c r="M27">
        <v>19.09990985379353</v>
      </c>
      <c r="N27">
        <v>5.7134292766788226</v>
      </c>
      <c r="O27">
        <v>2.7998256840865858</v>
      </c>
      <c r="P27">
        <v>0.55078700556227589</v>
      </c>
      <c r="Q27">
        <v>0.20704981080980739</v>
      </c>
      <c r="R27">
        <v>45.360605546416508</v>
      </c>
      <c r="S27">
        <v>39.506998430856719</v>
      </c>
      <c r="T27">
        <v>34.439973041969111</v>
      </c>
      <c r="U27">
        <v>26.414031137121398</v>
      </c>
      <c r="V27">
        <v>14.6649041959661</v>
      </c>
      <c r="W27" t="s">
        <v>156</v>
      </c>
      <c r="X27" t="s">
        <v>157</v>
      </c>
      <c r="Y27" t="s">
        <v>158</v>
      </c>
      <c r="Z27" t="s">
        <v>159</v>
      </c>
      <c r="AA27" t="s">
        <v>160</v>
      </c>
      <c r="AB27" t="s">
        <v>161</v>
      </c>
      <c r="AC27" t="s">
        <v>162</v>
      </c>
      <c r="AD27" t="s">
        <v>163</v>
      </c>
      <c r="AE27" t="s">
        <v>164</v>
      </c>
      <c r="AF27" t="s">
        <v>165</v>
      </c>
      <c r="AG27" t="s">
        <v>166</v>
      </c>
      <c r="AH27" t="s">
        <v>167</v>
      </c>
      <c r="AI27" t="s">
        <v>168</v>
      </c>
      <c r="AJ27">
        <v>46.805364204453923</v>
      </c>
      <c r="AK27">
        <v>54.052022879362852</v>
      </c>
      <c r="AL27">
        <v>42.633936859286763</v>
      </c>
      <c r="AM27">
        <v>16.822458590310688</v>
      </c>
      <c r="AN27">
        <v>22.786423198283991</v>
      </c>
      <c r="AO27">
        <v>0.29316746714586289</v>
      </c>
      <c r="AP27">
        <v>35.393254995861327</v>
      </c>
      <c r="AQ27">
        <v>20.857070228780429</v>
      </c>
      <c r="AR27">
        <v>13.215014076078919</v>
      </c>
      <c r="AS27">
        <v>26.956617718151271</v>
      </c>
      <c r="AT27">
        <v>36.0009475890609</v>
      </c>
      <c r="AU27">
        <v>23.286823727043661</v>
      </c>
      <c r="AV27">
        <v>32.510258793735417</v>
      </c>
      <c r="AW27"/>
      <c r="AX27"/>
      <c r="AY27"/>
      <c r="AZ27"/>
      <c r="BA27"/>
      <c r="BB27"/>
      <c r="BC27"/>
      <c r="BD27"/>
      <c r="BE27"/>
      <c r="BF27"/>
      <c r="BG27"/>
      <c r="BH27"/>
      <c r="BI27"/>
      <c r="BJ27"/>
      <c r="BK27"/>
      <c r="BL27"/>
      <c r="BM27"/>
      <c r="BN27"/>
      <c r="BO27"/>
      <c r="BP27"/>
      <c r="BQ27"/>
      <c r="BR27"/>
      <c r="BS27"/>
      <c r="BT27"/>
      <c r="BU27"/>
      <c r="BV27"/>
      <c r="BW27"/>
      <c r="BX27"/>
    </row>
    <row r="28">
      <c r="A28" t="s">
        <v>406</v>
      </c>
      <c r="B28">
        <v>2010</v>
      </c>
      <c r="C28" t="s">
        <v>409</v>
      </c>
      <c r="D28">
        <v>66</v>
      </c>
      <c r="E28" t="s">
        <v>170</v>
      </c>
      <c r="F28" t="s">
        <v>179</v>
      </c>
      <c r="G28" t="s">
        <v>203</v>
      </c>
      <c r="H28">
        <v>4.2879704453162049</v>
      </c>
      <c r="I28">
        <v>3.6178435131780611</v>
      </c>
      <c r="J28">
        <v>2.89854955352823</v>
      </c>
      <c r="K28">
        <v>1.5841367373924231</v>
      </c>
      <c r="L28">
        <v>0.41689327640232388</v>
      </c>
      <c r="M28">
        <v>1.7103366622072951</v>
      </c>
      <c r="N28">
        <v>0.34668198564207092</v>
      </c>
      <c r="O28">
        <v>0.87749932736849912</v>
      </c>
      <c r="P28">
        <v>0.45100435257635829</v>
      </c>
      <c r="Q28">
        <v>0</v>
      </c>
      <c r="R28">
        <v>4.662597543451108</v>
      </c>
      <c r="S28">
        <v>4.256988811673267</v>
      </c>
      <c r="T28">
        <v>2.459860230776914</v>
      </c>
      <c r="U28">
        <v>3.405076589803349</v>
      </c>
      <c r="V28">
        <v>0.94492588346809092</v>
      </c>
      <c r="W28" t="s">
        <v>156</v>
      </c>
      <c r="X28" t="s">
        <v>157</v>
      </c>
      <c r="Y28" t="s">
        <v>158</v>
      </c>
      <c r="Z28" t="s">
        <v>159</v>
      </c>
      <c r="AA28" t="s">
        <v>160</v>
      </c>
      <c r="AB28" t="s">
        <v>161</v>
      </c>
      <c r="AC28" t="s">
        <v>162</v>
      </c>
      <c r="AD28" t="s">
        <v>163</v>
      </c>
      <c r="AE28" t="s">
        <v>164</v>
      </c>
      <c r="AF28" t="s">
        <v>165</v>
      </c>
      <c r="AG28" t="s">
        <v>166</v>
      </c>
      <c r="AH28" t="s">
        <v>167</v>
      </c>
      <c r="AI28" t="s">
        <v>168</v>
      </c>
      <c r="AJ28">
        <v>2.250504845986895</v>
      </c>
      <c r="AK28">
        <v>5.0864172106953864</v>
      </c>
      <c r="AL28">
        <v>3.3368661421076862</v>
      </c>
      <c r="AM28">
        <v>2.3851743409716382</v>
      </c>
      <c r="AN28">
        <v>3.4855860370053282</v>
      </c>
      <c r="AO28">
        <v>0.36194153663471029</v>
      </c>
      <c r="AP28">
        <v>1.9687491754936861</v>
      </c>
      <c r="AQ28">
        <v>0.1047312821389275</v>
      </c>
      <c r="AR28">
        <v>8.8987840797692215</v>
      </c>
      <c r="AS28">
        <v>1.7201569278678921</v>
      </c>
      <c r="AT28">
        <v>2.0708685491836372</v>
      </c>
      <c r="AU28">
        <v>2.0297224994037819</v>
      </c>
      <c r="AV28">
        <v>3.2486602476154229</v>
      </c>
      <c r="AW28"/>
      <c r="AX28"/>
      <c r="AY28"/>
      <c r="AZ28"/>
      <c r="BA28"/>
      <c r="BB28"/>
      <c r="BC28"/>
      <c r="BD28"/>
      <c r="BE28"/>
      <c r="BF28"/>
      <c r="BG28"/>
      <c r="BH28"/>
      <c r="BI28"/>
      <c r="BJ28"/>
      <c r="BK28"/>
      <c r="BL28"/>
      <c r="BM28"/>
      <c r="BN28"/>
      <c r="BO28"/>
      <c r="BP28"/>
      <c r="BQ28"/>
      <c r="BR28"/>
      <c r="BS28"/>
      <c r="BT28"/>
      <c r="BU28"/>
      <c r="BV28"/>
      <c r="BW28"/>
      <c r="BX28"/>
    </row>
    <row r="29">
      <c r="A29" t="s">
        <v>406</v>
      </c>
      <c r="B29">
        <v>2010</v>
      </c>
      <c r="C29" t="s">
        <v>409</v>
      </c>
      <c r="D29">
        <v>67</v>
      </c>
      <c r="E29" t="s">
        <v>170</v>
      </c>
      <c r="F29" t="s">
        <v>180</v>
      </c>
      <c r="G29" t="s">
        <v>203</v>
      </c>
      <c r="H29">
        <v>0.042375723555427798</v>
      </c>
      <c r="I29">
        <v>0.1058549624107142</v>
      </c>
      <c r="J29">
        <v>0.17996085291424779</v>
      </c>
      <c r="K29">
        <v>0.063536028172581499</v>
      </c>
      <c r="L29">
        <v>0</v>
      </c>
      <c r="M29">
        <v>0</v>
      </c>
      <c r="N29">
        <v>0</v>
      </c>
      <c r="O29">
        <v>0</v>
      </c>
      <c r="P29">
        <v>0</v>
      </c>
      <c r="Q29">
        <v>0</v>
      </c>
      <c r="R29">
        <v>0.055533706835734303</v>
      </c>
      <c r="S29">
        <v>0</v>
      </c>
      <c r="T29">
        <v>0.2357752702807854</v>
      </c>
      <c r="U29">
        <v>0.19423003610045561</v>
      </c>
      <c r="V29">
        <v>0.027753257782072799</v>
      </c>
      <c r="W29" t="s">
        <v>156</v>
      </c>
      <c r="X29" t="s">
        <v>157</v>
      </c>
      <c r="Y29" t="s">
        <v>158</v>
      </c>
      <c r="Z29" t="s">
        <v>159</v>
      </c>
      <c r="AA29" t="s">
        <v>160</v>
      </c>
      <c r="AB29" t="s">
        <v>161</v>
      </c>
      <c r="AC29" t="s">
        <v>162</v>
      </c>
      <c r="AD29" t="s">
        <v>163</v>
      </c>
      <c r="AE29" t="s">
        <v>164</v>
      </c>
      <c r="AF29" t="s">
        <v>165</v>
      </c>
      <c r="AG29" t="s">
        <v>166</v>
      </c>
      <c r="AH29" t="s">
        <v>167</v>
      </c>
      <c r="AI29" t="s">
        <v>168</v>
      </c>
      <c r="AJ29">
        <v>0</v>
      </c>
      <c r="AK29">
        <v>0</v>
      </c>
      <c r="AL29">
        <v>0</v>
      </c>
      <c r="AM29">
        <v>0</v>
      </c>
      <c r="AN29">
        <v>0</v>
      </c>
      <c r="AO29">
        <v>0.4807489991612981</v>
      </c>
      <c r="AP29">
        <v>0</v>
      </c>
      <c r="AQ29">
        <v>0</v>
      </c>
      <c r="AR29">
        <v>0</v>
      </c>
      <c r="AS29">
        <v>0</v>
      </c>
      <c r="AT29">
        <v>0</v>
      </c>
      <c r="AU29">
        <v>0</v>
      </c>
      <c r="AV29">
        <v>0</v>
      </c>
      <c r="AW29"/>
      <c r="AX29"/>
      <c r="AY29"/>
      <c r="AZ29"/>
      <c r="BA29"/>
      <c r="BB29"/>
      <c r="BC29"/>
      <c r="BD29"/>
      <c r="BE29"/>
      <c r="BF29"/>
      <c r="BG29"/>
      <c r="BH29"/>
      <c r="BI29"/>
      <c r="BJ29"/>
      <c r="BK29"/>
      <c r="BL29"/>
      <c r="BM29"/>
      <c r="BN29"/>
      <c r="BO29"/>
      <c r="BP29"/>
      <c r="BQ29"/>
      <c r="BR29"/>
      <c r="BS29"/>
      <c r="BT29"/>
      <c r="BU29"/>
      <c r="BV29"/>
      <c r="BW29"/>
      <c r="BX29"/>
    </row>
    <row r="30">
      <c r="A30" t="s">
        <v>406</v>
      </c>
      <c r="B30">
        <v>2010</v>
      </c>
      <c r="C30" t="s">
        <v>409</v>
      </c>
      <c r="D30">
        <v>68</v>
      </c>
      <c r="E30" t="s">
        <v>170</v>
      </c>
      <c r="F30" t="s">
        <v>181</v>
      </c>
      <c r="G30" t="s">
        <v>203</v>
      </c>
      <c r="H30">
        <v>0</v>
      </c>
      <c r="I30">
        <v>0.0566713020472666</v>
      </c>
      <c r="J30">
        <v>0.111388685689134</v>
      </c>
      <c r="K30">
        <v>0.34863027309976918</v>
      </c>
      <c r="L30">
        <v>0.91524863576151783</v>
      </c>
      <c r="M30">
        <v>0</v>
      </c>
      <c r="N30">
        <v>0.060640241400273</v>
      </c>
      <c r="O30">
        <v>0</v>
      </c>
      <c r="P30">
        <v>0</v>
      </c>
      <c r="Q30">
        <v>0.28308399511630089</v>
      </c>
      <c r="R30">
        <v>0</v>
      </c>
      <c r="S30">
        <v>0.041840271046248101</v>
      </c>
      <c r="T30">
        <v>0.17836574982350589</v>
      </c>
      <c r="U30">
        <v>0.25952415554644548</v>
      </c>
      <c r="V30">
        <v>1.2904517277705769</v>
      </c>
      <c r="W30" t="s">
        <v>156</v>
      </c>
      <c r="X30" t="s">
        <v>157</v>
      </c>
      <c r="Y30" t="s">
        <v>158</v>
      </c>
      <c r="Z30" t="s">
        <v>159</v>
      </c>
      <c r="AA30" t="s">
        <v>160</v>
      </c>
      <c r="AB30" t="s">
        <v>161</v>
      </c>
      <c r="AC30" t="s">
        <v>162</v>
      </c>
      <c r="AD30" t="s">
        <v>163</v>
      </c>
      <c r="AE30" t="s">
        <v>164</v>
      </c>
      <c r="AF30" t="s">
        <v>165</v>
      </c>
      <c r="AG30" t="s">
        <v>166</v>
      </c>
      <c r="AH30" t="s">
        <v>167</v>
      </c>
      <c r="AI30" t="s">
        <v>168</v>
      </c>
      <c r="AJ30">
        <v>0</v>
      </c>
      <c r="AK30">
        <v>0</v>
      </c>
      <c r="AL30">
        <v>2.0670924854534709</v>
      </c>
      <c r="AM30">
        <v>0</v>
      </c>
      <c r="AN30">
        <v>0.065765774283119402</v>
      </c>
      <c r="AO30">
        <v>0.30314411543457848</v>
      </c>
      <c r="AP30">
        <v>0</v>
      </c>
      <c r="AQ30">
        <v>0</v>
      </c>
      <c r="AR30">
        <v>0</v>
      </c>
      <c r="AS30">
        <v>0</v>
      </c>
      <c r="AT30">
        <v>0</v>
      </c>
      <c r="AU30">
        <v>0</v>
      </c>
      <c r="AV30">
        <v>0</v>
      </c>
      <c r="AW30"/>
      <c r="AX30"/>
      <c r="AY30"/>
      <c r="AZ30"/>
      <c r="BA30"/>
      <c r="BB30"/>
      <c r="BC30"/>
      <c r="BD30"/>
      <c r="BE30"/>
      <c r="BF30"/>
      <c r="BG30"/>
      <c r="BH30"/>
      <c r="BI30"/>
      <c r="BJ30"/>
      <c r="BK30"/>
      <c r="BL30"/>
      <c r="BM30"/>
      <c r="BN30"/>
      <c r="BO30"/>
      <c r="BP30"/>
      <c r="BQ30"/>
      <c r="BR30"/>
      <c r="BS30"/>
      <c r="BT30"/>
      <c r="BU30"/>
      <c r="BV30"/>
      <c r="BW30"/>
      <c r="BX30"/>
    </row>
    <row r="31">
      <c r="A31" t="s">
        <v>406</v>
      </c>
      <c r="B31">
        <v>2010</v>
      </c>
      <c r="C31" t="s">
        <v>409</v>
      </c>
      <c r="D31">
        <v>69</v>
      </c>
      <c r="E31" t="s">
        <v>170</v>
      </c>
      <c r="F31" t="s">
        <v>182</v>
      </c>
      <c r="G31" t="s">
        <v>203</v>
      </c>
      <c r="H31">
        <v>0.35196772429828382</v>
      </c>
      <c r="I31">
        <v>0.1186827461985752</v>
      </c>
      <c r="J31">
        <v>0.16358326289964201</v>
      </c>
      <c r="K31">
        <v>0.16725706432884699</v>
      </c>
      <c r="L31">
        <v>0.075893331079666601</v>
      </c>
      <c r="M31">
        <v>0.62877877069898214</v>
      </c>
      <c r="N31">
        <v>0.069928887116184807</v>
      </c>
      <c r="O31">
        <v>0.13038435088404091</v>
      </c>
      <c r="P31">
        <v>0.069825203340657102</v>
      </c>
      <c r="Q31">
        <v>0</v>
      </c>
      <c r="R31">
        <v>0.24307840611059231</v>
      </c>
      <c r="S31">
        <v>0.23593148023750721</v>
      </c>
      <c r="T31">
        <v>0.086915780916852106</v>
      </c>
      <c r="U31">
        <v>0.1164304097453618</v>
      </c>
      <c r="V31">
        <v>0.1880807791392769</v>
      </c>
      <c r="W31" t="s">
        <v>156</v>
      </c>
      <c r="X31" t="s">
        <v>157</v>
      </c>
      <c r="Y31" t="s">
        <v>158</v>
      </c>
      <c r="Z31" t="s">
        <v>159</v>
      </c>
      <c r="AA31" t="s">
        <v>160</v>
      </c>
      <c r="AB31" t="s">
        <v>161</v>
      </c>
      <c r="AC31" t="s">
        <v>162</v>
      </c>
      <c r="AD31" t="s">
        <v>163</v>
      </c>
      <c r="AE31" t="s">
        <v>164</v>
      </c>
      <c r="AF31" t="s">
        <v>165</v>
      </c>
      <c r="AG31" t="s">
        <v>166</v>
      </c>
      <c r="AH31" t="s">
        <v>167</v>
      </c>
      <c r="AI31" t="s">
        <v>168</v>
      </c>
      <c r="AJ31">
        <v>0</v>
      </c>
      <c r="AK31">
        <v>0.56282738261839349</v>
      </c>
      <c r="AL31">
        <v>0.16354000045254749</v>
      </c>
      <c r="AM31">
        <v>0.11112444887083429</v>
      </c>
      <c r="AN31">
        <v>0</v>
      </c>
      <c r="AO31">
        <v>0</v>
      </c>
      <c r="AP31">
        <v>0.17470841666269779</v>
      </c>
      <c r="AQ31">
        <v>0</v>
      </c>
      <c r="AR31">
        <v>0.093612052042565605</v>
      </c>
      <c r="AS31">
        <v>0.75188656687129418</v>
      </c>
      <c r="AT31">
        <v>1.123194235194888</v>
      </c>
      <c r="AU31">
        <v>0</v>
      </c>
      <c r="AV31">
        <v>0.1126251372049998</v>
      </c>
      <c r="AW31"/>
      <c r="AX31"/>
      <c r="AY31"/>
      <c r="AZ31"/>
      <c r="BA31"/>
      <c r="BB31"/>
      <c r="BC31"/>
      <c r="BD31"/>
      <c r="BE31"/>
      <c r="BF31"/>
      <c r="BG31"/>
      <c r="BH31"/>
      <c r="BI31"/>
      <c r="BJ31"/>
      <c r="BK31"/>
      <c r="BL31"/>
      <c r="BM31"/>
      <c r="BN31"/>
      <c r="BO31"/>
      <c r="BP31"/>
      <c r="BQ31"/>
      <c r="BR31"/>
      <c r="BS31"/>
      <c r="BT31"/>
      <c r="BU31"/>
      <c r="BV31"/>
      <c r="BW31"/>
      <c r="BX31"/>
    </row>
    <row r="32">
      <c r="A32" t="s">
        <v>406</v>
      </c>
      <c r="B32">
        <v>2010</v>
      </c>
      <c r="C32" t="s">
        <v>409</v>
      </c>
      <c r="D32">
        <v>70</v>
      </c>
      <c r="E32" t="s">
        <v>170</v>
      </c>
      <c r="F32" t="s">
        <v>183</v>
      </c>
      <c r="G32" t="s">
        <v>203</v>
      </c>
      <c r="H32">
        <v>0</v>
      </c>
      <c r="I32">
        <v>0</v>
      </c>
      <c r="J32">
        <v>0</v>
      </c>
      <c r="K32">
        <v>0.026816240252412301</v>
      </c>
      <c r="L32">
        <v>8.6573026377755209</v>
      </c>
      <c r="M32">
        <v>0</v>
      </c>
      <c r="N32">
        <v>0</v>
      </c>
      <c r="O32">
        <v>3.2248005401207829</v>
      </c>
      <c r="P32">
        <v>6.0515562285565547</v>
      </c>
      <c r="Q32">
        <v>25.743303369930779</v>
      </c>
      <c r="R32">
        <v>0</v>
      </c>
      <c r="S32">
        <v>0</v>
      </c>
      <c r="T32">
        <v>0</v>
      </c>
      <c r="U32">
        <v>0</v>
      </c>
      <c r="V32">
        <v>0.51343526896834724</v>
      </c>
      <c r="W32" t="s">
        <v>156</v>
      </c>
      <c r="X32" t="s">
        <v>157</v>
      </c>
      <c r="Y32" t="s">
        <v>158</v>
      </c>
      <c r="Z32" t="s">
        <v>159</v>
      </c>
      <c r="AA32" t="s">
        <v>160</v>
      </c>
      <c r="AB32" t="s">
        <v>161</v>
      </c>
      <c r="AC32" t="s">
        <v>162</v>
      </c>
      <c r="AD32" t="s">
        <v>163</v>
      </c>
      <c r="AE32" t="s">
        <v>164</v>
      </c>
      <c r="AF32" t="s">
        <v>165</v>
      </c>
      <c r="AG32" t="s">
        <v>166</v>
      </c>
      <c r="AH32" t="s">
        <v>167</v>
      </c>
      <c r="AI32" t="s">
        <v>168</v>
      </c>
      <c r="AJ32">
        <v>0.056936920879025098</v>
      </c>
      <c r="AK32">
        <v>0.058395732855289699</v>
      </c>
      <c r="AL32">
        <v>0</v>
      </c>
      <c r="AM32">
        <v>0</v>
      </c>
      <c r="AN32">
        <v>0.0529012775926282</v>
      </c>
      <c r="AO32">
        <v>10.60544260248899</v>
      </c>
      <c r="AP32">
        <v>0</v>
      </c>
      <c r="AQ32">
        <v>0</v>
      </c>
      <c r="AR32">
        <v>0</v>
      </c>
      <c r="AS32">
        <v>0</v>
      </c>
      <c r="AT32">
        <v>0</v>
      </c>
      <c r="AU32">
        <v>0</v>
      </c>
      <c r="AV32">
        <v>0</v>
      </c>
      <c r="AW32"/>
      <c r="AX32"/>
      <c r="AY32"/>
      <c r="AZ32"/>
      <c r="BA32"/>
      <c r="BB32"/>
      <c r="BC32"/>
      <c r="BD32"/>
      <c r="BE32"/>
      <c r="BF32"/>
      <c r="BG32"/>
      <c r="BH32"/>
      <c r="BI32"/>
      <c r="BJ32"/>
      <c r="BK32"/>
      <c r="BL32"/>
      <c r="BM32"/>
      <c r="BN32"/>
      <c r="BO32"/>
      <c r="BP32"/>
      <c r="BQ32"/>
      <c r="BR32"/>
      <c r="BS32"/>
      <c r="BT32"/>
      <c r="BU32"/>
      <c r="BV32"/>
      <c r="BW32"/>
      <c r="BX32"/>
    </row>
    <row r="33">
      <c r="A33" t="s">
        <v>406</v>
      </c>
      <c r="B33">
        <v>2010</v>
      </c>
      <c r="C33" t="s">
        <v>409</v>
      </c>
      <c r="D33">
        <v>71</v>
      </c>
      <c r="E33" t="s">
        <v>170</v>
      </c>
      <c r="F33" t="s">
        <v>46</v>
      </c>
      <c r="G33" t="s">
        <v>203</v>
      </c>
      <c r="H33">
        <v>0.70158113542197054</v>
      </c>
      <c r="I33">
        <v>1.217391623321564</v>
      </c>
      <c r="J33">
        <v>0.98073709202114823</v>
      </c>
      <c r="K33">
        <v>0.69739658923779135</v>
      </c>
      <c r="L33">
        <v>0.27712641435312119</v>
      </c>
      <c r="M33">
        <v>0.26317636004522471</v>
      </c>
      <c r="N33">
        <v>0.3349310145919529</v>
      </c>
      <c r="O33">
        <v>0.56575448072294454</v>
      </c>
      <c r="P33">
        <v>0</v>
      </c>
      <c r="Q33">
        <v>0</v>
      </c>
      <c r="R33">
        <v>0.62818836056300154</v>
      </c>
      <c r="S33">
        <v>1.246248606883489</v>
      </c>
      <c r="T33">
        <v>1.1977485025343571</v>
      </c>
      <c r="U33">
        <v>0.79592622104773214</v>
      </c>
      <c r="V33">
        <v>0.847533046359638</v>
      </c>
      <c r="W33" t="s">
        <v>156</v>
      </c>
      <c r="X33" t="s">
        <v>157</v>
      </c>
      <c r="Y33" t="s">
        <v>158</v>
      </c>
      <c r="Z33" t="s">
        <v>159</v>
      </c>
      <c r="AA33" t="s">
        <v>160</v>
      </c>
      <c r="AB33" t="s">
        <v>161</v>
      </c>
      <c r="AC33" t="s">
        <v>162</v>
      </c>
      <c r="AD33" t="s">
        <v>163</v>
      </c>
      <c r="AE33" t="s">
        <v>164</v>
      </c>
      <c r="AF33" t="s">
        <v>165</v>
      </c>
      <c r="AG33" t="s">
        <v>166</v>
      </c>
      <c r="AH33" t="s">
        <v>167</v>
      </c>
      <c r="AI33" t="s">
        <v>168</v>
      </c>
      <c r="AJ33">
        <v>2.1594310096548521</v>
      </c>
      <c r="AK33">
        <v>0.30440059325004393</v>
      </c>
      <c r="AL33">
        <v>0</v>
      </c>
      <c r="AM33">
        <v>0</v>
      </c>
      <c r="AN33">
        <v>1.512973631219412</v>
      </c>
      <c r="AO33">
        <v>0.1645188802885047</v>
      </c>
      <c r="AP33">
        <v>3.430691632543454</v>
      </c>
      <c r="AQ33">
        <v>0.49286369861826779</v>
      </c>
      <c r="AR33">
        <v>0.074889641634052498</v>
      </c>
      <c r="AS33">
        <v>0.054224554402849102</v>
      </c>
      <c r="AT33">
        <v>0.46249174390377729</v>
      </c>
      <c r="AU33">
        <v>0</v>
      </c>
      <c r="AV33">
        <v>1.082828918088081</v>
      </c>
      <c r="AW33"/>
      <c r="AX33"/>
      <c r="AY33"/>
      <c r="AZ33"/>
      <c r="BA33"/>
      <c r="BB33"/>
      <c r="BC33"/>
      <c r="BD33"/>
      <c r="BE33"/>
      <c r="BF33"/>
      <c r="BG33"/>
      <c r="BH33"/>
      <c r="BI33"/>
      <c r="BJ33"/>
      <c r="BK33"/>
      <c r="BL33"/>
      <c r="BM33"/>
      <c r="BN33"/>
      <c r="BO33"/>
      <c r="BP33"/>
      <c r="BQ33"/>
      <c r="BR33"/>
      <c r="BS33"/>
      <c r="BT33"/>
      <c r="BU33"/>
      <c r="BV33"/>
      <c r="BW33"/>
      <c r="BX33"/>
    </row>
    <row r="34">
      <c r="A34" t="s">
        <v>406</v>
      </c>
      <c r="B34">
        <v>2010</v>
      </c>
      <c r="C34" t="s">
        <v>409</v>
      </c>
      <c r="D34">
        <v>122</v>
      </c>
      <c r="E34" t="s">
        <v>18</v>
      </c>
      <c r="F34" t="s">
        <v>14</v>
      </c>
      <c r="G34" t="s">
        <v>424</v>
      </c>
      <c r="H34">
        <v>16.361410742002249</v>
      </c>
      <c r="I34">
        <v>33.096575580767841</v>
      </c>
      <c r="J34">
        <v>46.628555715138631</v>
      </c>
      <c r="K34">
        <v>67.977220050971781</v>
      </c>
      <c r="L34">
        <v>94.346786807315368</v>
      </c>
      <c r="M34">
        <v>45.880223487351032</v>
      </c>
      <c r="N34">
        <v>79.233529867616269</v>
      </c>
      <c r="O34">
        <v>93.597549568589159</v>
      </c>
      <c r="P34">
        <v>98.626841896206983</v>
      </c>
      <c r="Q34">
        <v>97.294235841712322</v>
      </c>
      <c r="R34">
        <v>13.81550590625913</v>
      </c>
      <c r="S34">
        <v>26.739345823844179</v>
      </c>
      <c r="T34">
        <v>41.540627119349068</v>
      </c>
      <c r="U34">
        <v>51.324552881320251</v>
      </c>
      <c r="V34">
        <v>76.508571853151508</v>
      </c>
      <c r="W34" t="s">
        <v>156</v>
      </c>
      <c r="X34" t="s">
        <v>157</v>
      </c>
      <c r="Y34" t="s">
        <v>158</v>
      </c>
      <c r="Z34" t="s">
        <v>159</v>
      </c>
      <c r="AA34" t="s">
        <v>160</v>
      </c>
      <c r="AB34" t="s">
        <v>161</v>
      </c>
      <c r="AC34" t="s">
        <v>162</v>
      </c>
      <c r="AD34" t="s">
        <v>163</v>
      </c>
      <c r="AE34" t="s">
        <v>164</v>
      </c>
      <c r="AF34" t="s">
        <v>165</v>
      </c>
      <c r="AG34" t="s">
        <v>166</v>
      </c>
      <c r="AH34" t="s">
        <v>167</v>
      </c>
      <c r="AI34" t="s">
        <v>168</v>
      </c>
      <c r="AJ34">
        <v>53.194731265918819</v>
      </c>
      <c r="AK34">
        <v>23.5762895554845</v>
      </c>
      <c r="AL34">
        <v>31.3229012036971</v>
      </c>
      <c r="AM34">
        <v>46.500193312184628</v>
      </c>
      <c r="AN34">
        <v>46.21621089152697</v>
      </c>
      <c r="AO34">
        <v>93.071515474090489</v>
      </c>
      <c r="AP34">
        <v>58.227637169845302</v>
      </c>
      <c r="AQ34">
        <v>40.130346588088393</v>
      </c>
      <c r="AR34">
        <v>64.662692043340982</v>
      </c>
      <c r="AS34">
        <v>62.375412651190111</v>
      </c>
      <c r="AT34">
        <v>42.849231181770527</v>
      </c>
      <c r="AU34">
        <v>28.91308268141125</v>
      </c>
      <c r="AV34">
        <v>29.64369950411788</v>
      </c>
      <c r="AW34">
        <v>2207.0999469999979</v>
      </c>
      <c r="AX34">
        <v>4465.8115899999966</v>
      </c>
      <c r="AY34">
        <v>6291.4594280000101</v>
      </c>
      <c r="AZ34">
        <v>9169.024773000021</v>
      </c>
      <c r="BA34">
        <v>12730.827101000101</v>
      </c>
      <c r="BB34">
        <v>1467.767315999999</v>
      </c>
      <c r="BC34">
        <v>2530.2468500000009</v>
      </c>
      <c r="BD34">
        <v>2992.0174010000028</v>
      </c>
      <c r="BE34">
        <v>3154.2304730000069</v>
      </c>
      <c r="BF34">
        <v>3107.917186000006</v>
      </c>
      <c r="BG34">
        <v>1422.3282909999989</v>
      </c>
      <c r="BH34">
        <v>2752.4961730000018</v>
      </c>
      <c r="BI34">
        <v>4278.1132459999981</v>
      </c>
      <c r="BJ34">
        <v>5284.031251000004</v>
      </c>
      <c r="BK34">
        <v>7875.0746520000139</v>
      </c>
      <c r="BL34">
        <v>1487.685962999996</v>
      </c>
      <c r="BM34">
        <v>906.44538000000114</v>
      </c>
      <c r="BN34">
        <v>2382.674900999999</v>
      </c>
      <c r="BO34">
        <v>2989.7631520000118</v>
      </c>
      <c r="BP34">
        <v>1853.143178000003</v>
      </c>
      <c r="BQ34">
        <v>10231.249578000061</v>
      </c>
      <c r="BR34">
        <v>4755.654634999999</v>
      </c>
      <c r="BS34">
        <v>1856.6685080000011</v>
      </c>
      <c r="BT34">
        <v>2652.2761749999931</v>
      </c>
      <c r="BU34">
        <v>1926.589586999987</v>
      </c>
      <c r="BV34">
        <v>1161.0340320000009</v>
      </c>
      <c r="BW34">
        <v>1250.558687000002</v>
      </c>
      <c r="BX34">
        <v>1410.479063</v>
      </c>
    </row>
    <row r="35">
      <c r="A35" t="s">
        <v>406</v>
      </c>
      <c r="B35">
        <v>2010</v>
      </c>
      <c r="C35" t="s">
        <v>409</v>
      </c>
      <c r="D35">
        <v>123</v>
      </c>
      <c r="E35" t="s">
        <v>18</v>
      </c>
      <c r="F35" t="s">
        <v>51</v>
      </c>
      <c r="G35" t="s">
        <v>203</v>
      </c>
      <c r="H35">
        <v>83.638589257997936</v>
      </c>
      <c r="I35">
        <v>66.903424419232067</v>
      </c>
      <c r="J35">
        <v>53.371444284861411</v>
      </c>
      <c r="K35">
        <v>32.022779949027942</v>
      </c>
      <c r="L35">
        <v>5.6532131926845892</v>
      </c>
      <c r="M35">
        <v>54.119776512648492</v>
      </c>
      <c r="N35">
        <v>20.766470132383521</v>
      </c>
      <c r="O35">
        <v>6.4024504314107986</v>
      </c>
      <c r="P35">
        <v>1.373158103792989</v>
      </c>
      <c r="Q35">
        <v>2.705764158287673</v>
      </c>
      <c r="R35">
        <v>86.184494093740767</v>
      </c>
      <c r="S35">
        <v>73.260654176155811</v>
      </c>
      <c r="T35">
        <v>58.459372880650847</v>
      </c>
      <c r="U35">
        <v>48.675447118679507</v>
      </c>
      <c r="V35">
        <v>23.491428146848481</v>
      </c>
      <c r="W35" t="s">
        <v>156</v>
      </c>
      <c r="X35" t="s">
        <v>157</v>
      </c>
      <c r="Y35" t="s">
        <v>158</v>
      </c>
      <c r="Z35" t="s">
        <v>159</v>
      </c>
      <c r="AA35" t="s">
        <v>160</v>
      </c>
      <c r="AB35" t="s">
        <v>161</v>
      </c>
      <c r="AC35" t="s">
        <v>162</v>
      </c>
      <c r="AD35" t="s">
        <v>163</v>
      </c>
      <c r="AE35" t="s">
        <v>164</v>
      </c>
      <c r="AF35" t="s">
        <v>165</v>
      </c>
      <c r="AG35" t="s">
        <v>166</v>
      </c>
      <c r="AH35" t="s">
        <v>167</v>
      </c>
      <c r="AI35" t="s">
        <v>168</v>
      </c>
      <c r="AJ35">
        <v>46.805268734081807</v>
      </c>
      <c r="AK35">
        <v>76.423710444515763</v>
      </c>
      <c r="AL35">
        <v>68.677098796303071</v>
      </c>
      <c r="AM35">
        <v>53.499806687816111</v>
      </c>
      <c r="AN35">
        <v>53.783789108472099</v>
      </c>
      <c r="AO35">
        <v>6.9284845259093579</v>
      </c>
      <c r="AP35">
        <v>41.772362830154798</v>
      </c>
      <c r="AQ35">
        <v>59.869653411911493</v>
      </c>
      <c r="AR35">
        <v>35.337307956659153</v>
      </c>
      <c r="AS35">
        <v>37.624587348809619</v>
      </c>
      <c r="AT35">
        <v>57.150768818229459</v>
      </c>
      <c r="AU35">
        <v>71.086917318589101</v>
      </c>
      <c r="AV35">
        <v>70.35630049588238</v>
      </c>
      <c r="AW35">
        <v>11282.567795000021</v>
      </c>
      <c r="AX35">
        <v>9027.4622959999797</v>
      </c>
      <c r="AY35">
        <v>7201.2583530000129</v>
      </c>
      <c r="AZ35">
        <v>4319.353783999999</v>
      </c>
      <c r="BA35">
        <v>762.82491600000003</v>
      </c>
      <c r="BB35">
        <v>1731.3612070000011</v>
      </c>
      <c r="BC35">
        <v>663.15732400000024</v>
      </c>
      <c r="BD35">
        <v>204.66607500000001</v>
      </c>
      <c r="BE35">
        <v>43.915602</v>
      </c>
      <c r="BF35">
        <v>86.431543000000005</v>
      </c>
      <c r="BG35">
        <v>8872.8306459999858</v>
      </c>
      <c r="BH35">
        <v>7541.3090349999939</v>
      </c>
      <c r="BI35">
        <v>6020.5113600000077</v>
      </c>
      <c r="BJ35">
        <v>5011.2971140000018</v>
      </c>
      <c r="BK35">
        <v>2417.987237999997</v>
      </c>
      <c r="BL35">
        <v>1308.9931959999981</v>
      </c>
      <c r="BM35">
        <v>2938.2875999999801</v>
      </c>
      <c r="BN35">
        <v>5224.139312999986</v>
      </c>
      <c r="BO35">
        <v>3439.8082950000039</v>
      </c>
      <c r="BP35">
        <v>2156.582288999999</v>
      </c>
      <c r="BQ35">
        <v>761.64070199999958</v>
      </c>
      <c r="BR35">
        <v>3411.6948680000019</v>
      </c>
      <c r="BS35">
        <v>2769.9262410000001</v>
      </c>
      <c r="BT35">
        <v>1449.433931999999</v>
      </c>
      <c r="BU35">
        <v>1162.110759999998</v>
      </c>
      <c r="BV35">
        <v>1548.5455799999979</v>
      </c>
      <c r="BW35">
        <v>3074.6760199999999</v>
      </c>
      <c r="BX35">
        <v>3347.6283480000011</v>
      </c>
    </row>
    <row r="36">
      <c r="A36" t="s">
        <v>406</v>
      </c>
      <c r="B36">
        <v>2010</v>
      </c>
      <c r="C36" t="s">
        <v>409</v>
      </c>
      <c r="D36">
        <v>124</v>
      </c>
      <c r="E36" t="s">
        <v>50</v>
      </c>
      <c r="F36" t="s">
        <v>15</v>
      </c>
      <c r="G36" t="s">
        <v>425</v>
      </c>
      <c r="H36">
        <v>13.922645323223859</v>
      </c>
      <c r="I36">
        <v>28.199493919321771</v>
      </c>
      <c r="J36">
        <v>37.992882999588467</v>
      </c>
      <c r="K36">
        <v>54.906465604470498</v>
      </c>
      <c r="L36">
        <v>79.541729692435339</v>
      </c>
      <c r="M36">
        <v>33.236217187139097</v>
      </c>
      <c r="N36">
        <v>55.535156759646497</v>
      </c>
      <c r="O36">
        <v>72.482248067277737</v>
      </c>
      <c r="P36">
        <v>82.166975440607317</v>
      </c>
      <c r="Q36">
        <v>86.157850300257493</v>
      </c>
      <c r="R36">
        <v>12.17702490725522</v>
      </c>
      <c r="S36">
        <v>22.349901882852851</v>
      </c>
      <c r="T36">
        <v>35.698049260462511</v>
      </c>
      <c r="U36">
        <v>43.125255529428543</v>
      </c>
      <c r="V36">
        <v>65.521286076712812</v>
      </c>
      <c r="W36" t="s">
        <v>156</v>
      </c>
      <c r="X36" t="s">
        <v>157</v>
      </c>
      <c r="Y36" t="s">
        <v>158</v>
      </c>
      <c r="Z36" t="s">
        <v>159</v>
      </c>
      <c r="AA36" t="s">
        <v>160</v>
      </c>
      <c r="AB36" t="s">
        <v>161</v>
      </c>
      <c r="AC36" t="s">
        <v>162</v>
      </c>
      <c r="AD36" t="s">
        <v>163</v>
      </c>
      <c r="AE36" t="s">
        <v>164</v>
      </c>
      <c r="AF36" t="s">
        <v>165</v>
      </c>
      <c r="AG36" t="s">
        <v>166</v>
      </c>
      <c r="AH36" t="s">
        <v>167</v>
      </c>
      <c r="AI36" t="s">
        <v>168</v>
      </c>
      <c r="AJ36">
        <v>49.403909009500019</v>
      </c>
      <c r="AK36">
        <v>19.721690269372271</v>
      </c>
      <c r="AL36">
        <v>26.70317233805401</v>
      </c>
      <c r="AM36">
        <v>41.821590166085947</v>
      </c>
      <c r="AN36">
        <v>40.395877307078081</v>
      </c>
      <c r="AO36">
        <v>73.563164518367117</v>
      </c>
      <c r="AP36">
        <v>48.891197977180589</v>
      </c>
      <c r="AQ36">
        <v>31.73496421568688</v>
      </c>
      <c r="AR36">
        <v>56.943720986374473</v>
      </c>
      <c r="AS36">
        <v>46.189923324407189</v>
      </c>
      <c r="AT36">
        <v>35.60953277500527</v>
      </c>
      <c r="AU36">
        <v>25.071058138071209</v>
      </c>
      <c r="AV36">
        <v>23.30647070800233</v>
      </c>
      <c r="AW36">
        <v>1878.118594999999</v>
      </c>
      <c r="AX36">
        <v>3805.0349489999999</v>
      </c>
      <c r="AY36">
        <v>5126.2724800000069</v>
      </c>
      <c r="AZ36">
        <v>7405.9919330000102</v>
      </c>
      <c r="BA36">
        <v>10733.084213000069</v>
      </c>
      <c r="BB36">
        <v>1063.2693039999999</v>
      </c>
      <c r="BC36">
        <v>1773.462013999999</v>
      </c>
      <c r="BD36">
        <v>2317.0280469999998</v>
      </c>
      <c r="BE36">
        <v>2627.8199000000031</v>
      </c>
      <c r="BF36">
        <v>2752.1821960000029</v>
      </c>
      <c r="BG36">
        <v>1253.644068000001</v>
      </c>
      <c r="BH36">
        <v>2300.655363999997</v>
      </c>
      <c r="BI36">
        <v>3676.4080849999982</v>
      </c>
      <c r="BJ36">
        <v>4439.886665</v>
      </c>
      <c r="BK36">
        <v>6744.1465270000108</v>
      </c>
      <c r="BL36">
        <v>1381.6688269999979</v>
      </c>
      <c r="BM36">
        <v>758.24633000000085</v>
      </c>
      <c r="BN36">
        <v>2031.260709000001</v>
      </c>
      <c r="BO36">
        <v>2688.9490200000091</v>
      </c>
      <c r="BP36">
        <v>1619.7637799999991</v>
      </c>
      <c r="BQ36">
        <v>8086.7179620000461</v>
      </c>
      <c r="BR36">
        <v>3993.1150150000012</v>
      </c>
      <c r="BS36">
        <v>1468.248188</v>
      </c>
      <c r="BT36">
        <v>2335.6663589999939</v>
      </c>
      <c r="BU36">
        <v>1426.6683219999959</v>
      </c>
      <c r="BV36">
        <v>964.86864000000025</v>
      </c>
      <c r="BW36">
        <v>1084.382108</v>
      </c>
      <c r="BX36">
        <v>1108.9469099999999</v>
      </c>
    </row>
    <row r="37">
      <c r="A37" t="s">
        <v>406</v>
      </c>
      <c r="B37">
        <v>2010</v>
      </c>
      <c r="C37" t="s">
        <v>409</v>
      </c>
      <c r="D37">
        <v>125</v>
      </c>
      <c r="E37" t="s">
        <v>50</v>
      </c>
      <c r="F37" t="s">
        <v>16</v>
      </c>
      <c r="G37" t="s">
        <v>426</v>
      </c>
      <c r="H37">
        <v>2.4387654187783951</v>
      </c>
      <c r="I37">
        <v>4.8970816614460952</v>
      </c>
      <c r="J37">
        <v>8.6356727155501183</v>
      </c>
      <c r="K37">
        <v>13.07075444650118</v>
      </c>
      <c r="L37">
        <v>14.805057114879819</v>
      </c>
      <c r="M37">
        <v>12.644006300211959</v>
      </c>
      <c r="N37">
        <v>23.698373107969701</v>
      </c>
      <c r="O37">
        <v>21.115301501311311</v>
      </c>
      <c r="P37">
        <v>16.459866455599538</v>
      </c>
      <c r="Q37">
        <v>11.136385541454739</v>
      </c>
      <c r="R37">
        <v>1.638480999003932</v>
      </c>
      <c r="S37">
        <v>4.3894439409912733</v>
      </c>
      <c r="T37">
        <v>5.8425778588865613</v>
      </c>
      <c r="U37">
        <v>8.1992973518916745</v>
      </c>
      <c r="V37">
        <v>10.987285776438659</v>
      </c>
      <c r="W37" t="s">
        <v>156</v>
      </c>
      <c r="X37" t="s">
        <v>157</v>
      </c>
      <c r="Y37" t="s">
        <v>158</v>
      </c>
      <c r="Z37" t="s">
        <v>159</v>
      </c>
      <c r="AA37" t="s">
        <v>160</v>
      </c>
      <c r="AB37" t="s">
        <v>161</v>
      </c>
      <c r="AC37" t="s">
        <v>162</v>
      </c>
      <c r="AD37" t="s">
        <v>163</v>
      </c>
      <c r="AE37" t="s">
        <v>164</v>
      </c>
      <c r="AF37" t="s">
        <v>165</v>
      </c>
      <c r="AG37" t="s">
        <v>166</v>
      </c>
      <c r="AH37" t="s">
        <v>167</v>
      </c>
      <c r="AI37" t="s">
        <v>168</v>
      </c>
      <c r="AJ37">
        <v>3.7908222564189011</v>
      </c>
      <c r="AK37">
        <v>3.8545992861122231</v>
      </c>
      <c r="AL37">
        <v>4.6197288656431139</v>
      </c>
      <c r="AM37">
        <v>4.6786031460986326</v>
      </c>
      <c r="AN37">
        <v>5.8203335844488082</v>
      </c>
      <c r="AO37">
        <v>19.50835095572322</v>
      </c>
      <c r="AP37">
        <v>9.3364391926647379</v>
      </c>
      <c r="AQ37">
        <v>8.3953823724014995</v>
      </c>
      <c r="AR37">
        <v>7.7189710569665326</v>
      </c>
      <c r="AS37">
        <v>16.18548932678322</v>
      </c>
      <c r="AT37">
        <v>7.2396984067652532</v>
      </c>
      <c r="AU37">
        <v>3.8420245433400129</v>
      </c>
      <c r="AV37">
        <v>6.3372287961155633</v>
      </c>
      <c r="AW37">
        <v>328.98135200000007</v>
      </c>
      <c r="AX37">
        <v>660.77664100000038</v>
      </c>
      <c r="AY37">
        <v>1165.186947999998</v>
      </c>
      <c r="AZ37">
        <v>1763.0328399999969</v>
      </c>
      <c r="BA37">
        <v>1997.7428879999979</v>
      </c>
      <c r="BB37">
        <v>404.49801199999968</v>
      </c>
      <c r="BC37">
        <v>756.78483599999981</v>
      </c>
      <c r="BD37">
        <v>674.98935399999948</v>
      </c>
      <c r="BE37">
        <v>526.41057299999966</v>
      </c>
      <c r="BF37">
        <v>355.73498999999993</v>
      </c>
      <c r="BG37">
        <v>168.684223</v>
      </c>
      <c r="BH37">
        <v>451.84080900000009</v>
      </c>
      <c r="BI37">
        <v>601.7051610000002</v>
      </c>
      <c r="BJ37">
        <v>844.144586</v>
      </c>
      <c r="BK37">
        <v>1130.928124999999</v>
      </c>
      <c r="BL37">
        <v>106.01713599999999</v>
      </c>
      <c r="BM37">
        <v>148.19905000000011</v>
      </c>
      <c r="BN37">
        <v>351.41419200000013</v>
      </c>
      <c r="BO37">
        <v>300.81413199999992</v>
      </c>
      <c r="BP37">
        <v>233.37939800000009</v>
      </c>
      <c r="BQ37">
        <v>2144.5316160000002</v>
      </c>
      <c r="BR37">
        <v>762.53962000000001</v>
      </c>
      <c r="BS37">
        <v>388.42032</v>
      </c>
      <c r="BT37">
        <v>316.60981600000002</v>
      </c>
      <c r="BU37">
        <v>499.92126500000029</v>
      </c>
      <c r="BV37">
        <v>196.16539200000011</v>
      </c>
      <c r="BW37">
        <v>166.176579</v>
      </c>
      <c r="BX37">
        <v>301.53215299999988</v>
      </c>
    </row>
    <row r="38">
      <c r="A38" t="s">
        <v>406</v>
      </c>
      <c r="B38">
        <v>2010</v>
      </c>
      <c r="C38" t="s">
        <v>409</v>
      </c>
      <c r="D38">
        <v>126</v>
      </c>
      <c r="E38" t="s">
        <v>50</v>
      </c>
      <c r="F38" t="s">
        <v>22</v>
      </c>
      <c r="G38" t="s">
        <v>427</v>
      </c>
      <c r="H38">
        <v>24.052303259464459</v>
      </c>
      <c r="I38">
        <v>15.882392732156211</v>
      </c>
      <c r="J38">
        <v>11.683298224912351</v>
      </c>
      <c r="K38">
        <v>7.5792291021481084</v>
      </c>
      <c r="L38">
        <v>3.0923937305803029</v>
      </c>
      <c r="M38">
        <v>12.7191619240867</v>
      </c>
      <c r="N38">
        <v>3.574026580451573</v>
      </c>
      <c r="O38">
        <v>2.236314215552468</v>
      </c>
      <c r="P38">
        <v>0.87333381105817476</v>
      </c>
      <c r="Q38">
        <v>2.705764158287769</v>
      </c>
      <c r="R38">
        <v>24.868583017195029</v>
      </c>
      <c r="S38">
        <v>18.11078090491894</v>
      </c>
      <c r="T38">
        <v>14.28583705384179</v>
      </c>
      <c r="U38">
        <v>9.8259010022361011</v>
      </c>
      <c r="V38">
        <v>7.6685581261962241</v>
      </c>
      <c r="W38" t="s">
        <v>156</v>
      </c>
      <c r="X38" t="s">
        <v>157</v>
      </c>
      <c r="Y38" t="s">
        <v>158</v>
      </c>
      <c r="Z38" t="s">
        <v>159</v>
      </c>
      <c r="AA38" t="s">
        <v>160</v>
      </c>
      <c r="AB38" t="s">
        <v>161</v>
      </c>
      <c r="AC38" t="s">
        <v>162</v>
      </c>
      <c r="AD38" t="s">
        <v>163</v>
      </c>
      <c r="AE38" t="s">
        <v>164</v>
      </c>
      <c r="AF38" t="s">
        <v>165</v>
      </c>
      <c r="AG38" t="s">
        <v>166</v>
      </c>
      <c r="AH38" t="s">
        <v>167</v>
      </c>
      <c r="AI38" t="s">
        <v>168</v>
      </c>
      <c r="AJ38">
        <v>20.700816829020489</v>
      </c>
      <c r="AK38">
        <v>35.154306346652596</v>
      </c>
      <c r="AL38">
        <v>56.820356951076022</v>
      </c>
      <c r="AM38">
        <v>1.713258479324516</v>
      </c>
      <c r="AN38">
        <v>3.7403133514836209</v>
      </c>
      <c r="AO38">
        <v>1.644347331737694</v>
      </c>
      <c r="AP38">
        <v>8.8538272757199721</v>
      </c>
      <c r="AQ38">
        <v>1.369805730525762</v>
      </c>
      <c r="AR38">
        <v>10.19333690322143</v>
      </c>
      <c r="AS38">
        <v>0.58888509588393134</v>
      </c>
      <c r="AT38">
        <v>10.51851780762512</v>
      </c>
      <c r="AU38">
        <v>3.3819221131110448</v>
      </c>
      <c r="AV38">
        <v>1.1750149832838019</v>
      </c>
      <c r="AW38">
        <v>3244.5757940000012</v>
      </c>
      <c r="AX38">
        <v>2143.054751000001</v>
      </c>
      <c r="AY38">
        <v>1576.3944570000001</v>
      </c>
      <c r="AZ38">
        <v>1022.315113</v>
      </c>
      <c r="BA38">
        <v>417.27684900000003</v>
      </c>
      <c r="BB38">
        <v>406.90233699999999</v>
      </c>
      <c r="BC38">
        <v>114.13311400000001</v>
      </c>
      <c r="BD38">
        <v>71.487887000000001</v>
      </c>
      <c r="BE38">
        <v>27.930491</v>
      </c>
      <c r="BF38">
        <v>86.431543000000005</v>
      </c>
      <c r="BG38">
        <v>2560.260147</v>
      </c>
      <c r="BH38">
        <v>1864.288508000001</v>
      </c>
      <c r="BI38">
        <v>1471.244730000001</v>
      </c>
      <c r="BJ38">
        <v>1011.608773</v>
      </c>
      <c r="BK38">
        <v>789.32943400000011</v>
      </c>
      <c r="BL38">
        <v>578.93543000000125</v>
      </c>
      <c r="BM38">
        <v>1351.5892100000001</v>
      </c>
      <c r="BN38">
        <v>4322.2189889999936</v>
      </c>
      <c r="BO38">
        <v>110.15517800000001</v>
      </c>
      <c r="BP38">
        <v>149.97629699999999</v>
      </c>
      <c r="BQ38">
        <v>180.76129800000001</v>
      </c>
      <c r="BR38">
        <v>723.12301799999989</v>
      </c>
      <c r="BS38">
        <v>63.375360000000001</v>
      </c>
      <c r="BT38">
        <v>418.1011299999999</v>
      </c>
      <c r="BU38">
        <v>18.188896</v>
      </c>
      <c r="BV38">
        <v>285.00761399999999</v>
      </c>
      <c r="BW38">
        <v>146.27606900000001</v>
      </c>
      <c r="BX38">
        <v>55.908475000000017</v>
      </c>
    </row>
    <row r="39">
      <c r="A39" t="s">
        <v>406</v>
      </c>
      <c r="B39">
        <v>2010</v>
      </c>
      <c r="C39" t="s">
        <v>409</v>
      </c>
      <c r="D39">
        <v>127</v>
      </c>
      <c r="E39" t="s">
        <v>50</v>
      </c>
      <c r="F39" t="s">
        <v>19</v>
      </c>
      <c r="G39" t="s">
        <v>428</v>
      </c>
      <c r="H39">
        <v>59.586285998533292</v>
      </c>
      <c r="I39">
        <v>51.021031687075933</v>
      </c>
      <c r="J39">
        <v>41.688146059949062</v>
      </c>
      <c r="K39">
        <v>24.443550846880221</v>
      </c>
      <c r="L39">
        <v>2.5608194621045368</v>
      </c>
      <c r="M39">
        <v>41.400614588562249</v>
      </c>
      <c r="N39">
        <v>17.192443551932229</v>
      </c>
      <c r="O39">
        <v>4.1661362158584829</v>
      </c>
      <c r="P39">
        <v>0.49982429273497009</v>
      </c>
      <c r="Q39">
        <v>0</v>
      </c>
      <c r="R39">
        <v>61.315911076545817</v>
      </c>
      <c r="S39">
        <v>55.149873271236928</v>
      </c>
      <c r="T39">
        <v>44.173535826809143</v>
      </c>
      <c r="U39">
        <v>38.849546116443683</v>
      </c>
      <c r="V39">
        <v>15.82287002065231</v>
      </c>
      <c r="W39" t="s">
        <v>156</v>
      </c>
      <c r="X39" t="s">
        <v>157</v>
      </c>
      <c r="Y39" t="s">
        <v>158</v>
      </c>
      <c r="Z39" t="s">
        <v>159</v>
      </c>
      <c r="AA39" t="s">
        <v>160</v>
      </c>
      <c r="AB39" t="s">
        <v>161</v>
      </c>
      <c r="AC39" t="s">
        <v>162</v>
      </c>
      <c r="AD39" t="s">
        <v>163</v>
      </c>
      <c r="AE39" t="s">
        <v>164</v>
      </c>
      <c r="AF39" t="s">
        <v>165</v>
      </c>
      <c r="AG39" t="s">
        <v>166</v>
      </c>
      <c r="AH39" t="s">
        <v>167</v>
      </c>
      <c r="AI39" t="s">
        <v>168</v>
      </c>
      <c r="AJ39">
        <v>26.104451905060589</v>
      </c>
      <c r="AK39">
        <v>41.269404097862903</v>
      </c>
      <c r="AL39">
        <v>11.85674184522686</v>
      </c>
      <c r="AM39">
        <v>51.786548208490899</v>
      </c>
      <c r="AN39">
        <v>50.043475756989487</v>
      </c>
      <c r="AO39">
        <v>5.284137194171973</v>
      </c>
      <c r="AP39">
        <v>32.918535554434698</v>
      </c>
      <c r="AQ39">
        <v>58.499847681385852</v>
      </c>
      <c r="AR39">
        <v>25.143971053437571</v>
      </c>
      <c r="AS39">
        <v>37.035702252925653</v>
      </c>
      <c r="AT39">
        <v>46.632251010604342</v>
      </c>
      <c r="AU39">
        <v>67.704995205477729</v>
      </c>
      <c r="AV39">
        <v>69.181285512598294</v>
      </c>
      <c r="AW39">
        <v>8037.9920010000033</v>
      </c>
      <c r="AX39">
        <v>6884.4075449999964</v>
      </c>
      <c r="AY39">
        <v>5624.8638960000053</v>
      </c>
      <c r="AZ39">
        <v>3297.0386709999971</v>
      </c>
      <c r="BA39">
        <v>345.54806700000012</v>
      </c>
      <c r="BB39">
        <v>1324.4588699999999</v>
      </c>
      <c r="BC39">
        <v>549.02420999999924</v>
      </c>
      <c r="BD39">
        <v>133.17818800000001</v>
      </c>
      <c r="BE39">
        <v>15.985111</v>
      </c>
      <c r="BF39">
        <v>0</v>
      </c>
      <c r="BG39">
        <v>6312.5704989999776</v>
      </c>
      <c r="BH39">
        <v>5677.0205269999851</v>
      </c>
      <c r="BI39">
        <v>4549.2666299999973</v>
      </c>
      <c r="BJ39">
        <v>3999.688340999995</v>
      </c>
      <c r="BK39">
        <v>1628.6578039999999</v>
      </c>
      <c r="BL39">
        <v>730.05776600000172</v>
      </c>
      <c r="BM39">
        <v>1586.698389999995</v>
      </c>
      <c r="BN39">
        <v>901.92032399999982</v>
      </c>
      <c r="BO39">
        <v>3329.6531170000039</v>
      </c>
      <c r="BP39">
        <v>2006.605991999998</v>
      </c>
      <c r="BQ39">
        <v>580.87940399999979</v>
      </c>
      <c r="BR39">
        <v>2688.5718499999989</v>
      </c>
      <c r="BS39">
        <v>2706.5508810000001</v>
      </c>
      <c r="BT39">
        <v>1031.3328019999999</v>
      </c>
      <c r="BU39">
        <v>1143.921863999999</v>
      </c>
      <c r="BV39">
        <v>1263.537965999999</v>
      </c>
      <c r="BW39">
        <v>2928.399950999999</v>
      </c>
      <c r="BX39">
        <v>3291.719873</v>
      </c>
    </row>
    <row r="40">
      <c r="A40" t="s">
        <v>406</v>
      </c>
      <c r="B40">
        <v>2010</v>
      </c>
      <c r="C40" t="s">
        <v>409</v>
      </c>
      <c r="D40">
        <v>128</v>
      </c>
      <c r="E40" t="s">
        <v>184</v>
      </c>
      <c r="F40" t="s">
        <v>49</v>
      </c>
      <c r="G40" t="s">
        <v>429</v>
      </c>
      <c r="H40">
        <v>14.90559376104232</v>
      </c>
      <c r="I40">
        <v>14.796339426402019</v>
      </c>
      <c r="J40">
        <v>18.52013767766438</v>
      </c>
      <c r="K40">
        <v>19.22813912763754</v>
      </c>
      <c r="L40">
        <v>15.69216887599598</v>
      </c>
      <c r="M40">
        <v>27.558728661593939</v>
      </c>
      <c r="N40">
        <v>29.909525863059539</v>
      </c>
      <c r="O40">
        <v>22.55967340879776</v>
      </c>
      <c r="P40">
        <v>16.68903326836886</v>
      </c>
      <c r="Q40">
        <v>11.44608973503064</v>
      </c>
      <c r="R40">
        <v>11.859724936034491</v>
      </c>
      <c r="S40">
        <v>16.415674377033898</v>
      </c>
      <c r="T40">
        <v>14.064731960113249</v>
      </c>
      <c r="U40">
        <v>15.975389733742499</v>
      </c>
      <c r="V40">
        <v>14.360855928048631</v>
      </c>
      <c r="W40" t="s">
        <v>156</v>
      </c>
      <c r="X40" t="s">
        <v>157</v>
      </c>
      <c r="Y40" t="s">
        <v>158</v>
      </c>
      <c r="Z40" t="s">
        <v>159</v>
      </c>
      <c r="AA40" t="s">
        <v>160</v>
      </c>
      <c r="AB40" t="s">
        <v>161</v>
      </c>
      <c r="AC40" t="s">
        <v>162</v>
      </c>
      <c r="AD40" t="s">
        <v>163</v>
      </c>
      <c r="AE40" t="s">
        <v>164</v>
      </c>
      <c r="AF40" t="s">
        <v>165</v>
      </c>
      <c r="AG40" t="s">
        <v>166</v>
      </c>
      <c r="AH40" t="s">
        <v>167</v>
      </c>
      <c r="AI40" t="s">
        <v>168</v>
      </c>
      <c r="AJ40">
        <v>7.1263115090641156</v>
      </c>
      <c r="AK40">
        <v>16.349473809442319</v>
      </c>
      <c r="AL40">
        <v>14.74872597400984</v>
      </c>
      <c r="AM40">
        <v>10.061470314087231</v>
      </c>
      <c r="AN40">
        <v>12.593705698006231</v>
      </c>
      <c r="AO40">
        <v>20.960603097898421</v>
      </c>
      <c r="AP40">
        <v>16.034377567873999</v>
      </c>
      <c r="AQ40">
        <v>20.920283740817339</v>
      </c>
      <c r="AR40">
        <v>11.93728688529206</v>
      </c>
      <c r="AS40">
        <v>25.94850861716008</v>
      </c>
      <c r="AT40">
        <v>16.895748668287091</v>
      </c>
      <c r="AU40">
        <v>13.288187170059601</v>
      </c>
      <c r="AV40">
        <v>21.37799566897931</v>
      </c>
      <c r="AW40"/>
      <c r="AX40"/>
      <c r="AY40"/>
      <c r="AZ40"/>
      <c r="BA40"/>
      <c r="BB40"/>
      <c r="BC40"/>
      <c r="BD40"/>
      <c r="BE40"/>
      <c r="BF40"/>
      <c r="BG40"/>
      <c r="BH40"/>
      <c r="BI40"/>
      <c r="BJ40"/>
      <c r="BK40"/>
      <c r="BL40"/>
      <c r="BM40"/>
      <c r="BN40"/>
      <c r="BO40"/>
      <c r="BP40"/>
      <c r="BQ40"/>
      <c r="BR40"/>
      <c r="BS40"/>
      <c r="BT40"/>
      <c r="BU40"/>
      <c r="BV40"/>
      <c r="BW40"/>
      <c r="BX40"/>
    </row>
    <row r="41">
      <c r="A41" t="s">
        <v>406</v>
      </c>
      <c r="B41">
        <v>2010</v>
      </c>
      <c r="C41" t="s">
        <v>409</v>
      </c>
      <c r="D41">
        <v>129</v>
      </c>
      <c r="E41" t="s">
        <v>184</v>
      </c>
      <c r="F41" t="s">
        <v>48</v>
      </c>
      <c r="G41" t="s">
        <v>203</v>
      </c>
      <c r="H41">
        <v>85.094406238957703</v>
      </c>
      <c r="I41">
        <v>85.203660573598057</v>
      </c>
      <c r="J41">
        <v>81.479862322335521</v>
      </c>
      <c r="K41">
        <v>80.771860872362296</v>
      </c>
      <c r="L41">
        <v>84.307831124003798</v>
      </c>
      <c r="M41">
        <v>72.441271338406125</v>
      </c>
      <c r="N41">
        <v>70.090474136940358</v>
      </c>
      <c r="O41">
        <v>77.440326591202123</v>
      </c>
      <c r="P41">
        <v>83.310966731630998</v>
      </c>
      <c r="Q41">
        <v>88.553910264969261</v>
      </c>
      <c r="R41">
        <v>88.140275063965632</v>
      </c>
      <c r="S41">
        <v>83.584325622965906</v>
      </c>
      <c r="T41">
        <v>85.935268039886765</v>
      </c>
      <c r="U41">
        <v>84.024610266257426</v>
      </c>
      <c r="V41">
        <v>85.639144071951321</v>
      </c>
      <c r="W41" t="s">
        <v>156</v>
      </c>
      <c r="X41" t="s">
        <v>157</v>
      </c>
      <c r="Y41" t="s">
        <v>158</v>
      </c>
      <c r="Z41" t="s">
        <v>159</v>
      </c>
      <c r="AA41" t="s">
        <v>160</v>
      </c>
      <c r="AB41" t="s">
        <v>161</v>
      </c>
      <c r="AC41" t="s">
        <v>162</v>
      </c>
      <c r="AD41" t="s">
        <v>163</v>
      </c>
      <c r="AE41" t="s">
        <v>164</v>
      </c>
      <c r="AF41" t="s">
        <v>165</v>
      </c>
      <c r="AG41" t="s">
        <v>166</v>
      </c>
      <c r="AH41" t="s">
        <v>167</v>
      </c>
      <c r="AI41" t="s">
        <v>168</v>
      </c>
      <c r="AJ41">
        <v>92.873688490936075</v>
      </c>
      <c r="AK41">
        <v>83.650526190557656</v>
      </c>
      <c r="AL41">
        <v>85.251274025990256</v>
      </c>
      <c r="AM41">
        <v>89.93852968591267</v>
      </c>
      <c r="AN41">
        <v>87.406294301993597</v>
      </c>
      <c r="AO41">
        <v>79.039396902101416</v>
      </c>
      <c r="AP41">
        <v>83.96562243212604</v>
      </c>
      <c r="AQ41">
        <v>79.079716259182646</v>
      </c>
      <c r="AR41">
        <v>88.062713114707975</v>
      </c>
      <c r="AS41">
        <v>74.05149138284041</v>
      </c>
      <c r="AT41">
        <v>83.104251331712874</v>
      </c>
      <c r="AU41">
        <v>86.7118128299403</v>
      </c>
      <c r="AV41">
        <v>78.622004331020719</v>
      </c>
      <c r="AW41"/>
      <c r="AX41"/>
      <c r="AY41"/>
      <c r="AZ41"/>
      <c r="BA41"/>
      <c r="BB41"/>
      <c r="BC41"/>
      <c r="BD41"/>
      <c r="BE41"/>
      <c r="BF41"/>
      <c r="BG41"/>
      <c r="BH41"/>
      <c r="BI41"/>
      <c r="BJ41"/>
      <c r="BK41"/>
      <c r="BL41"/>
      <c r="BM41"/>
      <c r="BN41"/>
      <c r="BO41"/>
      <c r="BP41"/>
      <c r="BQ41"/>
      <c r="BR41"/>
      <c r="BS41"/>
      <c r="BT41"/>
      <c r="BU41"/>
      <c r="BV41"/>
      <c r="BW41"/>
      <c r="BX41"/>
    </row>
    <row r="42">
      <c r="A42" t="s">
        <v>406</v>
      </c>
      <c r="B42">
        <v>2010</v>
      </c>
      <c r="C42" t="s">
        <v>409</v>
      </c>
      <c r="D42">
        <v>135</v>
      </c>
      <c r="E42" t="s">
        <v>45</v>
      </c>
      <c r="F42" t="s">
        <v>44</v>
      </c>
      <c r="G42" t="s">
        <v>430</v>
      </c>
      <c r="H42">
        <v>1.7396506310481381</v>
      </c>
      <c r="I42">
        <v>5.2325037197425539</v>
      </c>
      <c r="J42">
        <v>9.4072019040327444</v>
      </c>
      <c r="K42">
        <v>16.289656704954432</v>
      </c>
      <c r="L42">
        <v>24.357505098391432</v>
      </c>
      <c r="M42">
        <v>9.697518457591471</v>
      </c>
      <c r="N42">
        <v>18.58795751044816</v>
      </c>
      <c r="O42">
        <v>17.669802476246119</v>
      </c>
      <c r="P42">
        <v>25.376148117311921</v>
      </c>
      <c r="Q42">
        <v>27.931839905260311</v>
      </c>
      <c r="R42">
        <v>1.2428645422863771</v>
      </c>
      <c r="S42">
        <v>4.1386846592832889</v>
      </c>
      <c r="T42">
        <v>7.1518679064278832</v>
      </c>
      <c r="U42">
        <v>11.404461260230979</v>
      </c>
      <c r="V42">
        <v>19.98230584815802</v>
      </c>
      <c r="W42" t="s">
        <v>156</v>
      </c>
      <c r="X42" t="s">
        <v>157</v>
      </c>
      <c r="Y42" t="s">
        <v>158</v>
      </c>
      <c r="Z42" t="s">
        <v>159</v>
      </c>
      <c r="AA42" t="s">
        <v>160</v>
      </c>
      <c r="AB42" t="s">
        <v>161</v>
      </c>
      <c r="AC42" t="s">
        <v>162</v>
      </c>
      <c r="AD42" t="s">
        <v>163</v>
      </c>
      <c r="AE42" t="s">
        <v>164</v>
      </c>
      <c r="AF42" t="s">
        <v>165</v>
      </c>
      <c r="AG42" t="s">
        <v>166</v>
      </c>
      <c r="AH42" t="s">
        <v>167</v>
      </c>
      <c r="AI42" t="s">
        <v>168</v>
      </c>
      <c r="AJ42">
        <v>17.329273200337269</v>
      </c>
      <c r="AK42">
        <v>3.5325584561141898</v>
      </c>
      <c r="AL42">
        <v>2.089689658877746</v>
      </c>
      <c r="AM42">
        <v>4.6205967916978246</v>
      </c>
      <c r="AN42">
        <v>8.3213991019100586</v>
      </c>
      <c r="AO42">
        <v>17.69730890100346</v>
      </c>
      <c r="AP42">
        <v>22.15385745810665</v>
      </c>
      <c r="AQ42">
        <v>9.1936765391422242</v>
      </c>
      <c r="AR42">
        <v>9.5069232302525872</v>
      </c>
      <c r="AS42">
        <v>11.17617351049563</v>
      </c>
      <c r="AT42">
        <v>6.4623726951780771</v>
      </c>
      <c r="AU42">
        <v>6.134065616615354</v>
      </c>
      <c r="AV42">
        <v>19.503762249136891</v>
      </c>
      <c r="AW42"/>
      <c r="AX42"/>
      <c r="AY42"/>
      <c r="AZ42"/>
      <c r="BA42"/>
      <c r="BB42"/>
      <c r="BC42"/>
      <c r="BD42"/>
      <c r="BE42"/>
      <c r="BF42"/>
      <c r="BG42"/>
      <c r="BH42"/>
      <c r="BI42"/>
      <c r="BJ42"/>
      <c r="BK42"/>
      <c r="BL42"/>
      <c r="BM42"/>
      <c r="BN42"/>
      <c r="BO42"/>
      <c r="BP42"/>
      <c r="BQ42"/>
      <c r="BR42"/>
      <c r="BS42"/>
      <c r="BT42"/>
      <c r="BU42"/>
      <c r="BV42"/>
      <c r="BW42"/>
      <c r="BX42"/>
    </row>
    <row r="43">
      <c r="A43" t="s">
        <v>406</v>
      </c>
      <c r="B43">
        <v>2010</v>
      </c>
      <c r="C43" t="s">
        <v>409</v>
      </c>
      <c r="D43">
        <v>136</v>
      </c>
      <c r="E43" t="s">
        <v>45</v>
      </c>
      <c r="F43" t="s">
        <v>43</v>
      </c>
      <c r="G43" t="s">
        <v>431</v>
      </c>
      <c r="H43">
        <v>1.547153287921212</v>
      </c>
      <c r="I43">
        <v>3.5000197727402789</v>
      </c>
      <c r="J43">
        <v>6.6068698795086647</v>
      </c>
      <c r="K43">
        <v>12.482121130313629</v>
      </c>
      <c r="L43">
        <v>44.374290803233549</v>
      </c>
      <c r="M43">
        <v>8.710716871689705</v>
      </c>
      <c r="N43">
        <v>23.77070651376928</v>
      </c>
      <c r="O43">
        <v>47.001393953462447</v>
      </c>
      <c r="P43">
        <v>55.23969898717008</v>
      </c>
      <c r="Q43">
        <v>57.720029070751977</v>
      </c>
      <c r="R43">
        <v>1.179853829778714</v>
      </c>
      <c r="S43">
        <v>3.5552925143325682</v>
      </c>
      <c r="T43">
        <v>3.8862817153935549</v>
      </c>
      <c r="U43">
        <v>6.7584343143969088</v>
      </c>
      <c r="V43">
        <v>14.666339638612589</v>
      </c>
      <c r="W43" t="s">
        <v>156</v>
      </c>
      <c r="X43" t="s">
        <v>157</v>
      </c>
      <c r="Y43" t="s">
        <v>158</v>
      </c>
      <c r="Z43" t="s">
        <v>159</v>
      </c>
      <c r="AA43" t="s">
        <v>160</v>
      </c>
      <c r="AB43" t="s">
        <v>161</v>
      </c>
      <c r="AC43" t="s">
        <v>162</v>
      </c>
      <c r="AD43" t="s">
        <v>163</v>
      </c>
      <c r="AE43" t="s">
        <v>164</v>
      </c>
      <c r="AF43" t="s">
        <v>165</v>
      </c>
      <c r="AG43" t="s">
        <v>166</v>
      </c>
      <c r="AH43" t="s">
        <v>167</v>
      </c>
      <c r="AI43" t="s">
        <v>168</v>
      </c>
      <c r="AJ43">
        <v>6.2624579740003554</v>
      </c>
      <c r="AK43">
        <v>8.7106665597360386</v>
      </c>
      <c r="AL43">
        <v>1.5921379777765721</v>
      </c>
      <c r="AM43">
        <v>4.1822149301329832</v>
      </c>
      <c r="AN43">
        <v>0.52612619426495499</v>
      </c>
      <c r="AO43">
        <v>55.323874732605617</v>
      </c>
      <c r="AP43">
        <v>0.0779702643759876</v>
      </c>
      <c r="AQ43">
        <v>18.304530868692211</v>
      </c>
      <c r="AR43">
        <v>8.8015630208456646</v>
      </c>
      <c r="AS43">
        <v>18.131067474510221</v>
      </c>
      <c r="AT43">
        <v>4.1048649210163903</v>
      </c>
      <c r="AU43">
        <v>5.8189235047216323</v>
      </c>
      <c r="AV43">
        <v>2.1804063262665232</v>
      </c>
      <c r="AW43"/>
      <c r="AX43"/>
      <c r="AY43"/>
      <c r="AZ43"/>
      <c r="BA43"/>
      <c r="BB43"/>
      <c r="BC43"/>
      <c r="BD43"/>
      <c r="BE43"/>
      <c r="BF43"/>
      <c r="BG43"/>
      <c r="BH43"/>
      <c r="BI43"/>
      <c r="BJ43"/>
      <c r="BK43"/>
      <c r="BL43"/>
      <c r="BM43"/>
      <c r="BN43"/>
      <c r="BO43"/>
      <c r="BP43"/>
      <c r="BQ43"/>
      <c r="BR43"/>
      <c r="BS43"/>
      <c r="BT43"/>
      <c r="BU43"/>
      <c r="BV43"/>
      <c r="BW43"/>
      <c r="BX43"/>
    </row>
    <row r="44">
      <c r="A44" t="s">
        <v>406</v>
      </c>
      <c r="B44">
        <v>2010</v>
      </c>
      <c r="C44" t="s">
        <v>409</v>
      </c>
      <c r="D44">
        <v>137</v>
      </c>
      <c r="E44" t="s">
        <v>45</v>
      </c>
      <c r="F44" t="s">
        <v>42</v>
      </c>
      <c r="G44" t="s">
        <v>432</v>
      </c>
      <c r="H44">
        <v>13.074606823032889</v>
      </c>
      <c r="I44">
        <v>24.364052088285039</v>
      </c>
      <c r="J44">
        <v>30.614483931597171</v>
      </c>
      <c r="K44">
        <v>39.205442215703492</v>
      </c>
      <c r="L44">
        <v>25.614990905689861</v>
      </c>
      <c r="M44">
        <v>27.47198815806988</v>
      </c>
      <c r="N44">
        <v>36.874865843398773</v>
      </c>
      <c r="O44">
        <v>28.92635313888043</v>
      </c>
      <c r="P44">
        <v>18.01099479172472</v>
      </c>
      <c r="Q44">
        <v>11.64236686569981</v>
      </c>
      <c r="R44">
        <v>11.392787534194049</v>
      </c>
      <c r="S44">
        <v>19.04536865022828</v>
      </c>
      <c r="T44">
        <v>30.502477497527639</v>
      </c>
      <c r="U44">
        <v>33.161657306692327</v>
      </c>
      <c r="V44">
        <v>41.859926366380762</v>
      </c>
      <c r="W44" t="s">
        <v>156</v>
      </c>
      <c r="X44" t="s">
        <v>157</v>
      </c>
      <c r="Y44" t="s">
        <v>158</v>
      </c>
      <c r="Z44" t="s">
        <v>159</v>
      </c>
      <c r="AA44" t="s">
        <v>160</v>
      </c>
      <c r="AB44" t="s">
        <v>161</v>
      </c>
      <c r="AC44" t="s">
        <v>162</v>
      </c>
      <c r="AD44" t="s">
        <v>163</v>
      </c>
      <c r="AE44" t="s">
        <v>164</v>
      </c>
      <c r="AF44" t="s">
        <v>165</v>
      </c>
      <c r="AG44" t="s">
        <v>166</v>
      </c>
      <c r="AH44" t="s">
        <v>167</v>
      </c>
      <c r="AI44" t="s">
        <v>168</v>
      </c>
      <c r="AJ44">
        <v>29.603000091581439</v>
      </c>
      <c r="AK44">
        <v>11.333064539634259</v>
      </c>
      <c r="AL44">
        <v>27.641073567042799</v>
      </c>
      <c r="AM44">
        <v>37.697381590353757</v>
      </c>
      <c r="AN44">
        <v>37.368685595351891</v>
      </c>
      <c r="AO44">
        <v>20.050331840481022</v>
      </c>
      <c r="AP44">
        <v>35.995809447362703</v>
      </c>
      <c r="AQ44">
        <v>12.632139180253899</v>
      </c>
      <c r="AR44">
        <v>46.354205792242837</v>
      </c>
      <c r="AS44">
        <v>33.068171666184668</v>
      </c>
      <c r="AT44">
        <v>32.281993565576059</v>
      </c>
      <c r="AU44">
        <v>16.960093560074242</v>
      </c>
      <c r="AV44">
        <v>7.959530928714484</v>
      </c>
      <c r="AW44"/>
      <c r="AX44"/>
      <c r="AY44"/>
      <c r="AZ44"/>
      <c r="BA44"/>
      <c r="BB44"/>
      <c r="BC44"/>
      <c r="BD44"/>
      <c r="BE44"/>
      <c r="BF44"/>
      <c r="BG44"/>
      <c r="BH44"/>
      <c r="BI44"/>
      <c r="BJ44"/>
      <c r="BK44"/>
      <c r="BL44"/>
      <c r="BM44"/>
      <c r="BN44"/>
      <c r="BO44"/>
      <c r="BP44"/>
      <c r="BQ44"/>
      <c r="BR44"/>
      <c r="BS44"/>
      <c r="BT44"/>
      <c r="BU44"/>
      <c r="BV44"/>
      <c r="BW44"/>
      <c r="BX44"/>
    </row>
    <row r="45">
      <c r="A45" t="s">
        <v>406</v>
      </c>
      <c r="B45">
        <v>2010</v>
      </c>
      <c r="C45" t="s">
        <v>409</v>
      </c>
      <c r="D45">
        <v>138</v>
      </c>
      <c r="E45" t="s">
        <v>45</v>
      </c>
      <c r="F45" t="s">
        <v>41</v>
      </c>
      <c r="G45" t="s">
        <v>203</v>
      </c>
      <c r="H45">
        <v>24.052303259464541</v>
      </c>
      <c r="I45">
        <v>15.88239273215626</v>
      </c>
      <c r="J45">
        <v>11.68329822491229</v>
      </c>
      <c r="K45">
        <v>7.5792291021477096</v>
      </c>
      <c r="L45">
        <v>3.092393730580052</v>
      </c>
      <c r="M45">
        <v>12.719161924086229</v>
      </c>
      <c r="N45">
        <v>3.574026580451251</v>
      </c>
      <c r="O45">
        <v>2.2363142155523161</v>
      </c>
      <c r="P45">
        <v>0.87333381105801822</v>
      </c>
      <c r="Q45">
        <v>2.705764158287673</v>
      </c>
      <c r="R45">
        <v>24.868583017194862</v>
      </c>
      <c r="S45">
        <v>18.110780904918801</v>
      </c>
      <c r="T45">
        <v>14.28583705384162</v>
      </c>
      <c r="U45">
        <v>9.8259010022357547</v>
      </c>
      <c r="V45">
        <v>7.6685581261961993</v>
      </c>
      <c r="W45" t="s">
        <v>156</v>
      </c>
      <c r="X45" t="s">
        <v>157</v>
      </c>
      <c r="Y45" t="s">
        <v>158</v>
      </c>
      <c r="Z45" t="s">
        <v>159</v>
      </c>
      <c r="AA45" t="s">
        <v>160</v>
      </c>
      <c r="AB45" t="s">
        <v>161</v>
      </c>
      <c r="AC45" t="s">
        <v>162</v>
      </c>
      <c r="AD45" t="s">
        <v>163</v>
      </c>
      <c r="AE45" t="s">
        <v>164</v>
      </c>
      <c r="AF45" t="s">
        <v>165</v>
      </c>
      <c r="AG45" t="s">
        <v>166</v>
      </c>
      <c r="AH45" t="s">
        <v>167</v>
      </c>
      <c r="AI45" t="s">
        <v>168</v>
      </c>
      <c r="AJ45">
        <v>20.700816829021399</v>
      </c>
      <c r="AK45">
        <v>35.154306346653243</v>
      </c>
      <c r="AL45">
        <v>56.820356951076299</v>
      </c>
      <c r="AM45">
        <v>1.713258479325217</v>
      </c>
      <c r="AN45">
        <v>3.7403133514825879</v>
      </c>
      <c r="AO45">
        <v>1.644347331737388</v>
      </c>
      <c r="AP45">
        <v>8.8538272757200573</v>
      </c>
      <c r="AQ45">
        <v>1.3698057305256299</v>
      </c>
      <c r="AR45">
        <v>10.193336903221599</v>
      </c>
      <c r="AS45">
        <v>0.58888509588398852</v>
      </c>
      <c r="AT45">
        <v>10.518517807625139</v>
      </c>
      <c r="AU45">
        <v>3.3819221131113628</v>
      </c>
      <c r="AV45">
        <v>1.1750149832840791</v>
      </c>
      <c r="AW45"/>
      <c r="AX45"/>
      <c r="AY45"/>
      <c r="AZ45"/>
      <c r="BA45"/>
      <c r="BB45"/>
      <c r="BC45"/>
      <c r="BD45"/>
      <c r="BE45"/>
      <c r="BF45"/>
      <c r="BG45"/>
      <c r="BH45"/>
      <c r="BI45"/>
      <c r="BJ45"/>
      <c r="BK45"/>
      <c r="BL45"/>
      <c r="BM45"/>
      <c r="BN45"/>
      <c r="BO45"/>
      <c r="BP45"/>
      <c r="BQ45"/>
      <c r="BR45"/>
      <c r="BS45"/>
      <c r="BT45"/>
      <c r="BU45"/>
      <c r="BV45"/>
      <c r="BW45"/>
      <c r="BX45"/>
    </row>
    <row r="46">
      <c r="A46" t="s">
        <v>406</v>
      </c>
      <c r="B46">
        <v>2010</v>
      </c>
      <c r="C46" t="s">
        <v>409</v>
      </c>
      <c r="D46">
        <v>139</v>
      </c>
      <c r="E46" t="s">
        <v>45</v>
      </c>
      <c r="F46" t="s">
        <v>19</v>
      </c>
      <c r="G46" t="s">
        <v>203</v>
      </c>
      <c r="H46">
        <v>59.586285998533292</v>
      </c>
      <c r="I46">
        <v>51.021031687075933</v>
      </c>
      <c r="J46">
        <v>41.688146059949062</v>
      </c>
      <c r="K46">
        <v>24.443550846880221</v>
      </c>
      <c r="L46">
        <v>2.5608194621045368</v>
      </c>
      <c r="M46">
        <v>41.400614588562249</v>
      </c>
      <c r="N46">
        <v>17.192443551932229</v>
      </c>
      <c r="O46">
        <v>4.1661362158584829</v>
      </c>
      <c r="P46">
        <v>0.49982429273497009</v>
      </c>
      <c r="Q46">
        <v>0</v>
      </c>
      <c r="R46">
        <v>61.315911076545817</v>
      </c>
      <c r="S46">
        <v>55.149873271236928</v>
      </c>
      <c r="T46">
        <v>44.173535826809143</v>
      </c>
      <c r="U46">
        <v>38.849546116443683</v>
      </c>
      <c r="V46">
        <v>15.82287002065231</v>
      </c>
      <c r="W46" t="s">
        <v>156</v>
      </c>
      <c r="X46" t="s">
        <v>157</v>
      </c>
      <c r="Y46" t="s">
        <v>158</v>
      </c>
      <c r="Z46" t="s">
        <v>159</v>
      </c>
      <c r="AA46" t="s">
        <v>160</v>
      </c>
      <c r="AB46" t="s">
        <v>161</v>
      </c>
      <c r="AC46" t="s">
        <v>162</v>
      </c>
      <c r="AD46" t="s">
        <v>163</v>
      </c>
      <c r="AE46" t="s">
        <v>164</v>
      </c>
      <c r="AF46" t="s">
        <v>165</v>
      </c>
      <c r="AG46" t="s">
        <v>166</v>
      </c>
      <c r="AH46" t="s">
        <v>167</v>
      </c>
      <c r="AI46" t="s">
        <v>168</v>
      </c>
      <c r="AJ46">
        <v>26.104451905060589</v>
      </c>
      <c r="AK46">
        <v>41.269404097862903</v>
      </c>
      <c r="AL46">
        <v>11.85674184522686</v>
      </c>
      <c r="AM46">
        <v>51.786548208490899</v>
      </c>
      <c r="AN46">
        <v>50.043475756989487</v>
      </c>
      <c r="AO46">
        <v>5.284137194171973</v>
      </c>
      <c r="AP46">
        <v>32.918535554434698</v>
      </c>
      <c r="AQ46">
        <v>58.499847681385852</v>
      </c>
      <c r="AR46">
        <v>25.143971053437571</v>
      </c>
      <c r="AS46">
        <v>37.035702252925653</v>
      </c>
      <c r="AT46">
        <v>46.632251010604342</v>
      </c>
      <c r="AU46">
        <v>67.704995205477729</v>
      </c>
      <c r="AV46">
        <v>69.181285512598294</v>
      </c>
      <c r="AW46"/>
      <c r="AX46"/>
      <c r="AY46"/>
      <c r="AZ46"/>
      <c r="BA46"/>
      <c r="BB46"/>
      <c r="BC46"/>
      <c r="BD46"/>
      <c r="BE46"/>
      <c r="BF46"/>
      <c r="BG46"/>
      <c r="BH46"/>
      <c r="BI46"/>
      <c r="BJ46"/>
      <c r="BK46"/>
      <c r="BL46"/>
      <c r="BM46"/>
      <c r="BN46"/>
      <c r="BO46"/>
      <c r="BP46"/>
      <c r="BQ46"/>
      <c r="BR46"/>
      <c r="BS46"/>
      <c r="BT46"/>
      <c r="BU46"/>
      <c r="BV46"/>
      <c r="BW46"/>
      <c r="BX46"/>
    </row>
    <row r="47">
      <c r="A47" t="s">
        <v>406</v>
      </c>
      <c r="B47">
        <v>2010</v>
      </c>
      <c r="C47" t="s">
        <v>409</v>
      </c>
      <c r="D47">
        <v>148</v>
      </c>
      <c r="E47" t="s">
        <v>109</v>
      </c>
      <c r="F47" t="s">
        <v>49</v>
      </c>
      <c r="G47" t="s">
        <v>203</v>
      </c>
      <c r="H47">
        <v>2.4387654187783951</v>
      </c>
      <c r="I47">
        <v>4.8970816614460944</v>
      </c>
      <c r="J47">
        <v>8.6356727155501183</v>
      </c>
      <c r="K47">
        <v>13.07075444650118</v>
      </c>
      <c r="L47">
        <v>14.805057114879819</v>
      </c>
      <c r="M47">
        <v>12.644006300211959</v>
      </c>
      <c r="N47">
        <v>23.698373107969701</v>
      </c>
      <c r="O47">
        <v>21.115301501311311</v>
      </c>
      <c r="P47">
        <v>16.459866455599538</v>
      </c>
      <c r="Q47">
        <v>11.136385541454739</v>
      </c>
      <c r="R47">
        <v>1.638480999003932</v>
      </c>
      <c r="S47">
        <v>4.3894439409912742</v>
      </c>
      <c r="T47">
        <v>5.8425778588865613</v>
      </c>
      <c r="U47">
        <v>8.1992973518916745</v>
      </c>
      <c r="V47">
        <v>10.987285776438659</v>
      </c>
      <c r="W47" t="s">
        <v>156</v>
      </c>
      <c r="X47" t="s">
        <v>157</v>
      </c>
      <c r="Y47" t="s">
        <v>158</v>
      </c>
      <c r="Z47" t="s">
        <v>159</v>
      </c>
      <c r="AA47" t="s">
        <v>160</v>
      </c>
      <c r="AB47" t="s">
        <v>161</v>
      </c>
      <c r="AC47" t="s">
        <v>162</v>
      </c>
      <c r="AD47" t="s">
        <v>163</v>
      </c>
      <c r="AE47" t="s">
        <v>164</v>
      </c>
      <c r="AF47" t="s">
        <v>165</v>
      </c>
      <c r="AG47" t="s">
        <v>166</v>
      </c>
      <c r="AH47" t="s">
        <v>167</v>
      </c>
      <c r="AI47" t="s">
        <v>168</v>
      </c>
      <c r="AJ47">
        <v>3.7908222564188998</v>
      </c>
      <c r="AK47">
        <v>3.8545992861122231</v>
      </c>
      <c r="AL47">
        <v>4.6197288656431139</v>
      </c>
      <c r="AM47">
        <v>4.6786031460986326</v>
      </c>
      <c r="AN47">
        <v>5.8203335844488082</v>
      </c>
      <c r="AO47">
        <v>19.508350955723209</v>
      </c>
      <c r="AP47">
        <v>9.3364391926647397</v>
      </c>
      <c r="AQ47">
        <v>8.3953823724014995</v>
      </c>
      <c r="AR47">
        <v>7.7189710569665344</v>
      </c>
      <c r="AS47">
        <v>16.18548932678322</v>
      </c>
      <c r="AT47">
        <v>7.2396984067652532</v>
      </c>
      <c r="AU47">
        <v>3.8420245433400129</v>
      </c>
      <c r="AV47">
        <v>6.3372287961155616</v>
      </c>
      <c r="AW47"/>
      <c r="AX47"/>
      <c r="AY47"/>
      <c r="AZ47"/>
      <c r="BA47"/>
      <c r="BB47"/>
      <c r="BC47"/>
      <c r="BD47"/>
      <c r="BE47"/>
      <c r="BF47"/>
      <c r="BG47"/>
      <c r="BH47"/>
      <c r="BI47"/>
      <c r="BJ47"/>
      <c r="BK47"/>
      <c r="BL47"/>
      <c r="BM47"/>
      <c r="BN47"/>
      <c r="BO47"/>
      <c r="BP47"/>
      <c r="BQ47"/>
      <c r="BR47"/>
      <c r="BS47"/>
      <c r="BT47"/>
      <c r="BU47"/>
      <c r="BV47"/>
      <c r="BW47"/>
      <c r="BX47"/>
    </row>
    <row r="48">
      <c r="A48" t="s">
        <v>406</v>
      </c>
      <c r="B48">
        <v>2010</v>
      </c>
      <c r="C48" t="s">
        <v>409</v>
      </c>
      <c r="D48">
        <v>149</v>
      </c>
      <c r="E48" t="s">
        <v>109</v>
      </c>
      <c r="F48" t="s">
        <v>48</v>
      </c>
      <c r="G48" t="s">
        <v>203</v>
      </c>
      <c r="H48">
        <v>13.922645323223851</v>
      </c>
      <c r="I48">
        <v>28.199493919321771</v>
      </c>
      <c r="J48">
        <v>37.992882999588467</v>
      </c>
      <c r="K48">
        <v>54.90646560447049</v>
      </c>
      <c r="L48">
        <v>79.541729692435339</v>
      </c>
      <c r="M48">
        <v>33.236217187139097</v>
      </c>
      <c r="N48">
        <v>55.535156759646497</v>
      </c>
      <c r="O48">
        <v>72.482248067277737</v>
      </c>
      <c r="P48">
        <v>82.166975440607303</v>
      </c>
      <c r="Q48">
        <v>86.157850300257493</v>
      </c>
      <c r="R48">
        <v>12.177024907255211</v>
      </c>
      <c r="S48">
        <v>22.349901882852858</v>
      </c>
      <c r="T48">
        <v>35.698049260462511</v>
      </c>
      <c r="U48">
        <v>43.125255529428543</v>
      </c>
      <c r="V48">
        <v>65.521286076712812</v>
      </c>
      <c r="W48" t="s">
        <v>156</v>
      </c>
      <c r="X48" t="s">
        <v>157</v>
      </c>
      <c r="Y48" t="s">
        <v>158</v>
      </c>
      <c r="Z48" t="s">
        <v>159</v>
      </c>
      <c r="AA48" t="s">
        <v>160</v>
      </c>
      <c r="AB48" t="s">
        <v>161</v>
      </c>
      <c r="AC48" t="s">
        <v>162</v>
      </c>
      <c r="AD48" t="s">
        <v>163</v>
      </c>
      <c r="AE48" t="s">
        <v>164</v>
      </c>
      <c r="AF48" t="s">
        <v>165</v>
      </c>
      <c r="AG48" t="s">
        <v>166</v>
      </c>
      <c r="AH48" t="s">
        <v>167</v>
      </c>
      <c r="AI48" t="s">
        <v>168</v>
      </c>
      <c r="AJ48">
        <v>49.403909009500012</v>
      </c>
      <c r="AK48">
        <v>19.721690269372271</v>
      </c>
      <c r="AL48">
        <v>26.703172338054021</v>
      </c>
      <c r="AM48">
        <v>41.821590166085961</v>
      </c>
      <c r="AN48">
        <v>40.395877307078081</v>
      </c>
      <c r="AO48">
        <v>73.563164518367103</v>
      </c>
      <c r="AP48">
        <v>48.891197977180582</v>
      </c>
      <c r="AQ48">
        <v>31.73496421568688</v>
      </c>
      <c r="AR48">
        <v>56.943720986374473</v>
      </c>
      <c r="AS48">
        <v>46.189923324407182</v>
      </c>
      <c r="AT48">
        <v>35.60953277500527</v>
      </c>
      <c r="AU48">
        <v>25.071058138071201</v>
      </c>
      <c r="AV48">
        <v>23.30647070800233</v>
      </c>
      <c r="AW48"/>
      <c r="AX48"/>
      <c r="AY48"/>
      <c r="AZ48"/>
      <c r="BA48"/>
      <c r="BB48"/>
      <c r="BC48"/>
      <c r="BD48"/>
      <c r="BE48"/>
      <c r="BF48"/>
      <c r="BG48"/>
      <c r="BH48"/>
      <c r="BI48"/>
      <c r="BJ48"/>
      <c r="BK48"/>
      <c r="BL48"/>
      <c r="BM48"/>
      <c r="BN48"/>
      <c r="BO48"/>
      <c r="BP48"/>
      <c r="BQ48"/>
      <c r="BR48"/>
      <c r="BS48"/>
      <c r="BT48"/>
      <c r="BU48"/>
      <c r="BV48"/>
      <c r="BW48"/>
      <c r="BX48"/>
    </row>
    <row r="49">
      <c r="A49" t="s">
        <v>406</v>
      </c>
      <c r="B49">
        <v>2010</v>
      </c>
      <c r="C49" t="s">
        <v>409</v>
      </c>
      <c r="D49">
        <v>150</v>
      </c>
      <c r="E49" t="s">
        <v>109</v>
      </c>
      <c r="F49" t="s">
        <v>111</v>
      </c>
      <c r="G49" t="s">
        <v>203</v>
      </c>
      <c r="H49">
        <v>83.638589257997936</v>
      </c>
      <c r="I49">
        <v>66.903424419232067</v>
      </c>
      <c r="J49">
        <v>53.371444284861411</v>
      </c>
      <c r="K49">
        <v>32.022779949027942</v>
      </c>
      <c r="L49">
        <v>5.6532131926845892</v>
      </c>
      <c r="M49">
        <v>54.119776512648492</v>
      </c>
      <c r="N49">
        <v>20.766470132383521</v>
      </c>
      <c r="O49">
        <v>6.4024504314107986</v>
      </c>
      <c r="P49">
        <v>1.373158103792989</v>
      </c>
      <c r="Q49">
        <v>2.705764158287673</v>
      </c>
      <c r="R49">
        <v>86.184494093740767</v>
      </c>
      <c r="S49">
        <v>73.260654176155811</v>
      </c>
      <c r="T49">
        <v>58.459372880650847</v>
      </c>
      <c r="U49">
        <v>48.675447118679507</v>
      </c>
      <c r="V49">
        <v>23.491428146848481</v>
      </c>
      <c r="W49" t="s">
        <v>156</v>
      </c>
      <c r="X49" t="s">
        <v>157</v>
      </c>
      <c r="Y49" t="s">
        <v>158</v>
      </c>
      <c r="Z49" t="s">
        <v>159</v>
      </c>
      <c r="AA49" t="s">
        <v>160</v>
      </c>
      <c r="AB49" t="s">
        <v>161</v>
      </c>
      <c r="AC49" t="s">
        <v>162</v>
      </c>
      <c r="AD49" t="s">
        <v>163</v>
      </c>
      <c r="AE49" t="s">
        <v>164</v>
      </c>
      <c r="AF49" t="s">
        <v>165</v>
      </c>
      <c r="AG49" t="s">
        <v>166</v>
      </c>
      <c r="AH49" t="s">
        <v>167</v>
      </c>
      <c r="AI49" t="s">
        <v>168</v>
      </c>
      <c r="AJ49">
        <v>46.805268734081807</v>
      </c>
      <c r="AK49">
        <v>76.423710444515763</v>
      </c>
      <c r="AL49">
        <v>68.677098796303071</v>
      </c>
      <c r="AM49">
        <v>53.499806687816111</v>
      </c>
      <c r="AN49">
        <v>53.783789108472099</v>
      </c>
      <c r="AO49">
        <v>6.9284845259093579</v>
      </c>
      <c r="AP49">
        <v>41.772362830154798</v>
      </c>
      <c r="AQ49">
        <v>59.869653411911493</v>
      </c>
      <c r="AR49">
        <v>35.337307956659153</v>
      </c>
      <c r="AS49">
        <v>37.624587348809619</v>
      </c>
      <c r="AT49">
        <v>57.150768818229459</v>
      </c>
      <c r="AU49">
        <v>71.086917318589101</v>
      </c>
      <c r="AV49">
        <v>70.35630049588238</v>
      </c>
      <c r="AW49"/>
      <c r="AX49"/>
      <c r="AY49"/>
      <c r="AZ49"/>
      <c r="BA49"/>
      <c r="BB49"/>
      <c r="BC49"/>
      <c r="BD49"/>
      <c r="BE49"/>
      <c r="BF49"/>
      <c r="BG49"/>
      <c r="BH49"/>
      <c r="BI49"/>
      <c r="BJ49"/>
      <c r="BK49"/>
      <c r="BL49"/>
      <c r="BM49"/>
      <c r="BN49"/>
      <c r="BO49"/>
      <c r="BP49"/>
      <c r="BQ49"/>
      <c r="BR49"/>
      <c r="BS49"/>
      <c r="BT49"/>
      <c r="BU49"/>
      <c r="BV49"/>
      <c r="BW49"/>
      <c r="BX49"/>
    </row>
    <row r="50">
      <c r="A50" t="s">
        <v>406</v>
      </c>
      <c r="B50">
        <v>2010</v>
      </c>
      <c r="C50" t="s">
        <v>409</v>
      </c>
      <c r="D50">
        <v>151</v>
      </c>
      <c r="E50" t="s">
        <v>110</v>
      </c>
      <c r="F50" t="s">
        <v>49</v>
      </c>
      <c r="G50" t="s">
        <v>203</v>
      </c>
      <c r="H50">
        <v>7.5976991787120403</v>
      </c>
      <c r="I50">
        <v>12.127774956313059</v>
      </c>
      <c r="J50">
        <v>16.30366774407878</v>
      </c>
      <c r="K50">
        <v>17.918068334748789</v>
      </c>
      <c r="L50">
        <v>15.58228602231261</v>
      </c>
      <c r="M50">
        <v>22.81776916351458</v>
      </c>
      <c r="N50">
        <v>29.054441398724769</v>
      </c>
      <c r="O50">
        <v>23.15489967582516</v>
      </c>
      <c r="P50">
        <v>16.580339742989771</v>
      </c>
      <c r="Q50">
        <v>11.136385541454739</v>
      </c>
      <c r="R50">
        <v>5.6254260636710054</v>
      </c>
      <c r="S50">
        <v>11.705833807327179</v>
      </c>
      <c r="T50">
        <v>13.06998703397484</v>
      </c>
      <c r="U50">
        <v>13.985944870471821</v>
      </c>
      <c r="V50">
        <v>13.71291588211826</v>
      </c>
      <c r="W50" t="s">
        <v>156</v>
      </c>
      <c r="X50" t="s">
        <v>157</v>
      </c>
      <c r="Y50" t="s">
        <v>158</v>
      </c>
      <c r="Z50" t="s">
        <v>159</v>
      </c>
      <c r="AA50" t="s">
        <v>160</v>
      </c>
      <c r="AB50" t="s">
        <v>161</v>
      </c>
      <c r="AC50" t="s">
        <v>162</v>
      </c>
      <c r="AD50" t="s">
        <v>163</v>
      </c>
      <c r="AE50" t="s">
        <v>164</v>
      </c>
      <c r="AF50" t="s">
        <v>165</v>
      </c>
      <c r="AG50" t="s">
        <v>166</v>
      </c>
      <c r="AH50" t="s">
        <v>167</v>
      </c>
      <c r="AI50" t="s">
        <v>168</v>
      </c>
      <c r="AJ50">
        <v>5.7644574571575058</v>
      </c>
      <c r="AK50">
        <v>7.04327474452022</v>
      </c>
      <c r="AL50">
        <v>6.7965351648540624</v>
      </c>
      <c r="AM50">
        <v>9.7960287231179617</v>
      </c>
      <c r="AN50">
        <v>13.230549915151689</v>
      </c>
      <c r="AO50">
        <v>20.926734172189558</v>
      </c>
      <c r="AP50">
        <v>16.9412134747203</v>
      </c>
      <c r="AQ50">
        <v>21.215170902543129</v>
      </c>
      <c r="AR50">
        <v>10.862706041269441</v>
      </c>
      <c r="AS50">
        <v>25.851956117102102</v>
      </c>
      <c r="AT50">
        <v>16.6222729244964</v>
      </c>
      <c r="AU50">
        <v>12.62745992268249</v>
      </c>
      <c r="AV50">
        <v>20.68473852510331</v>
      </c>
      <c r="AW50"/>
      <c r="AX50"/>
      <c r="AY50"/>
      <c r="AZ50"/>
      <c r="BA50"/>
      <c r="BB50"/>
      <c r="BC50"/>
      <c r="BD50"/>
      <c r="BE50"/>
      <c r="BF50"/>
      <c r="BG50"/>
      <c r="BH50"/>
      <c r="BI50"/>
      <c r="BJ50"/>
      <c r="BK50"/>
      <c r="BL50"/>
      <c r="BM50"/>
      <c r="BN50"/>
      <c r="BO50"/>
      <c r="BP50"/>
      <c r="BQ50"/>
      <c r="BR50"/>
      <c r="BS50"/>
      <c r="BT50"/>
      <c r="BU50"/>
      <c r="BV50"/>
      <c r="BW50"/>
      <c r="BX50"/>
    </row>
    <row r="51">
      <c r="A51" t="s">
        <v>406</v>
      </c>
      <c r="B51">
        <v>2010</v>
      </c>
      <c r="C51" t="s">
        <v>409</v>
      </c>
      <c r="D51">
        <v>152</v>
      </c>
      <c r="E51" t="s">
        <v>110</v>
      </c>
      <c r="F51" t="s">
        <v>48</v>
      </c>
      <c r="G51" t="s">
        <v>203</v>
      </c>
      <c r="H51">
        <v>92.40230082128798</v>
      </c>
      <c r="I51">
        <v>87.872225043686981</v>
      </c>
      <c r="J51">
        <v>83.696332255921163</v>
      </c>
      <c r="K51">
        <v>82.081931665250963</v>
      </c>
      <c r="L51">
        <v>84.4177139776871</v>
      </c>
      <c r="M51">
        <v>77.182230836485388</v>
      </c>
      <c r="N51">
        <v>70.945558601275096</v>
      </c>
      <c r="O51">
        <v>76.84510032417468</v>
      </c>
      <c r="P51">
        <v>83.419660257010094</v>
      </c>
      <c r="Q51">
        <v>88.863614458545158</v>
      </c>
      <c r="R51">
        <v>94.374573936328972</v>
      </c>
      <c r="S51">
        <v>88.294166192672932</v>
      </c>
      <c r="T51">
        <v>86.930012966025046</v>
      </c>
      <c r="U51">
        <v>86.014055129528202</v>
      </c>
      <c r="V51">
        <v>86.287084117881847</v>
      </c>
      <c r="W51" t="s">
        <v>156</v>
      </c>
      <c r="X51" t="s">
        <v>157</v>
      </c>
      <c r="Y51" t="s">
        <v>158</v>
      </c>
      <c r="Z51" t="s">
        <v>159</v>
      </c>
      <c r="AA51" t="s">
        <v>160</v>
      </c>
      <c r="AB51" t="s">
        <v>161</v>
      </c>
      <c r="AC51" t="s">
        <v>162</v>
      </c>
      <c r="AD51" t="s">
        <v>163</v>
      </c>
      <c r="AE51" t="s">
        <v>164</v>
      </c>
      <c r="AF51" t="s">
        <v>165</v>
      </c>
      <c r="AG51" t="s">
        <v>166</v>
      </c>
      <c r="AH51" t="s">
        <v>167</v>
      </c>
      <c r="AI51" t="s">
        <v>168</v>
      </c>
      <c r="AJ51">
        <v>94.235542542842637</v>
      </c>
      <c r="AK51">
        <v>92.956725255479896</v>
      </c>
      <c r="AL51">
        <v>93.203464835145994</v>
      </c>
      <c r="AM51">
        <v>90.203971276881958</v>
      </c>
      <c r="AN51">
        <v>86.76945008484816</v>
      </c>
      <c r="AO51">
        <v>79.073265827810232</v>
      </c>
      <c r="AP51">
        <v>83.058786525279743</v>
      </c>
      <c r="AQ51">
        <v>78.78482909745685</v>
      </c>
      <c r="AR51">
        <v>89.137293958730609</v>
      </c>
      <c r="AS51">
        <v>74.148043882898378</v>
      </c>
      <c r="AT51">
        <v>83.377727075503572</v>
      </c>
      <c r="AU51">
        <v>87.372540077317453</v>
      </c>
      <c r="AV51">
        <v>79.315261474896701</v>
      </c>
      <c r="AW51"/>
      <c r="AX51"/>
      <c r="AY51"/>
      <c r="AZ51"/>
      <c r="BA51"/>
      <c r="BB51"/>
      <c r="BC51"/>
      <c r="BD51"/>
      <c r="BE51"/>
      <c r="BF51"/>
      <c r="BG51"/>
      <c r="BH51"/>
      <c r="BI51"/>
      <c r="BJ51"/>
      <c r="BK51"/>
      <c r="BL51"/>
      <c r="BM51"/>
      <c r="BN51"/>
      <c r="BO51"/>
      <c r="BP51"/>
      <c r="BQ51"/>
      <c r="BR51"/>
      <c r="BS51"/>
      <c r="BT51"/>
      <c r="BU51"/>
      <c r="BV51"/>
      <c r="BW51"/>
      <c r="BX51"/>
    </row>
    <row r="52">
      <c r="A52" t="s">
        <v>406</v>
      </c>
      <c r="B52">
        <v>2010</v>
      </c>
      <c r="C52" t="s">
        <v>409</v>
      </c>
      <c r="D52">
        <v>153</v>
      </c>
      <c r="E52" t="s">
        <v>62</v>
      </c>
      <c r="F52" t="s">
        <v>185</v>
      </c>
      <c r="G52" t="s">
        <v>203</v>
      </c>
      <c r="H52">
        <v>1.7396506310481381</v>
      </c>
      <c r="I52">
        <v>5.2325037197425539</v>
      </c>
      <c r="J52">
        <v>9.4072019040327444</v>
      </c>
      <c r="K52">
        <v>16.289656704954432</v>
      </c>
      <c r="L52">
        <v>24.357505098391432</v>
      </c>
      <c r="M52">
        <v>9.697518457591471</v>
      </c>
      <c r="N52">
        <v>18.58795751044816</v>
      </c>
      <c r="O52">
        <v>17.669802476246119</v>
      </c>
      <c r="P52">
        <v>25.376148117311921</v>
      </c>
      <c r="Q52">
        <v>27.931839905260311</v>
      </c>
      <c r="R52">
        <v>1.2428645422863771</v>
      </c>
      <c r="S52">
        <v>4.1386846592832889</v>
      </c>
      <c r="T52">
        <v>7.1518679064278832</v>
      </c>
      <c r="U52">
        <v>11.404461260230979</v>
      </c>
      <c r="V52">
        <v>19.98230584815802</v>
      </c>
      <c r="W52" t="s">
        <v>156</v>
      </c>
      <c r="X52" t="s">
        <v>157</v>
      </c>
      <c r="Y52" t="s">
        <v>158</v>
      </c>
      <c r="Z52" t="s">
        <v>159</v>
      </c>
      <c r="AA52" t="s">
        <v>160</v>
      </c>
      <c r="AB52" t="s">
        <v>161</v>
      </c>
      <c r="AC52" t="s">
        <v>162</v>
      </c>
      <c r="AD52" t="s">
        <v>163</v>
      </c>
      <c r="AE52" t="s">
        <v>164</v>
      </c>
      <c r="AF52" t="s">
        <v>165</v>
      </c>
      <c r="AG52" t="s">
        <v>166</v>
      </c>
      <c r="AH52" t="s">
        <v>167</v>
      </c>
      <c r="AI52" t="s">
        <v>168</v>
      </c>
      <c r="AJ52">
        <v>17.329273200337269</v>
      </c>
      <c r="AK52">
        <v>3.5325584561141898</v>
      </c>
      <c r="AL52">
        <v>2.089689658877746</v>
      </c>
      <c r="AM52">
        <v>4.6205967916978246</v>
      </c>
      <c r="AN52">
        <v>8.3213991019100586</v>
      </c>
      <c r="AO52">
        <v>17.69730890100346</v>
      </c>
      <c r="AP52">
        <v>22.15385745810665</v>
      </c>
      <c r="AQ52">
        <v>9.1936765391422242</v>
      </c>
      <c r="AR52">
        <v>9.5069232302525872</v>
      </c>
      <c r="AS52">
        <v>11.17617351049563</v>
      </c>
      <c r="AT52">
        <v>6.4623726951780771</v>
      </c>
      <c r="AU52">
        <v>6.134065616615354</v>
      </c>
      <c r="AV52">
        <v>19.503762249136891</v>
      </c>
      <c r="AW52">
        <v>234.67309</v>
      </c>
      <c r="AX52">
        <v>706.03605800000014</v>
      </c>
      <c r="AY52">
        <v>1269.2872039999979</v>
      </c>
      <c r="AZ52">
        <v>2197.2105619999961</v>
      </c>
      <c r="BA52">
        <v>3286.7169779999981</v>
      </c>
      <c r="BB52">
        <v>310.2360789999999</v>
      </c>
      <c r="BC52">
        <v>593.58861099999956</v>
      </c>
      <c r="BD52">
        <v>564.84765599999935</v>
      </c>
      <c r="BE52">
        <v>811.56628499999988</v>
      </c>
      <c r="BF52">
        <v>892.24037299999952</v>
      </c>
      <c r="BG52">
        <v>127.95488</v>
      </c>
      <c r="BH52">
        <v>426.02813700000007</v>
      </c>
      <c r="BI52">
        <v>736.54402800000003</v>
      </c>
      <c r="BJ52">
        <v>1174.1267350000001</v>
      </c>
      <c r="BK52">
        <v>2056.7911079999972</v>
      </c>
      <c r="BL52">
        <v>484.64417200000071</v>
      </c>
      <c r="BM52">
        <v>135.81744</v>
      </c>
      <c r="BN52">
        <v>158.95881</v>
      </c>
      <c r="BO52">
        <v>297.08457199999998</v>
      </c>
      <c r="BP52">
        <v>333.66525900000011</v>
      </c>
      <c r="BQ52">
        <v>1945.445749999999</v>
      </c>
      <c r="BR52">
        <v>1809.382967</v>
      </c>
      <c r="BS52">
        <v>425.35415599999982</v>
      </c>
      <c r="BT52">
        <v>389.9464309999999</v>
      </c>
      <c r="BU52">
        <v>345.19851</v>
      </c>
      <c r="BV52">
        <v>175.10313300000001</v>
      </c>
      <c r="BW52">
        <v>265.31273499999998</v>
      </c>
      <c r="BX52">
        <v>928.00995700000021</v>
      </c>
    </row>
    <row r="53">
      <c r="A53" t="s">
        <v>406</v>
      </c>
      <c r="B53">
        <v>2010</v>
      </c>
      <c r="C53" t="s">
        <v>409</v>
      </c>
      <c r="D53">
        <v>154</v>
      </c>
      <c r="E53" t="s">
        <v>62</v>
      </c>
      <c r="F53" t="s">
        <v>186</v>
      </c>
      <c r="G53" t="s">
        <v>203</v>
      </c>
      <c r="H53">
        <v>1.547153287921212</v>
      </c>
      <c r="I53">
        <v>3.5000197727402789</v>
      </c>
      <c r="J53">
        <v>6.6068698795086647</v>
      </c>
      <c r="K53">
        <v>12.482121130313629</v>
      </c>
      <c r="L53">
        <v>44.374290803233549</v>
      </c>
      <c r="M53">
        <v>8.710716871689705</v>
      </c>
      <c r="N53">
        <v>23.77070651376928</v>
      </c>
      <c r="O53">
        <v>47.001393953462447</v>
      </c>
      <c r="P53">
        <v>55.23969898717008</v>
      </c>
      <c r="Q53">
        <v>57.720029070751977</v>
      </c>
      <c r="R53">
        <v>1.179853829778714</v>
      </c>
      <c r="S53">
        <v>3.5552925143325682</v>
      </c>
      <c r="T53">
        <v>3.8862817153935549</v>
      </c>
      <c r="U53">
        <v>6.7584343143969088</v>
      </c>
      <c r="V53">
        <v>14.666339638612589</v>
      </c>
      <c r="W53" t="s">
        <v>156</v>
      </c>
      <c r="X53" t="s">
        <v>157</v>
      </c>
      <c r="Y53" t="s">
        <v>158</v>
      </c>
      <c r="Z53" t="s">
        <v>159</v>
      </c>
      <c r="AA53" t="s">
        <v>160</v>
      </c>
      <c r="AB53" t="s">
        <v>161</v>
      </c>
      <c r="AC53" t="s">
        <v>162</v>
      </c>
      <c r="AD53" t="s">
        <v>163</v>
      </c>
      <c r="AE53" t="s">
        <v>164</v>
      </c>
      <c r="AF53" t="s">
        <v>165</v>
      </c>
      <c r="AG53" t="s">
        <v>166</v>
      </c>
      <c r="AH53" t="s">
        <v>167</v>
      </c>
      <c r="AI53" t="s">
        <v>168</v>
      </c>
      <c r="AJ53">
        <v>6.2624579740003554</v>
      </c>
      <c r="AK53">
        <v>8.7106665597360386</v>
      </c>
      <c r="AL53">
        <v>1.5921379777765721</v>
      </c>
      <c r="AM53">
        <v>4.1822149301329832</v>
      </c>
      <c r="AN53">
        <v>0.52612619426495499</v>
      </c>
      <c r="AO53">
        <v>55.323874732605617</v>
      </c>
      <c r="AP53">
        <v>0.0779702643759876</v>
      </c>
      <c r="AQ53">
        <v>18.304530868692211</v>
      </c>
      <c r="AR53">
        <v>8.8015630208456646</v>
      </c>
      <c r="AS53">
        <v>18.131067474510221</v>
      </c>
      <c r="AT53">
        <v>4.1048649210163903</v>
      </c>
      <c r="AU53">
        <v>5.8189235047216323</v>
      </c>
      <c r="AV53">
        <v>2.1804063262665232</v>
      </c>
      <c r="AW53">
        <v>208.705838</v>
      </c>
      <c r="AX53">
        <v>472.26725400000021</v>
      </c>
      <c r="AY53">
        <v>891.44630699999993</v>
      </c>
      <c r="AZ53">
        <v>1683.635749999997</v>
      </c>
      <c r="BA53">
        <v>5987.7123860000147</v>
      </c>
      <c r="BB53">
        <v>278.66702800000002</v>
      </c>
      <c r="BC53">
        <v>759.09473400000013</v>
      </c>
      <c r="BD53">
        <v>1502.485793999999</v>
      </c>
      <c r="BE53">
        <v>1766.6462649999989</v>
      </c>
      <c r="BF53">
        <v>1843.7790150000001</v>
      </c>
      <c r="BG53">
        <v>121.467827</v>
      </c>
      <c r="BH53">
        <v>365.97488599999991</v>
      </c>
      <c r="BI53">
        <v>400.23356500000011</v>
      </c>
      <c r="BJ53">
        <v>695.80300500000033</v>
      </c>
      <c r="BK53">
        <v>1509.6154159999969</v>
      </c>
      <c r="BL53">
        <v>175.1408570000001</v>
      </c>
      <c r="BM53">
        <v>334.90187000000032</v>
      </c>
      <c r="BN53">
        <v>121.110978</v>
      </c>
      <c r="BO53">
        <v>268.89849699999991</v>
      </c>
      <c r="BP53">
        <v>21.096215999999998</v>
      </c>
      <c r="BQ53">
        <v>6081.6928480000252</v>
      </c>
      <c r="BR53">
        <v>6.3681039999999998</v>
      </c>
      <c r="BS53">
        <v>846.87646399999937</v>
      </c>
      <c r="BT53">
        <v>361.01459999999997</v>
      </c>
      <c r="BU53">
        <v>560.01434400000028</v>
      </c>
      <c r="BV53">
        <v>111.224583</v>
      </c>
      <c r="BW53">
        <v>251.68209899999999</v>
      </c>
      <c r="BX53">
        <v>103.746075</v>
      </c>
    </row>
    <row r="54">
      <c r="A54" t="s">
        <v>406</v>
      </c>
      <c r="B54">
        <v>2010</v>
      </c>
      <c r="C54" t="s">
        <v>409</v>
      </c>
      <c r="D54">
        <v>155</v>
      </c>
      <c r="E54" t="s">
        <v>62</v>
      </c>
      <c r="F54" t="s">
        <v>187</v>
      </c>
      <c r="G54" t="s">
        <v>203</v>
      </c>
      <c r="H54">
        <v>3.5374641030947358</v>
      </c>
      <c r="I54">
        <v>6.7828508687546858</v>
      </c>
      <c r="J54">
        <v>10.480313009964931</v>
      </c>
      <c r="K54">
        <v>19.606914061790679</v>
      </c>
      <c r="L54">
        <v>15.18378674223063</v>
      </c>
      <c r="M54">
        <v>9.3988456493155574</v>
      </c>
      <c r="N54">
        <v>21.3604672579099</v>
      </c>
      <c r="O54">
        <v>19.701832030866939</v>
      </c>
      <c r="P54">
        <v>11.831302921333849</v>
      </c>
      <c r="Q54">
        <v>6.7435944624441637</v>
      </c>
      <c r="R54">
        <v>2.927315720371185</v>
      </c>
      <c r="S54">
        <v>5.5473670470878069</v>
      </c>
      <c r="T54">
        <v>8.1212687712951723</v>
      </c>
      <c r="U54">
        <v>13.788033345549261</v>
      </c>
      <c r="V54">
        <v>21.036345386241472</v>
      </c>
      <c r="W54" t="s">
        <v>156</v>
      </c>
      <c r="X54" t="s">
        <v>157</v>
      </c>
      <c r="Y54" t="s">
        <v>158</v>
      </c>
      <c r="Z54" t="s">
        <v>159</v>
      </c>
      <c r="AA54" t="s">
        <v>160</v>
      </c>
      <c r="AB54" t="s">
        <v>161</v>
      </c>
      <c r="AC54" t="s">
        <v>162</v>
      </c>
      <c r="AD54" t="s">
        <v>163</v>
      </c>
      <c r="AE54" t="s">
        <v>164</v>
      </c>
      <c r="AF54" t="s">
        <v>165</v>
      </c>
      <c r="AG54" t="s">
        <v>166</v>
      </c>
      <c r="AH54" t="s">
        <v>167</v>
      </c>
      <c r="AI54" t="s">
        <v>168</v>
      </c>
      <c r="AJ54">
        <v>6.1888883264639656</v>
      </c>
      <c r="AK54">
        <v>2.1164294223626579</v>
      </c>
      <c r="AL54">
        <v>14.1913427044559</v>
      </c>
      <c r="AM54">
        <v>29.040786892122259</v>
      </c>
      <c r="AN54">
        <v>5.0521457308537991</v>
      </c>
      <c r="AO54">
        <v>14.52156320439493</v>
      </c>
      <c r="AP54">
        <v>1.3803488017574079</v>
      </c>
      <c r="AQ54">
        <v>12.223193313445719</v>
      </c>
      <c r="AR54">
        <v>12.46995179223185</v>
      </c>
      <c r="AS54">
        <v>31.532041330780519</v>
      </c>
      <c r="AT54">
        <v>2.7015398136233109</v>
      </c>
      <c r="AU54">
        <v>5.9273092991945422</v>
      </c>
      <c r="AV54">
        <v>0.14052223757165649</v>
      </c>
      <c r="AW54">
        <v>477.19215400000002</v>
      </c>
      <c r="AX54">
        <v>915.22864499999957</v>
      </c>
      <c r="AY54">
        <v>1414.0790569999961</v>
      </c>
      <c r="AZ54">
        <v>2644.6547920000039</v>
      </c>
      <c r="BA54">
        <v>2048.8473459999968</v>
      </c>
      <c r="BB54">
        <v>300.681152</v>
      </c>
      <c r="BC54">
        <v>682.12605299999984</v>
      </c>
      <c r="BD54">
        <v>629.80520899999942</v>
      </c>
      <c r="BE54">
        <v>378.38234999999992</v>
      </c>
      <c r="BF54">
        <v>215.41392400000001</v>
      </c>
      <c r="BG54">
        <v>301.37180599999982</v>
      </c>
      <c r="BH54">
        <v>571.03515800000025</v>
      </c>
      <c r="BI54">
        <v>836.3789839999996</v>
      </c>
      <c r="BJ54">
        <v>1419.523307999995</v>
      </c>
      <c r="BK54">
        <v>2165.284049999997</v>
      </c>
      <c r="BL54">
        <v>173.08335000000011</v>
      </c>
      <c r="BM54">
        <v>81.37106</v>
      </c>
      <c r="BN54">
        <v>1079.5090740000001</v>
      </c>
      <c r="BO54">
        <v>1867.198142000002</v>
      </c>
      <c r="BP54">
        <v>202.57717400000001</v>
      </c>
      <c r="BQ54">
        <v>1596.3395099999991</v>
      </c>
      <c r="BR54">
        <v>112.737911</v>
      </c>
      <c r="BS54">
        <v>565.51761999999974</v>
      </c>
      <c r="BT54">
        <v>511.48127299999982</v>
      </c>
      <c r="BU54">
        <v>973.93026999999904</v>
      </c>
      <c r="BV54">
        <v>73.200372000000002</v>
      </c>
      <c r="BW54">
        <v>256.37003900000002</v>
      </c>
      <c r="BX54">
        <v>6.6861990000000002</v>
      </c>
    </row>
    <row r="55">
      <c r="A55" t="s">
        <v>406</v>
      </c>
      <c r="B55">
        <v>2010</v>
      </c>
      <c r="C55" t="s">
        <v>409</v>
      </c>
      <c r="D55">
        <v>156</v>
      </c>
      <c r="E55" t="s">
        <v>62</v>
      </c>
      <c r="F55" t="s">
        <v>188</v>
      </c>
      <c r="G55" t="s">
        <v>203</v>
      </c>
      <c r="H55">
        <v>0.064144722950137706</v>
      </c>
      <c r="I55">
        <v>0.2579000196246371</v>
      </c>
      <c r="J55">
        <v>0.47288590805514541</v>
      </c>
      <c r="K55">
        <v>1.0005083963925661</v>
      </c>
      <c r="L55">
        <v>0.64457616730015999</v>
      </c>
      <c r="M55">
        <v>0.48240784604451248</v>
      </c>
      <c r="N55">
        <v>1.227964168120985</v>
      </c>
      <c r="O55">
        <v>0.089219186741903003</v>
      </c>
      <c r="P55">
        <v>0.3362549035537713</v>
      </c>
      <c r="Q55">
        <v>0.68044064202108456</v>
      </c>
      <c r="R55">
        <v>0</v>
      </c>
      <c r="S55">
        <v>0.1465440689345518</v>
      </c>
      <c r="T55">
        <v>0.53864390753383973</v>
      </c>
      <c r="U55">
        <v>0.45340162397044498</v>
      </c>
      <c r="V55">
        <v>1.1848861038957561</v>
      </c>
      <c r="W55" t="s">
        <v>156</v>
      </c>
      <c r="X55" t="s">
        <v>157</v>
      </c>
      <c r="Y55" t="s">
        <v>158</v>
      </c>
      <c r="Z55" t="s">
        <v>159</v>
      </c>
      <c r="AA55" t="s">
        <v>160</v>
      </c>
      <c r="AB55" t="s">
        <v>161</v>
      </c>
      <c r="AC55" t="s">
        <v>162</v>
      </c>
      <c r="AD55" t="s">
        <v>163</v>
      </c>
      <c r="AE55" t="s">
        <v>164</v>
      </c>
      <c r="AF55" t="s">
        <v>165</v>
      </c>
      <c r="AG55" t="s">
        <v>166</v>
      </c>
      <c r="AH55" t="s">
        <v>167</v>
      </c>
      <c r="AI55" t="s">
        <v>168</v>
      </c>
      <c r="AJ55">
        <v>0.1500336563991263</v>
      </c>
      <c r="AK55">
        <v>0</v>
      </c>
      <c r="AL55">
        <v>0.1097653336219634</v>
      </c>
      <c r="AM55">
        <v>0.4881045534480109</v>
      </c>
      <c r="AN55">
        <v>2.3018020999091791</v>
      </c>
      <c r="AO55">
        <v>0.46065286480781309</v>
      </c>
      <c r="AP55">
        <v>0</v>
      </c>
      <c r="AQ55">
        <v>0.97814592492202579</v>
      </c>
      <c r="AR55">
        <v>0</v>
      </c>
      <c r="AS55">
        <v>0.257637229449245</v>
      </c>
      <c r="AT55">
        <v>0</v>
      </c>
      <c r="AU55">
        <v>2.0602423460577368</v>
      </c>
      <c r="AV55">
        <v>0</v>
      </c>
      <c r="AW55">
        <v>8.6529099999999985</v>
      </c>
      <c r="AX55">
        <v>34.799156000000004</v>
      </c>
      <c r="AY55">
        <v>63.805160999999998</v>
      </c>
      <c r="AZ55">
        <v>134.95236</v>
      </c>
      <c r="BA55">
        <v>86.976865000000004</v>
      </c>
      <c r="BB55">
        <v>15.432847000000001</v>
      </c>
      <c r="BC55">
        <v>39.213858999999999</v>
      </c>
      <c r="BD55">
        <v>2.852055</v>
      </c>
      <c r="BE55">
        <v>10.753923</v>
      </c>
      <c r="BF55">
        <v>21.735647</v>
      </c>
      <c r="BG55">
        <v>0</v>
      </c>
      <c r="BH55">
        <v>15.084961</v>
      </c>
      <c r="BI55">
        <v>55.472913999999989</v>
      </c>
      <c r="BJ55">
        <v>46.679186000000001</v>
      </c>
      <c r="BK55">
        <v>121.96106</v>
      </c>
      <c r="BL55">
        <v>4.1959600000000004</v>
      </c>
      <c r="BM55">
        <v>0</v>
      </c>
      <c r="BN55">
        <v>8.3496450000000006</v>
      </c>
      <c r="BO55">
        <v>31.383030999999999</v>
      </c>
      <c r="BP55">
        <v>92.295945000000003</v>
      </c>
      <c r="BQ55">
        <v>50.639063999999998</v>
      </c>
      <c r="BR55">
        <v>0</v>
      </c>
      <c r="BS55">
        <v>45.254848000000003</v>
      </c>
      <c r="BT55">
        <v>0</v>
      </c>
      <c r="BU55">
        <v>7.9576419999999999</v>
      </c>
      <c r="BV55">
        <v>0</v>
      </c>
      <c r="BW55">
        <v>89.110317000000009</v>
      </c>
      <c r="BX55">
        <v>0</v>
      </c>
    </row>
    <row r="56">
      <c r="A56" t="s">
        <v>406</v>
      </c>
      <c r="B56">
        <v>2010</v>
      </c>
      <c r="C56" t="s">
        <v>409</v>
      </c>
      <c r="D56">
        <v>157</v>
      </c>
      <c r="E56" t="s">
        <v>62</v>
      </c>
      <c r="F56" t="s">
        <v>189</v>
      </c>
      <c r="G56" t="s">
        <v>203</v>
      </c>
      <c r="H56">
        <v>0.048288839462803698</v>
      </c>
      <c r="I56">
        <v>0.060282167757963502</v>
      </c>
      <c r="J56">
        <v>0</v>
      </c>
      <c r="K56">
        <v>0.18180694511478851</v>
      </c>
      <c r="L56">
        <v>0</v>
      </c>
      <c r="M56">
        <v>0.049636767906745101</v>
      </c>
      <c r="N56">
        <v>0.25490083799207752</v>
      </c>
      <c r="O56">
        <v>0</v>
      </c>
      <c r="P56">
        <v>0</v>
      </c>
      <c r="Q56">
        <v>0</v>
      </c>
      <c r="R56">
        <v>0.0478483142430772</v>
      </c>
      <c r="S56">
        <v>0.079018767459078196</v>
      </c>
      <c r="T56">
        <v>0</v>
      </c>
      <c r="U56">
        <v>0</v>
      </c>
      <c r="V56">
        <v>0.15916347511634349</v>
      </c>
      <c r="W56" t="s">
        <v>156</v>
      </c>
      <c r="X56" t="s">
        <v>157</v>
      </c>
      <c r="Y56" t="s">
        <v>158</v>
      </c>
      <c r="Z56" t="s">
        <v>159</v>
      </c>
      <c r="AA56" t="s">
        <v>160</v>
      </c>
      <c r="AB56" t="s">
        <v>161</v>
      </c>
      <c r="AC56" t="s">
        <v>162</v>
      </c>
      <c r="AD56" t="s">
        <v>163</v>
      </c>
      <c r="AE56" t="s">
        <v>164</v>
      </c>
      <c r="AF56" t="s">
        <v>165</v>
      </c>
      <c r="AG56" t="s">
        <v>166</v>
      </c>
      <c r="AH56" t="s">
        <v>167</v>
      </c>
      <c r="AI56" t="s">
        <v>168</v>
      </c>
      <c r="AJ56">
        <v>0</v>
      </c>
      <c r="AK56">
        <v>0.36302052893150738</v>
      </c>
      <c r="AL56">
        <v>0.0063643200212382999</v>
      </c>
      <c r="AM56">
        <v>0.1059687734425768</v>
      </c>
      <c r="AN56">
        <v>0</v>
      </c>
      <c r="AO56">
        <v>0</v>
      </c>
      <c r="AP56">
        <v>0</v>
      </c>
      <c r="AQ56">
        <v>0</v>
      </c>
      <c r="AR56">
        <v>0</v>
      </c>
      <c r="AS56">
        <v>0.23923457020287039</v>
      </c>
      <c r="AT56">
        <v>0.19904500964336311</v>
      </c>
      <c r="AU56">
        <v>0.1186918016655048</v>
      </c>
      <c r="AV56">
        <v>0</v>
      </c>
      <c r="AW56">
        <v>6.5140039999999999</v>
      </c>
      <c r="AX56">
        <v>8.1340380000000003</v>
      </c>
      <c r="AY56">
        <v>0</v>
      </c>
      <c r="AZ56">
        <v>24.522808999999999</v>
      </c>
      <c r="BA56">
        <v>0</v>
      </c>
      <c r="BB56">
        <v>1.587944</v>
      </c>
      <c r="BC56">
        <v>8.1400140000000007</v>
      </c>
      <c r="BD56">
        <v>0</v>
      </c>
      <c r="BE56">
        <v>0</v>
      </c>
      <c r="BF56">
        <v>0</v>
      </c>
      <c r="BG56">
        <v>4.9260599999999997</v>
      </c>
      <c r="BH56">
        <v>8.1340380000000003</v>
      </c>
      <c r="BI56">
        <v>0</v>
      </c>
      <c r="BJ56">
        <v>0</v>
      </c>
      <c r="BK56">
        <v>16.382795000000002</v>
      </c>
      <c r="BL56">
        <v>0</v>
      </c>
      <c r="BM56">
        <v>13.95717</v>
      </c>
      <c r="BN56">
        <v>0.484122</v>
      </c>
      <c r="BO56">
        <v>6.8133379999999999</v>
      </c>
      <c r="BP56">
        <v>0</v>
      </c>
      <c r="BQ56">
        <v>0</v>
      </c>
      <c r="BR56">
        <v>0</v>
      </c>
      <c r="BS56">
        <v>0</v>
      </c>
      <c r="BT56">
        <v>0</v>
      </c>
      <c r="BU56">
        <v>7.3892389999999999</v>
      </c>
      <c r="BV56">
        <v>5.3932830000000003</v>
      </c>
      <c r="BW56">
        <v>5.133699</v>
      </c>
      <c r="BX56">
        <v>0</v>
      </c>
    </row>
    <row r="57">
      <c r="A57" t="s">
        <v>406</v>
      </c>
      <c r="B57">
        <v>2010</v>
      </c>
      <c r="C57" t="s">
        <v>409</v>
      </c>
      <c r="D57">
        <v>158</v>
      </c>
      <c r="E57" t="s">
        <v>62</v>
      </c>
      <c r="F57" t="s">
        <v>190</v>
      </c>
      <c r="G57" t="s">
        <v>203</v>
      </c>
      <c r="H57">
        <v>1.3467210273413719</v>
      </c>
      <c r="I57">
        <v>1.9834084022979579</v>
      </c>
      <c r="J57">
        <v>4.1325341717676807</v>
      </c>
      <c r="K57">
        <v>6.299321948960598</v>
      </c>
      <c r="L57">
        <v>6.5541809354930942</v>
      </c>
      <c r="M57">
        <v>4.4311345099403914</v>
      </c>
      <c r="N57">
        <v>8.0271845351448849</v>
      </c>
      <c r="O57">
        <v>7.5962472613600589</v>
      </c>
      <c r="P57">
        <v>5.8366650122446186</v>
      </c>
      <c r="Q57">
        <v>4.112415304171372</v>
      </c>
      <c r="R57">
        <v>1.126104421597043</v>
      </c>
      <c r="S57">
        <v>1.583627586748094</v>
      </c>
      <c r="T57">
        <v>3.1538431822320132</v>
      </c>
      <c r="U57">
        <v>4.4990235238601697</v>
      </c>
      <c r="V57">
        <v>6.9470415279898692</v>
      </c>
      <c r="W57" t="s">
        <v>156</v>
      </c>
      <c r="X57" t="s">
        <v>157</v>
      </c>
      <c r="Y57" t="s">
        <v>158</v>
      </c>
      <c r="Z57" t="s">
        <v>159</v>
      </c>
      <c r="AA57" t="s">
        <v>160</v>
      </c>
      <c r="AB57" t="s">
        <v>161</v>
      </c>
      <c r="AC57" t="s">
        <v>162</v>
      </c>
      <c r="AD57" t="s">
        <v>163</v>
      </c>
      <c r="AE57" t="s">
        <v>164</v>
      </c>
      <c r="AF57" t="s">
        <v>165</v>
      </c>
      <c r="AG57" t="s">
        <v>166</v>
      </c>
      <c r="AH57" t="s">
        <v>167</v>
      </c>
      <c r="AI57" t="s">
        <v>168</v>
      </c>
      <c r="AJ57">
        <v>3.7551119749307258</v>
      </c>
      <c r="AK57">
        <v>0.89338453876191581</v>
      </c>
      <c r="AL57">
        <v>0.2414837339683194</v>
      </c>
      <c r="AM57">
        <v>4.3243004808622283</v>
      </c>
      <c r="AN57">
        <v>31.68080404642787</v>
      </c>
      <c r="AO57">
        <v>4.3268465515876713</v>
      </c>
      <c r="AP57">
        <v>1.9051987299287749</v>
      </c>
      <c r="AQ57">
        <v>0.1150375230324715</v>
      </c>
      <c r="AR57">
        <v>1.682009264434841</v>
      </c>
      <c r="AS57">
        <v>0.29444254794199431</v>
      </c>
      <c r="AT57">
        <v>4.7517197660402264</v>
      </c>
      <c r="AU57">
        <v>0.61987077733860618</v>
      </c>
      <c r="AV57">
        <v>3.460568179258372</v>
      </c>
      <c r="AW57">
        <v>181.668192</v>
      </c>
      <c r="AX57">
        <v>267.62672800000001</v>
      </c>
      <c r="AY57">
        <v>557.59117299999969</v>
      </c>
      <c r="AZ57">
        <v>849.67639099999951</v>
      </c>
      <c r="BA57">
        <v>884.39836800000012</v>
      </c>
      <c r="BB57">
        <v>141.757688</v>
      </c>
      <c r="BC57">
        <v>256.34044599999987</v>
      </c>
      <c r="BD57">
        <v>242.82798099999991</v>
      </c>
      <c r="BE57">
        <v>186.66507300000001</v>
      </c>
      <c r="BF57">
        <v>131.36488600000001</v>
      </c>
      <c r="BG57">
        <v>115.93424</v>
      </c>
      <c r="BH57">
        <v>163.01553899999999</v>
      </c>
      <c r="BI57">
        <v>324.80246999999991</v>
      </c>
      <c r="BJ57">
        <v>463.18924500000003</v>
      </c>
      <c r="BK57">
        <v>715.06328399999973</v>
      </c>
      <c r="BL57">
        <v>105.018434</v>
      </c>
      <c r="BM57">
        <v>34.34825</v>
      </c>
      <c r="BN57">
        <v>18.369219000000001</v>
      </c>
      <c r="BO57">
        <v>278.03398900000008</v>
      </c>
      <c r="BP57">
        <v>1270.3132679999969</v>
      </c>
      <c r="BQ57">
        <v>475.64549399999981</v>
      </c>
      <c r="BR57">
        <v>155.60423900000001</v>
      </c>
      <c r="BS57">
        <v>5.3223199999999986</v>
      </c>
      <c r="BT57">
        <v>68.991144000000006</v>
      </c>
      <c r="BU57">
        <v>9.0944479999999999</v>
      </c>
      <c r="BV57">
        <v>128.75163000000001</v>
      </c>
      <c r="BW57">
        <v>26.810866000000001</v>
      </c>
      <c r="BX57">
        <v>164.65755100000001</v>
      </c>
    </row>
    <row r="58">
      <c r="A58" t="s">
        <v>406</v>
      </c>
      <c r="B58">
        <v>2010</v>
      </c>
      <c r="C58" t="s">
        <v>409</v>
      </c>
      <c r="D58">
        <v>159</v>
      </c>
      <c r="E58" t="s">
        <v>62</v>
      </c>
      <c r="F58" t="s">
        <v>191</v>
      </c>
      <c r="G58" t="s">
        <v>203</v>
      </c>
      <c r="H58">
        <v>8.0858576049574644</v>
      </c>
      <c r="I58">
        <v>15.488210471799221</v>
      </c>
      <c r="J58">
        <v>15.92514581477257</v>
      </c>
      <c r="K58">
        <v>11.815807824973049</v>
      </c>
      <c r="L58">
        <v>1.8424729768247889</v>
      </c>
      <c r="M58">
        <v>13.592371230907171</v>
      </c>
      <c r="N58">
        <v>7.1565129106015686</v>
      </c>
      <c r="O58">
        <v>1.173938592348764</v>
      </c>
      <c r="P58">
        <v>0.22192619828973831</v>
      </c>
      <c r="Q58">
        <v>0.4529343921860815</v>
      </c>
      <c r="R58">
        <v>7.2177820521975784</v>
      </c>
      <c r="S58">
        <v>11.800572659524921</v>
      </c>
      <c r="T58">
        <v>19.197538687332528</v>
      </c>
      <c r="U58">
        <v>14.491929767603819</v>
      </c>
      <c r="V58">
        <v>9.9327462025004838</v>
      </c>
      <c r="W58" t="s">
        <v>156</v>
      </c>
      <c r="X58" t="s">
        <v>157</v>
      </c>
      <c r="Y58" t="s">
        <v>158</v>
      </c>
      <c r="Z58" t="s">
        <v>159</v>
      </c>
      <c r="AA58" t="s">
        <v>160</v>
      </c>
      <c r="AB58" t="s">
        <v>161</v>
      </c>
      <c r="AC58" t="s">
        <v>162</v>
      </c>
      <c r="AD58" t="s">
        <v>163</v>
      </c>
      <c r="AE58" t="s">
        <v>164</v>
      </c>
      <c r="AF58" t="s">
        <v>165</v>
      </c>
      <c r="AG58" t="s">
        <v>166</v>
      </c>
      <c r="AH58" t="s">
        <v>167</v>
      </c>
      <c r="AI58" t="s">
        <v>168</v>
      </c>
      <c r="AJ58">
        <v>19.658999790186719</v>
      </c>
      <c r="AK58">
        <v>7.9602300495781781</v>
      </c>
      <c r="AL58">
        <v>9.6269603989042878</v>
      </c>
      <c r="AM58">
        <v>4.2263254439266102</v>
      </c>
      <c r="AN58">
        <v>0.635735818070154</v>
      </c>
      <c r="AO58">
        <v>1.110969571143569</v>
      </c>
      <c r="AP58">
        <v>32.710261915676512</v>
      </c>
      <c r="AQ58">
        <v>0.2939083437757124</v>
      </c>
      <c r="AR58">
        <v>30.105334769822718</v>
      </c>
      <c r="AS58">
        <v>0.83682928404190893</v>
      </c>
      <c r="AT58">
        <v>21.788668263717341</v>
      </c>
      <c r="AU58">
        <v>9.8221931936421338</v>
      </c>
      <c r="AV58">
        <v>4.270041918984341</v>
      </c>
      <c r="AW58">
        <v>1090.7553250000001</v>
      </c>
      <c r="AX58">
        <v>2089.8666589999989</v>
      </c>
      <c r="AY58">
        <v>2148.7349809999992</v>
      </c>
      <c r="AZ58">
        <v>1593.7608889999999</v>
      </c>
      <c r="BA58">
        <v>248.61689200000009</v>
      </c>
      <c r="BB58">
        <v>434.83742499999948</v>
      </c>
      <c r="BC58">
        <v>228.536382</v>
      </c>
      <c r="BD58">
        <v>37.527101000000002</v>
      </c>
      <c r="BE58">
        <v>7.0975239999999999</v>
      </c>
      <c r="BF58">
        <v>14.468304</v>
      </c>
      <c r="BG58">
        <v>743.08213400000045</v>
      </c>
      <c r="BH58">
        <v>1214.727963</v>
      </c>
      <c r="BI58">
        <v>1977.082443</v>
      </c>
      <c r="BJ58">
        <v>1491.9917559999999</v>
      </c>
      <c r="BK58">
        <v>1022.383714000001</v>
      </c>
      <c r="BL58">
        <v>549.79915000000108</v>
      </c>
      <c r="BM58">
        <v>306.04959000000019</v>
      </c>
      <c r="BN58">
        <v>732.30499199999974</v>
      </c>
      <c r="BO58">
        <v>271.73461400000002</v>
      </c>
      <c r="BP58">
        <v>25.491261000000002</v>
      </c>
      <c r="BQ58">
        <v>122.127666</v>
      </c>
      <c r="BR58">
        <v>2671.5614140000021</v>
      </c>
      <c r="BS58">
        <v>13.597948000000001</v>
      </c>
      <c r="BT58">
        <v>1234.833558999999</v>
      </c>
      <c r="BU58">
        <v>25.847149000000002</v>
      </c>
      <c r="BV58">
        <v>590.38131299999941</v>
      </c>
      <c r="BW58">
        <v>424.83290899999992</v>
      </c>
      <c r="BX58">
        <v>203.173181</v>
      </c>
    </row>
    <row r="59">
      <c r="A59" t="s">
        <v>406</v>
      </c>
      <c r="B59">
        <v>2010</v>
      </c>
      <c r="C59" t="s">
        <v>409</v>
      </c>
      <c r="D59">
        <v>160</v>
      </c>
      <c r="E59" t="s">
        <v>62</v>
      </c>
      <c r="F59" t="s">
        <v>192</v>
      </c>
      <c r="G59" t="s">
        <v>203</v>
      </c>
      <c r="H59">
        <v>2.150455456340179</v>
      </c>
      <c r="I59">
        <v>3.5419187443891511</v>
      </c>
      <c r="J59">
        <v>3.2161396765525319</v>
      </c>
      <c r="K59">
        <v>1.8999046246889739</v>
      </c>
      <c r="L59">
        <v>0.3863284375076797</v>
      </c>
      <c r="M59">
        <v>3.3136051033233058</v>
      </c>
      <c r="N59">
        <v>1.0692160509463879</v>
      </c>
      <c r="O59">
        <v>0.6766177246633337</v>
      </c>
      <c r="P59">
        <v>0.099488701434627</v>
      </c>
      <c r="Q59">
        <v>0</v>
      </c>
      <c r="R59">
        <v>1.843178751889142</v>
      </c>
      <c r="S59">
        <v>3.0783137683014918</v>
      </c>
      <c r="T59">
        <v>3.9795477617586581</v>
      </c>
      <c r="U59">
        <v>2.5213452917390198</v>
      </c>
      <c r="V59">
        <v>1.645143338392963</v>
      </c>
      <c r="W59" t="s">
        <v>156</v>
      </c>
      <c r="X59" t="s">
        <v>157</v>
      </c>
      <c r="Y59" t="s">
        <v>158</v>
      </c>
      <c r="Z59" t="s">
        <v>159</v>
      </c>
      <c r="AA59" t="s">
        <v>160</v>
      </c>
      <c r="AB59" t="s">
        <v>161</v>
      </c>
      <c r="AC59" t="s">
        <v>162</v>
      </c>
      <c r="AD59" t="s">
        <v>163</v>
      </c>
      <c r="AE59" t="s">
        <v>164</v>
      </c>
      <c r="AF59" t="s">
        <v>165</v>
      </c>
      <c r="AG59" t="s">
        <v>166</v>
      </c>
      <c r="AH59" t="s">
        <v>167</v>
      </c>
      <c r="AI59" t="s">
        <v>168</v>
      </c>
      <c r="AJ59">
        <v>2.5131972601795551</v>
      </c>
      <c r="AK59">
        <v>1.053972804113962</v>
      </c>
      <c r="AL59">
        <v>1.370958670294145</v>
      </c>
      <c r="AM59">
        <v>0.84775018754061404</v>
      </c>
      <c r="AN59">
        <v>1.3289016277682111</v>
      </c>
      <c r="AO59">
        <v>0.47626328168900461</v>
      </c>
      <c r="AP59">
        <v>8.5267487909535156</v>
      </c>
      <c r="AQ59">
        <v>0.20547085957884459</v>
      </c>
      <c r="AR59">
        <v>5.0384335706053518</v>
      </c>
      <c r="AS59">
        <v>0.27603988869561957</v>
      </c>
      <c r="AT59">
        <v>7.2965917710780328</v>
      </c>
      <c r="AU59">
        <v>0</v>
      </c>
      <c r="AV59">
        <v>0.34253884143768532</v>
      </c>
      <c r="AW59">
        <v>290.08929599999988</v>
      </c>
      <c r="AX59">
        <v>477.92079699999999</v>
      </c>
      <c r="AY59">
        <v>433.94464999999991</v>
      </c>
      <c r="AZ59">
        <v>256.26632799999999</v>
      </c>
      <c r="BA59">
        <v>52.129815000000008</v>
      </c>
      <c r="BB59">
        <v>106.006486</v>
      </c>
      <c r="BC59">
        <v>34.144390000000001</v>
      </c>
      <c r="BD59">
        <v>21.629327</v>
      </c>
      <c r="BE59">
        <v>3.181794</v>
      </c>
      <c r="BF59">
        <v>0</v>
      </c>
      <c r="BG59">
        <v>189.75818199999989</v>
      </c>
      <c r="BH59">
        <v>316.87562299999991</v>
      </c>
      <c r="BI59">
        <v>409.83868499999988</v>
      </c>
      <c r="BJ59">
        <v>259.58077700000013</v>
      </c>
      <c r="BK59">
        <v>169.335622</v>
      </c>
      <c r="BL59">
        <v>70.28606400000001</v>
      </c>
      <c r="BM59">
        <v>40.522440000000003</v>
      </c>
      <c r="BN59">
        <v>104.28627899999999</v>
      </c>
      <c r="BO59">
        <v>54.506703999999999</v>
      </c>
      <c r="BP59">
        <v>53.285307000000003</v>
      </c>
      <c r="BQ59">
        <v>52.3551</v>
      </c>
      <c r="BR59">
        <v>696.40937499999984</v>
      </c>
      <c r="BS59">
        <v>9.5063040000000001</v>
      </c>
      <c r="BT59">
        <v>206.66193899999999</v>
      </c>
      <c r="BU59">
        <v>8.5260449999999999</v>
      </c>
      <c r="BV59">
        <v>197.706963</v>
      </c>
      <c r="BW59">
        <v>0</v>
      </c>
      <c r="BX59">
        <v>16.298366000000001</v>
      </c>
    </row>
    <row r="60">
      <c r="A60" t="s">
        <v>406</v>
      </c>
      <c r="B60">
        <v>2010</v>
      </c>
      <c r="C60" t="s">
        <v>409</v>
      </c>
      <c r="D60">
        <v>161</v>
      </c>
      <c r="E60" t="s">
        <v>62</v>
      </c>
      <c r="F60" t="s">
        <v>193</v>
      </c>
      <c r="G60" t="s">
        <v>203</v>
      </c>
      <c r="H60">
        <v>59.586285998533292</v>
      </c>
      <c r="I60">
        <v>51.021031687075933</v>
      </c>
      <c r="J60">
        <v>41.688146059949062</v>
      </c>
      <c r="K60">
        <v>24.443550846880221</v>
      </c>
      <c r="L60">
        <v>2.5608194621045368</v>
      </c>
      <c r="M60">
        <v>41.400614588562249</v>
      </c>
      <c r="N60">
        <v>17.192443551932229</v>
      </c>
      <c r="O60">
        <v>4.1661362158584829</v>
      </c>
      <c r="P60">
        <v>0.49982429273497009</v>
      </c>
      <c r="Q60">
        <v>0</v>
      </c>
      <c r="R60">
        <v>61.315911076545817</v>
      </c>
      <c r="S60">
        <v>55.149873271236928</v>
      </c>
      <c r="T60">
        <v>44.173535826809143</v>
      </c>
      <c r="U60">
        <v>38.849546116443683</v>
      </c>
      <c r="V60">
        <v>15.82287002065231</v>
      </c>
      <c r="W60" t="s">
        <v>156</v>
      </c>
      <c r="X60" t="s">
        <v>157</v>
      </c>
      <c r="Y60" t="s">
        <v>158</v>
      </c>
      <c r="Z60" t="s">
        <v>159</v>
      </c>
      <c r="AA60" t="s">
        <v>160</v>
      </c>
      <c r="AB60" t="s">
        <v>161</v>
      </c>
      <c r="AC60" t="s">
        <v>162</v>
      </c>
      <c r="AD60" t="s">
        <v>163</v>
      </c>
      <c r="AE60" t="s">
        <v>164</v>
      </c>
      <c r="AF60" t="s">
        <v>165</v>
      </c>
      <c r="AG60" t="s">
        <v>166</v>
      </c>
      <c r="AH60" t="s">
        <v>167</v>
      </c>
      <c r="AI60" t="s">
        <v>168</v>
      </c>
      <c r="AJ60">
        <v>26.104451905060589</v>
      </c>
      <c r="AK60">
        <v>41.269404097862903</v>
      </c>
      <c r="AL60">
        <v>11.85674184522686</v>
      </c>
      <c r="AM60">
        <v>51.786548208490899</v>
      </c>
      <c r="AN60">
        <v>50.043475756989487</v>
      </c>
      <c r="AO60">
        <v>5.284137194171973</v>
      </c>
      <c r="AP60">
        <v>32.918535554434698</v>
      </c>
      <c r="AQ60">
        <v>58.499847681385852</v>
      </c>
      <c r="AR60">
        <v>25.143971053437571</v>
      </c>
      <c r="AS60">
        <v>37.035702252925653</v>
      </c>
      <c r="AT60">
        <v>46.632251010604342</v>
      </c>
      <c r="AU60">
        <v>67.704995205477729</v>
      </c>
      <c r="AV60">
        <v>69.181285512598294</v>
      </c>
      <c r="AW60">
        <v>8037.9920010000033</v>
      </c>
      <c r="AX60">
        <v>6884.4075449999964</v>
      </c>
      <c r="AY60">
        <v>5624.8638960000053</v>
      </c>
      <c r="AZ60">
        <v>3297.0386709999971</v>
      </c>
      <c r="BA60">
        <v>345.54806700000012</v>
      </c>
      <c r="BB60">
        <v>1324.4588699999999</v>
      </c>
      <c r="BC60">
        <v>549.02420999999924</v>
      </c>
      <c r="BD60">
        <v>133.17818800000001</v>
      </c>
      <c r="BE60">
        <v>15.985111</v>
      </c>
      <c r="BF60">
        <v>0</v>
      </c>
      <c r="BG60">
        <v>6312.5704989999776</v>
      </c>
      <c r="BH60">
        <v>5677.0205269999851</v>
      </c>
      <c r="BI60">
        <v>4549.2666299999973</v>
      </c>
      <c r="BJ60">
        <v>3999.688340999995</v>
      </c>
      <c r="BK60">
        <v>1628.6578039999999</v>
      </c>
      <c r="BL60">
        <v>730.05776600000172</v>
      </c>
      <c r="BM60">
        <v>1586.698389999995</v>
      </c>
      <c r="BN60">
        <v>901.92032399999982</v>
      </c>
      <c r="BO60">
        <v>3329.6531170000039</v>
      </c>
      <c r="BP60">
        <v>2006.605991999998</v>
      </c>
      <c r="BQ60">
        <v>580.87940399999979</v>
      </c>
      <c r="BR60">
        <v>2688.5718499999989</v>
      </c>
      <c r="BS60">
        <v>2706.5508810000001</v>
      </c>
      <c r="BT60">
        <v>1031.3328019999999</v>
      </c>
      <c r="BU60">
        <v>1143.921863999999</v>
      </c>
      <c r="BV60">
        <v>1263.537965999999</v>
      </c>
      <c r="BW60">
        <v>2928.399950999999</v>
      </c>
      <c r="BX60">
        <v>3291.719873</v>
      </c>
    </row>
    <row r="61">
      <c r="A61" t="s">
        <v>406</v>
      </c>
      <c r="B61">
        <v>2010</v>
      </c>
      <c r="C61" t="s">
        <v>409</v>
      </c>
      <c r="D61">
        <v>162</v>
      </c>
      <c r="E61" t="s">
        <v>62</v>
      </c>
      <c r="F61" t="s">
        <v>194</v>
      </c>
      <c r="G61" t="s">
        <v>203</v>
      </c>
      <c r="H61">
        <v>0.056275248176531401</v>
      </c>
      <c r="I61">
        <v>0.049300177675204802</v>
      </c>
      <c r="J61">
        <v>0.076490935091914999</v>
      </c>
      <c r="K61">
        <v>1.301591434864406</v>
      </c>
      <c r="L61">
        <v>2.0345502511412352</v>
      </c>
      <c r="M61">
        <v>0</v>
      </c>
      <c r="N61">
        <v>0.075800301750341303</v>
      </c>
      <c r="O61">
        <v>0.45433525430467042</v>
      </c>
      <c r="P61">
        <v>0.1211006598565073</v>
      </c>
      <c r="Q61">
        <v>0.33342270689819792</v>
      </c>
      <c r="R61">
        <v>0.073737025785170801</v>
      </c>
      <c r="S61">
        <v>0.0347825894084084</v>
      </c>
      <c r="T61">
        <v>0.029826856667932</v>
      </c>
      <c r="U61">
        <v>0.38267066967902269</v>
      </c>
      <c r="V61">
        <v>3.7846297745325179</v>
      </c>
      <c r="W61" t="s">
        <v>156</v>
      </c>
      <c r="X61" t="s">
        <v>157</v>
      </c>
      <c r="Y61" t="s">
        <v>158</v>
      </c>
      <c r="Z61" t="s">
        <v>159</v>
      </c>
      <c r="AA61" t="s">
        <v>160</v>
      </c>
      <c r="AB61" t="s">
        <v>161</v>
      </c>
      <c r="AC61" t="s">
        <v>162</v>
      </c>
      <c r="AD61" t="s">
        <v>163</v>
      </c>
      <c r="AE61" t="s">
        <v>164</v>
      </c>
      <c r="AF61" t="s">
        <v>165</v>
      </c>
      <c r="AG61" t="s">
        <v>166</v>
      </c>
      <c r="AH61" t="s">
        <v>167</v>
      </c>
      <c r="AI61" t="s">
        <v>168</v>
      </c>
      <c r="AJ61">
        <v>0</v>
      </c>
      <c r="AK61">
        <v>0</v>
      </c>
      <c r="AL61">
        <v>3.574922409693035</v>
      </c>
      <c r="AM61">
        <v>0</v>
      </c>
      <c r="AN61">
        <v>0</v>
      </c>
      <c r="AO61">
        <v>0.090952513354840198</v>
      </c>
      <c r="AP61">
        <v>0</v>
      </c>
      <c r="AQ61">
        <v>0</v>
      </c>
      <c r="AR61">
        <v>2.0969099657534689</v>
      </c>
      <c r="AS61">
        <v>0.16562393321737179</v>
      </c>
      <c r="AT61">
        <v>2.8410207125517748</v>
      </c>
      <c r="AU61">
        <v>0.4720284882334379</v>
      </c>
      <c r="AV61">
        <v>0.088398592900113301</v>
      </c>
      <c r="AW61">
        <v>7.5913439999999994</v>
      </c>
      <c r="AX61">
        <v>6.6522079999999999</v>
      </c>
      <c r="AY61">
        <v>10.320705999999999</v>
      </c>
      <c r="AZ61">
        <v>175.56357999999989</v>
      </c>
      <c r="BA61">
        <v>274.53513099999998</v>
      </c>
      <c r="BB61">
        <v>0</v>
      </c>
      <c r="BC61">
        <v>2.4206099999999999</v>
      </c>
      <c r="BD61">
        <v>14.52366</v>
      </c>
      <c r="BE61">
        <v>3.872976</v>
      </c>
      <c r="BF61">
        <v>10.650684</v>
      </c>
      <c r="BG61">
        <v>7.5913439999999994</v>
      </c>
      <c r="BH61">
        <v>3.5804520000000002</v>
      </c>
      <c r="BI61">
        <v>3.0717560000000002</v>
      </c>
      <c r="BJ61">
        <v>39.397202</v>
      </c>
      <c r="BK61">
        <v>389.55428499999988</v>
      </c>
      <c r="BL61">
        <v>0</v>
      </c>
      <c r="BM61">
        <v>0</v>
      </c>
      <c r="BN61">
        <v>271.93770600000011</v>
      </c>
      <c r="BO61">
        <v>0</v>
      </c>
      <c r="BP61">
        <v>0</v>
      </c>
      <c r="BQ61">
        <v>9.99831</v>
      </c>
      <c r="BR61">
        <v>0</v>
      </c>
      <c r="BS61">
        <v>0</v>
      </c>
      <c r="BT61">
        <v>86.009167999999988</v>
      </c>
      <c r="BU61">
        <v>5.1156269999999999</v>
      </c>
      <c r="BV61">
        <v>76.979717999999991</v>
      </c>
      <c r="BW61">
        <v>20.416340000000002</v>
      </c>
      <c r="BX61">
        <v>4.2061000000000002</v>
      </c>
    </row>
    <row r="62">
      <c r="A62" t="s">
        <v>406</v>
      </c>
      <c r="B62">
        <v>2010</v>
      </c>
      <c r="C62" t="s">
        <v>409</v>
      </c>
      <c r="D62">
        <v>163</v>
      </c>
      <c r="E62" t="s">
        <v>62</v>
      </c>
      <c r="F62" t="s">
        <v>195</v>
      </c>
      <c r="G62" t="s">
        <v>203</v>
      </c>
      <c r="H62">
        <v>0.1686904558008499</v>
      </c>
      <c r="I62">
        <v>0.21119420861654051</v>
      </c>
      <c r="J62">
        <v>0.26935228016980312</v>
      </c>
      <c r="K62">
        <v>0.74828935571073008</v>
      </c>
      <c r="L62">
        <v>0.88409932944544734</v>
      </c>
      <c r="M62">
        <v>0.20244863416511041</v>
      </c>
      <c r="N62">
        <v>0.17081984311328791</v>
      </c>
      <c r="O62">
        <v>1.2040779229153791</v>
      </c>
      <c r="P62">
        <v>0.248106365810698</v>
      </c>
      <c r="Q62">
        <v>1.290048472976224</v>
      </c>
      <c r="R62">
        <v>0.097323159956185207</v>
      </c>
      <c r="S62">
        <v>0.35499328248022949</v>
      </c>
      <c r="T62">
        <v>0.23861485334345589</v>
      </c>
      <c r="U62">
        <v>0.3953323833590992</v>
      </c>
      <c r="V62">
        <v>0.93677517953795075</v>
      </c>
      <c r="W62" t="s">
        <v>156</v>
      </c>
      <c r="X62" t="s">
        <v>157</v>
      </c>
      <c r="Y62" t="s">
        <v>158</v>
      </c>
      <c r="Z62" t="s">
        <v>159</v>
      </c>
      <c r="AA62" t="s">
        <v>160</v>
      </c>
      <c r="AB62" t="s">
        <v>161</v>
      </c>
      <c r="AC62" t="s">
        <v>162</v>
      </c>
      <c r="AD62" t="s">
        <v>163</v>
      </c>
      <c r="AE62" t="s">
        <v>164</v>
      </c>
      <c r="AF62" t="s">
        <v>165</v>
      </c>
      <c r="AG62" t="s">
        <v>166</v>
      </c>
      <c r="AH62" t="s">
        <v>167</v>
      </c>
      <c r="AI62" t="s">
        <v>168</v>
      </c>
      <c r="AJ62">
        <v>0</v>
      </c>
      <c r="AK62">
        <v>0.058395732855289699</v>
      </c>
      <c r="AL62">
        <v>0.13171840034635601</v>
      </c>
      <c r="AM62">
        <v>0.15540153931506731</v>
      </c>
      <c r="AN62">
        <v>0</v>
      </c>
      <c r="AO62">
        <v>0.57581608100976633</v>
      </c>
      <c r="AP62">
        <v>0.28857647136739678</v>
      </c>
      <c r="AQ62">
        <v>0</v>
      </c>
      <c r="AR62">
        <v>4.6285706704625644</v>
      </c>
      <c r="AS62">
        <v>0.055207977739123899</v>
      </c>
      <c r="AT62">
        <v>0</v>
      </c>
      <c r="AU62">
        <v>0</v>
      </c>
      <c r="AV62">
        <v>0.1501668496066664</v>
      </c>
      <c r="AW62">
        <v>22.755782</v>
      </c>
      <c r="AX62">
        <v>28.497012999999999</v>
      </c>
      <c r="AY62">
        <v>36.342943000000012</v>
      </c>
      <c r="AZ62">
        <v>100.932101</v>
      </c>
      <c r="BA62">
        <v>119.297287</v>
      </c>
      <c r="BB62">
        <v>6.4765920000000001</v>
      </c>
      <c r="BC62">
        <v>5.454968</v>
      </c>
      <c r="BD62">
        <v>38.490560000000002</v>
      </c>
      <c r="BE62">
        <v>7.9348039999999997</v>
      </c>
      <c r="BF62">
        <v>41.208646999999999</v>
      </c>
      <c r="BG62">
        <v>10.019574</v>
      </c>
      <c r="BH62">
        <v>36.542316999999997</v>
      </c>
      <c r="BI62">
        <v>24.574048000000001</v>
      </c>
      <c r="BJ62">
        <v>40.700766999999999</v>
      </c>
      <c r="BK62">
        <v>96.422848999999999</v>
      </c>
      <c r="BL62">
        <v>0</v>
      </c>
      <c r="BM62">
        <v>2.2451599999999998</v>
      </c>
      <c r="BN62">
        <v>10.019574</v>
      </c>
      <c r="BO62">
        <v>9.9916529999999995</v>
      </c>
      <c r="BP62">
        <v>0</v>
      </c>
      <c r="BQ62">
        <v>63.298830000000002</v>
      </c>
      <c r="BR62">
        <v>23.569049</v>
      </c>
      <c r="BS62">
        <v>0</v>
      </c>
      <c r="BT62">
        <v>189.850551</v>
      </c>
      <c r="BU62">
        <v>1.705209</v>
      </c>
      <c r="BV62">
        <v>0</v>
      </c>
      <c r="BW62">
        <v>0</v>
      </c>
      <c r="BX62">
        <v>7.1451000000000002</v>
      </c>
    </row>
    <row r="63">
      <c r="A63" t="s">
        <v>406</v>
      </c>
      <c r="B63">
        <v>2010</v>
      </c>
      <c r="C63" t="s">
        <v>409</v>
      </c>
      <c r="D63">
        <v>164</v>
      </c>
      <c r="E63" t="s">
        <v>62</v>
      </c>
      <c r="F63" t="s">
        <v>196</v>
      </c>
      <c r="G63" t="s">
        <v>203</v>
      </c>
      <c r="H63">
        <v>0</v>
      </c>
      <c r="I63">
        <v>0</v>
      </c>
      <c r="J63">
        <v>0.016639790711116501</v>
      </c>
      <c r="K63">
        <v>0.16392375782280549</v>
      </c>
      <c r="L63">
        <v>0.32860958578252969</v>
      </c>
      <c r="M63">
        <v>0.070180362678726599</v>
      </c>
      <c r="N63">
        <v>0.16945449761912859</v>
      </c>
      <c r="O63">
        <v>0.13166273832235981</v>
      </c>
      <c r="P63">
        <v>0.18948384025892201</v>
      </c>
      <c r="Q63">
        <v>0.2823406511042828</v>
      </c>
      <c r="R63">
        <v>0</v>
      </c>
      <c r="S63">
        <v>0</v>
      </c>
      <c r="T63">
        <v>0</v>
      </c>
      <c r="U63">
        <v>0</v>
      </c>
      <c r="V63">
        <v>0.40564186289955317</v>
      </c>
      <c r="W63" t="s">
        <v>156</v>
      </c>
      <c r="X63" t="s">
        <v>157</v>
      </c>
      <c r="Y63" t="s">
        <v>158</v>
      </c>
      <c r="Z63" t="s">
        <v>159</v>
      </c>
      <c r="AA63" t="s">
        <v>160</v>
      </c>
      <c r="AB63" t="s">
        <v>161</v>
      </c>
      <c r="AC63" t="s">
        <v>162</v>
      </c>
      <c r="AD63" t="s">
        <v>163</v>
      </c>
      <c r="AE63" t="s">
        <v>164</v>
      </c>
      <c r="AF63" t="s">
        <v>165</v>
      </c>
      <c r="AG63" t="s">
        <v>166</v>
      </c>
      <c r="AH63" t="s">
        <v>167</v>
      </c>
      <c r="AI63" t="s">
        <v>168</v>
      </c>
      <c r="AJ63">
        <v>0</v>
      </c>
      <c r="AK63">
        <v>0.058395732855289699</v>
      </c>
      <c r="AL63">
        <v>0.43906133448785339</v>
      </c>
      <c r="AM63">
        <v>0</v>
      </c>
      <c r="AN63">
        <v>0</v>
      </c>
      <c r="AO63">
        <v>0</v>
      </c>
      <c r="AP63">
        <v>0</v>
      </c>
      <c r="AQ63">
        <v>0</v>
      </c>
      <c r="AR63">
        <v>0.11842484898458031</v>
      </c>
      <c r="AS63">
        <v>0</v>
      </c>
      <c r="AT63">
        <v>1.0406067005792039</v>
      </c>
      <c r="AU63">
        <v>0</v>
      </c>
      <c r="AV63">
        <v>0</v>
      </c>
      <c r="AW63">
        <v>0</v>
      </c>
      <c r="AX63">
        <v>0</v>
      </c>
      <c r="AY63">
        <v>2.2451599999999998</v>
      </c>
      <c r="AZ63">
        <v>22.110657</v>
      </c>
      <c r="BA63">
        <v>44.341434</v>
      </c>
      <c r="BB63">
        <v>2.2451599999999998</v>
      </c>
      <c r="BC63">
        <v>5.4113669999999994</v>
      </c>
      <c r="BD63">
        <v>4.2088409999999996</v>
      </c>
      <c r="BE63">
        <v>6.0599699999999999</v>
      </c>
      <c r="BF63">
        <v>9.0189450000000004</v>
      </c>
      <c r="BG63">
        <v>0</v>
      </c>
      <c r="BH63">
        <v>0</v>
      </c>
      <c r="BI63">
        <v>0</v>
      </c>
      <c r="BJ63">
        <v>0</v>
      </c>
      <c r="BK63">
        <v>41.752968000000003</v>
      </c>
      <c r="BL63">
        <v>0</v>
      </c>
      <c r="BM63">
        <v>2.2451599999999998</v>
      </c>
      <c r="BN63">
        <v>33.398580000000003</v>
      </c>
      <c r="BO63">
        <v>0</v>
      </c>
      <c r="BP63">
        <v>0</v>
      </c>
      <c r="BQ63">
        <v>0</v>
      </c>
      <c r="BR63">
        <v>0</v>
      </c>
      <c r="BS63">
        <v>0</v>
      </c>
      <c r="BT63">
        <v>4.8574440000000001</v>
      </c>
      <c r="BU63">
        <v>0</v>
      </c>
      <c r="BV63">
        <v>28.196066999999999</v>
      </c>
      <c r="BW63">
        <v>0</v>
      </c>
      <c r="BX63">
        <v>0</v>
      </c>
    </row>
    <row r="64">
      <c r="A64" t="s">
        <v>406</v>
      </c>
      <c r="B64">
        <v>2010</v>
      </c>
      <c r="C64" t="s">
        <v>409</v>
      </c>
      <c r="D64">
        <v>165</v>
      </c>
      <c r="E64" t="s">
        <v>62</v>
      </c>
      <c r="F64" t="s">
        <v>197</v>
      </c>
      <c r="G64" t="s">
        <v>203</v>
      </c>
      <c r="H64">
        <v>21.669012624373369</v>
      </c>
      <c r="I64">
        <v>11.871379759525929</v>
      </c>
      <c r="J64">
        <v>7.7082805694236933</v>
      </c>
      <c r="K64">
        <v>3.7666029675326369</v>
      </c>
      <c r="L64">
        <v>0.84878021054423569</v>
      </c>
      <c r="M64">
        <v>8.6505199778745716</v>
      </c>
      <c r="N64">
        <v>0.93657202065146172</v>
      </c>
      <c r="O64">
        <v>0.1347366429093399</v>
      </c>
      <c r="P64">
        <v>0</v>
      </c>
      <c r="Q64">
        <v>0.4529343921860815</v>
      </c>
      <c r="R64">
        <v>22.928081105349541</v>
      </c>
      <c r="S64">
        <v>14.530929785202529</v>
      </c>
      <c r="T64">
        <v>9.5290305312056631</v>
      </c>
      <c r="U64">
        <v>6.4558217031671932</v>
      </c>
      <c r="V64">
        <v>3.4961116414699749</v>
      </c>
      <c r="W64" t="s">
        <v>156</v>
      </c>
      <c r="X64" t="s">
        <v>157</v>
      </c>
      <c r="Y64" t="s">
        <v>158</v>
      </c>
      <c r="Z64" t="s">
        <v>159</v>
      </c>
      <c r="AA64" t="s">
        <v>160</v>
      </c>
      <c r="AB64" t="s">
        <v>161</v>
      </c>
      <c r="AC64" t="s">
        <v>162</v>
      </c>
      <c r="AD64" t="s">
        <v>163</v>
      </c>
      <c r="AE64" t="s">
        <v>164</v>
      </c>
      <c r="AF64" t="s">
        <v>165</v>
      </c>
      <c r="AG64" t="s">
        <v>166</v>
      </c>
      <c r="AH64" t="s">
        <v>167</v>
      </c>
      <c r="AI64" t="s">
        <v>168</v>
      </c>
      <c r="AJ64">
        <v>18.037585912442712</v>
      </c>
      <c r="AK64">
        <v>33.983542076828691</v>
      </c>
      <c r="AL64">
        <v>54.768853212325993</v>
      </c>
      <c r="AM64">
        <v>0.22200219902152479</v>
      </c>
      <c r="AN64">
        <v>0.10960962380519899</v>
      </c>
      <c r="AO64">
        <v>0.13161510423080369</v>
      </c>
      <c r="AP64">
        <v>0.038502013399144303</v>
      </c>
      <c r="AQ64">
        <v>0.18618894602475991</v>
      </c>
      <c r="AR64">
        <v>0.4079078131691099</v>
      </c>
      <c r="AS64">
        <v>0</v>
      </c>
      <c r="AT64">
        <v>2.1813193359679008</v>
      </c>
      <c r="AU64">
        <v>1.321679767053626</v>
      </c>
      <c r="AV64">
        <v>0.68230929223972669</v>
      </c>
      <c r="AW64">
        <v>2923.0778059999998</v>
      </c>
      <c r="AX64">
        <v>1601.8377850000011</v>
      </c>
      <c r="AY64">
        <v>1040.0565429999999</v>
      </c>
      <c r="AZ64">
        <v>508.05366700000002</v>
      </c>
      <c r="BA64">
        <v>114.531448</v>
      </c>
      <c r="BB64">
        <v>276.74125199999997</v>
      </c>
      <c r="BC64">
        <v>29.908529999999999</v>
      </c>
      <c r="BD64">
        <v>4.3071039999999998</v>
      </c>
      <c r="BE64">
        <v>0</v>
      </c>
      <c r="BF64">
        <v>14.468304</v>
      </c>
      <c r="BG64">
        <v>2360.4823910000009</v>
      </c>
      <c r="BH64">
        <v>1495.785607</v>
      </c>
      <c r="BI64">
        <v>981.35908300000028</v>
      </c>
      <c r="BJ64">
        <v>664.64804300000014</v>
      </c>
      <c r="BK64">
        <v>359.85693499999991</v>
      </c>
      <c r="BL64">
        <v>504.453406000001</v>
      </c>
      <c r="BM64">
        <v>1306.57645</v>
      </c>
      <c r="BN64">
        <v>4166.1649109999944</v>
      </c>
      <c r="BO64">
        <v>14.27379</v>
      </c>
      <c r="BP64">
        <v>4.3950449999999996</v>
      </c>
      <c r="BQ64">
        <v>14.468304</v>
      </c>
      <c r="BR64">
        <v>3.1445940000000001</v>
      </c>
      <c r="BS64">
        <v>8.6142079999999996</v>
      </c>
      <c r="BT64">
        <v>16.731196000000001</v>
      </c>
      <c r="BU64">
        <v>0</v>
      </c>
      <c r="BV64">
        <v>59.104584000000003</v>
      </c>
      <c r="BW64">
        <v>57.165751999999998</v>
      </c>
      <c r="BX64">
        <v>32.465009000000002</v>
      </c>
    </row>
    <row r="65">
      <c r="A65" t="s">
        <v>406</v>
      </c>
      <c r="B65">
        <v>2010</v>
      </c>
      <c r="C65" t="s">
        <v>409</v>
      </c>
      <c r="D65">
        <v>282</v>
      </c>
      <c r="E65" t="s">
        <v>202</v>
      </c>
      <c r="F65" t="s">
        <v>203</v>
      </c>
      <c r="G65" t="s">
        <v>203</v>
      </c>
      <c r="H65">
        <v>11463</v>
      </c>
      <c r="I65"/>
      <c r="J65"/>
      <c r="K65"/>
      <c r="L65"/>
      <c r="M65"/>
      <c r="N65"/>
      <c r="O65"/>
      <c r="P65"/>
      <c r="Q65"/>
      <c r="R65"/>
      <c r="S65"/>
      <c r="T65"/>
      <c r="U65"/>
      <c r="V65"/>
      <c r="W65" t="s">
        <v>156</v>
      </c>
      <c r="X65" t="s">
        <v>157</v>
      </c>
      <c r="Y65" t="s">
        <v>158</v>
      </c>
      <c r="Z65" t="s">
        <v>159</v>
      </c>
      <c r="AA65" t="s">
        <v>160</v>
      </c>
      <c r="AB65" t="s">
        <v>161</v>
      </c>
      <c r="AC65" t="s">
        <v>162</v>
      </c>
      <c r="AD65" t="s">
        <v>163</v>
      </c>
      <c r="AE65" t="s">
        <v>164</v>
      </c>
      <c r="AF65" t="s">
        <v>165</v>
      </c>
      <c r="AG65" t="s">
        <v>166</v>
      </c>
      <c r="AH65" t="s">
        <v>167</v>
      </c>
      <c r="AI65" t="s">
        <v>168</v>
      </c>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row>
    <row r="66">
      <c r="A66" t="s">
        <v>406</v>
      </c>
      <c r="B66">
        <v>2010</v>
      </c>
      <c r="C66" t="s">
        <v>409</v>
      </c>
      <c r="D66">
        <v>283</v>
      </c>
      <c r="E66" t="s">
        <v>204</v>
      </c>
      <c r="F66" t="s">
        <v>203</v>
      </c>
      <c r="G66" t="s">
        <v>203</v>
      </c>
      <c r="H66">
        <v>11463</v>
      </c>
      <c r="I66"/>
      <c r="J66"/>
      <c r="K66"/>
      <c r="L66"/>
      <c r="M66"/>
      <c r="N66"/>
      <c r="O66"/>
      <c r="P66"/>
      <c r="Q66"/>
      <c r="R66"/>
      <c r="S66"/>
      <c r="T66"/>
      <c r="U66"/>
      <c r="V66"/>
      <c r="W66" t="s">
        <v>156</v>
      </c>
      <c r="X66" t="s">
        <v>157</v>
      </c>
      <c r="Y66" t="s">
        <v>158</v>
      </c>
      <c r="Z66" t="s">
        <v>159</v>
      </c>
      <c r="AA66" t="s">
        <v>160</v>
      </c>
      <c r="AB66" t="s">
        <v>161</v>
      </c>
      <c r="AC66" t="s">
        <v>162</v>
      </c>
      <c r="AD66" t="s">
        <v>163</v>
      </c>
      <c r="AE66" t="s">
        <v>164</v>
      </c>
      <c r="AF66" t="s">
        <v>165</v>
      </c>
      <c r="AG66" t="s">
        <v>166</v>
      </c>
      <c r="AH66" t="s">
        <v>167</v>
      </c>
      <c r="AI66" t="s">
        <v>168</v>
      </c>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row>
    <row r="67">
      <c r="A67" t="s">
        <v>406</v>
      </c>
      <c r="B67">
        <v>2010</v>
      </c>
      <c r="C67" t="s">
        <v>409</v>
      </c>
      <c r="D67">
        <v>284</v>
      </c>
      <c r="E67" t="s">
        <v>205</v>
      </c>
      <c r="F67" t="s">
        <v>203</v>
      </c>
      <c r="G67" t="s">
        <v>203</v>
      </c>
      <c r="H67">
        <v>11463</v>
      </c>
      <c r="I67"/>
      <c r="J67"/>
      <c r="K67"/>
      <c r="L67"/>
      <c r="M67"/>
      <c r="N67"/>
      <c r="O67"/>
      <c r="P67"/>
      <c r="Q67"/>
      <c r="R67"/>
      <c r="S67"/>
      <c r="T67"/>
      <c r="U67"/>
      <c r="V67"/>
      <c r="W67" t="s">
        <v>156</v>
      </c>
      <c r="X67" t="s">
        <v>157</v>
      </c>
      <c r="Y67" t="s">
        <v>158</v>
      </c>
      <c r="Z67" t="s">
        <v>159</v>
      </c>
      <c r="AA67" t="s">
        <v>160</v>
      </c>
      <c r="AB67" t="s">
        <v>161</v>
      </c>
      <c r="AC67" t="s">
        <v>162</v>
      </c>
      <c r="AD67" t="s">
        <v>163</v>
      </c>
      <c r="AE67" t="s">
        <v>164</v>
      </c>
      <c r="AF67" t="s">
        <v>165</v>
      </c>
      <c r="AG67" t="s">
        <v>166</v>
      </c>
      <c r="AH67" t="s">
        <v>167</v>
      </c>
      <c r="AI67" t="s">
        <v>168</v>
      </c>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row>
    <row r="68">
      <c r="A68" t="s">
        <v>406</v>
      </c>
      <c r="B68">
        <v>2010</v>
      </c>
      <c r="C68" t="s">
        <v>409</v>
      </c>
      <c r="D68">
        <v>285</v>
      </c>
      <c r="E68" t="s">
        <v>206</v>
      </c>
      <c r="F68" t="s">
        <v>203</v>
      </c>
      <c r="G68" t="s">
        <v>203</v>
      </c>
      <c r="H68">
        <v>11463</v>
      </c>
      <c r="I68"/>
      <c r="J68"/>
      <c r="K68"/>
      <c r="L68"/>
      <c r="M68"/>
      <c r="N68"/>
      <c r="O68"/>
      <c r="P68"/>
      <c r="Q68"/>
      <c r="R68"/>
      <c r="S68"/>
      <c r="T68"/>
      <c r="U68"/>
      <c r="V68"/>
      <c r="W68" t="s">
        <v>156</v>
      </c>
      <c r="X68" t="s">
        <v>157</v>
      </c>
      <c r="Y68" t="s">
        <v>158</v>
      </c>
      <c r="Z68" t="s">
        <v>159</v>
      </c>
      <c r="AA68" t="s">
        <v>160</v>
      </c>
      <c r="AB68" t="s">
        <v>161</v>
      </c>
      <c r="AC68" t="s">
        <v>162</v>
      </c>
      <c r="AD68" t="s">
        <v>163</v>
      </c>
      <c r="AE68" t="s">
        <v>164</v>
      </c>
      <c r="AF68" t="s">
        <v>165</v>
      </c>
      <c r="AG68" t="s">
        <v>166</v>
      </c>
      <c r="AH68" t="s">
        <v>167</v>
      </c>
      <c r="AI68" t="s">
        <v>168</v>
      </c>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row>
    <row r="69">
      <c r="A69" t="s">
        <v>406</v>
      </c>
      <c r="B69">
        <v>2010</v>
      </c>
      <c r="C69" t="s">
        <v>409</v>
      </c>
      <c r="D69">
        <v>286</v>
      </c>
      <c r="E69" t="s">
        <v>207</v>
      </c>
      <c r="F69" t="s">
        <v>208</v>
      </c>
      <c r="G69" t="s">
        <v>203</v>
      </c>
      <c r="H69">
        <v>2745</v>
      </c>
      <c r="I69"/>
      <c r="J69"/>
      <c r="K69"/>
      <c r="L69"/>
      <c r="M69"/>
      <c r="N69"/>
      <c r="O69"/>
      <c r="P69"/>
      <c r="Q69"/>
      <c r="R69"/>
      <c r="S69"/>
      <c r="T69"/>
      <c r="U69"/>
      <c r="V69"/>
      <c r="W69" t="s">
        <v>156</v>
      </c>
      <c r="X69" t="s">
        <v>157</v>
      </c>
      <c r="Y69" t="s">
        <v>158</v>
      </c>
      <c r="Z69" t="s">
        <v>159</v>
      </c>
      <c r="AA69" t="s">
        <v>160</v>
      </c>
      <c r="AB69" t="s">
        <v>161</v>
      </c>
      <c r="AC69" t="s">
        <v>162</v>
      </c>
      <c r="AD69" t="s">
        <v>163</v>
      </c>
      <c r="AE69" t="s">
        <v>164</v>
      </c>
      <c r="AF69" t="s">
        <v>165</v>
      </c>
      <c r="AG69" t="s">
        <v>166</v>
      </c>
      <c r="AH69" t="s">
        <v>167</v>
      </c>
      <c r="AI69" t="s">
        <v>168</v>
      </c>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row>
    <row r="70">
      <c r="A70" t="s">
        <v>406</v>
      </c>
      <c r="B70">
        <v>2010</v>
      </c>
      <c r="C70" t="s">
        <v>409</v>
      </c>
      <c r="D70">
        <v>287</v>
      </c>
      <c r="E70" t="s">
        <v>207</v>
      </c>
      <c r="F70" t="s">
        <v>209</v>
      </c>
      <c r="G70" t="s">
        <v>203</v>
      </c>
      <c r="H70">
        <v>8718</v>
      </c>
      <c r="I70"/>
      <c r="J70"/>
      <c r="K70"/>
      <c r="L70"/>
      <c r="M70"/>
      <c r="N70"/>
      <c r="O70"/>
      <c r="P70"/>
      <c r="Q70"/>
      <c r="R70"/>
      <c r="S70"/>
      <c r="T70"/>
      <c r="U70"/>
      <c r="V70"/>
      <c r="W70" t="s">
        <v>156</v>
      </c>
      <c r="X70" t="s">
        <v>157</v>
      </c>
      <c r="Y70" t="s">
        <v>158</v>
      </c>
      <c r="Z70" t="s">
        <v>159</v>
      </c>
      <c r="AA70" t="s">
        <v>160</v>
      </c>
      <c r="AB70" t="s">
        <v>161</v>
      </c>
      <c r="AC70" t="s">
        <v>162</v>
      </c>
      <c r="AD70" t="s">
        <v>163</v>
      </c>
      <c r="AE70" t="s">
        <v>164</v>
      </c>
      <c r="AF70" t="s">
        <v>165</v>
      </c>
      <c r="AG70" t="s">
        <v>166</v>
      </c>
      <c r="AH70" t="s">
        <v>167</v>
      </c>
      <c r="AI70" t="s">
        <v>168</v>
      </c>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row>
    <row r="71">
      <c r="A71" t="s">
        <v>406</v>
      </c>
      <c r="B71">
        <v>2010</v>
      </c>
      <c r="C71" t="s">
        <v>409</v>
      </c>
      <c r="D71">
        <v>288</v>
      </c>
      <c r="E71" t="s">
        <v>207</v>
      </c>
      <c r="F71" t="s">
        <v>210</v>
      </c>
      <c r="G71" t="s">
        <v>203</v>
      </c>
      <c r="H71">
        <v>0</v>
      </c>
      <c r="I71"/>
      <c r="J71"/>
      <c r="K71"/>
      <c r="L71"/>
      <c r="M71"/>
      <c r="N71"/>
      <c r="O71"/>
      <c r="P71"/>
      <c r="Q71"/>
      <c r="R71"/>
      <c r="S71"/>
      <c r="T71"/>
      <c r="U71"/>
      <c r="V71"/>
      <c r="W71" t="s">
        <v>156</v>
      </c>
      <c r="X71" t="s">
        <v>157</v>
      </c>
      <c r="Y71" t="s">
        <v>158</v>
      </c>
      <c r="Z71" t="s">
        <v>159</v>
      </c>
      <c r="AA71" t="s">
        <v>160</v>
      </c>
      <c r="AB71" t="s">
        <v>161</v>
      </c>
      <c r="AC71" t="s">
        <v>162</v>
      </c>
      <c r="AD71" t="s">
        <v>163</v>
      </c>
      <c r="AE71" t="s">
        <v>164</v>
      </c>
      <c r="AF71" t="s">
        <v>165</v>
      </c>
      <c r="AG71" t="s">
        <v>166</v>
      </c>
      <c r="AH71" t="s">
        <v>167</v>
      </c>
      <c r="AI71" t="s">
        <v>168</v>
      </c>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row>
    <row r="72">
      <c r="A72" t="s">
        <v>406</v>
      </c>
      <c r="B72">
        <v>2016</v>
      </c>
      <c r="C72" t="s">
        <v>410</v>
      </c>
      <c r="D72">
        <v>16</v>
      </c>
      <c r="E72" t="s">
        <v>13</v>
      </c>
      <c r="F72" t="s">
        <v>14</v>
      </c>
      <c r="G72" t="s">
        <v>415</v>
      </c>
      <c r="H72">
        <v>65.366964442122509</v>
      </c>
      <c r="I72">
        <v>74.804852604193215</v>
      </c>
      <c r="J72">
        <v>82.390599872321346</v>
      </c>
      <c r="K72">
        <v>89.536556341622969</v>
      </c>
      <c r="L72">
        <v>96.438934271916892</v>
      </c>
      <c r="M72">
        <v>92.852041711641135</v>
      </c>
      <c r="N72">
        <v>97.447413840125634</v>
      </c>
      <c r="O72">
        <v>97.690792387282485</v>
      </c>
      <c r="P72">
        <v>98.382669056184554</v>
      </c>
      <c r="Q72">
        <v>98.849929750867631</v>
      </c>
      <c r="R72">
        <v>64.862968307037988</v>
      </c>
      <c r="S72">
        <v>69.691200064507271</v>
      </c>
      <c r="T72">
        <v>77.102822351626116</v>
      </c>
      <c r="U72">
        <v>80.45854568808727</v>
      </c>
      <c r="V72">
        <v>87.55533227021813</v>
      </c>
      <c r="W72" t="s">
        <v>261</v>
      </c>
      <c r="X72" t="s">
        <v>262</v>
      </c>
      <c r="Y72" t="s">
        <v>263</v>
      </c>
      <c r="Z72" t="s">
        <v>264</v>
      </c>
      <c r="AA72" t="s">
        <v>265</v>
      </c>
      <c r="AB72" t="s">
        <v>266</v>
      </c>
      <c r="AC72" t="s">
        <v>267</v>
      </c>
      <c r="AD72" t="s">
        <v>268</v>
      </c>
      <c r="AE72" t="s">
        <v>269</v>
      </c>
      <c r="AF72" t="s">
        <v>270</v>
      </c>
      <c r="AG72" t="s">
        <v>271</v>
      </c>
      <c r="AH72" t="s">
        <v>272</v>
      </c>
      <c r="AI72" t="s">
        <v>273</v>
      </c>
      <c r="AJ72">
        <v>82.199090193424325</v>
      </c>
      <c r="AK72">
        <v>72.028834829926481</v>
      </c>
      <c r="AL72">
        <v>70.901544255685792</v>
      </c>
      <c r="AM72">
        <v>82.245296525630906</v>
      </c>
      <c r="AN72">
        <v>82.910964483886417</v>
      </c>
      <c r="AO72">
        <v>96.934071826275101</v>
      </c>
      <c r="AP72">
        <v>68.642690661745021</v>
      </c>
      <c r="AQ72">
        <v>79.846499038187673</v>
      </c>
      <c r="AR72">
        <v>90.495506726489666</v>
      </c>
      <c r="AS72">
        <v>83.527130792637081</v>
      </c>
      <c r="AT72">
        <v>71.727885626926707</v>
      </c>
      <c r="AU72">
        <v>75.440349475118779</v>
      </c>
      <c r="AV72">
        <v>82.736686974617555</v>
      </c>
      <c r="AW72">
        <v>7988.6403370000144</v>
      </c>
      <c r="AX72">
        <v>9144.1006540000217</v>
      </c>
      <c r="AY72">
        <v>10069.51108</v>
      </c>
      <c r="AZ72">
        <v>10942.45063099998</v>
      </c>
      <c r="BA72">
        <v>11787.642002000021</v>
      </c>
      <c r="BB72">
        <v>3102.804551999996</v>
      </c>
      <c r="BC72">
        <v>3257.230872000001</v>
      </c>
      <c r="BD72">
        <v>3266.5594110000002</v>
      </c>
      <c r="BE72">
        <v>3296.8428449999951</v>
      </c>
      <c r="BF72">
        <v>3296.0737699999981</v>
      </c>
      <c r="BG72">
        <v>5759.0788119999952</v>
      </c>
      <c r="BH72">
        <v>6192.0448750000032</v>
      </c>
      <c r="BI72">
        <v>6840.9734549999903</v>
      </c>
      <c r="BJ72">
        <v>7143.6424689999822</v>
      </c>
      <c r="BK72">
        <v>7777.0936429999992</v>
      </c>
      <c r="BL72">
        <v>1952.2881869999981</v>
      </c>
      <c r="BM72">
        <v>2234.262254000002</v>
      </c>
      <c r="BN72">
        <v>5043.1818969999986</v>
      </c>
      <c r="BO72">
        <v>3965.860914000004</v>
      </c>
      <c r="BP72">
        <v>2973.476544000006</v>
      </c>
      <c r="BQ72">
        <v>12366.89733900001</v>
      </c>
      <c r="BR72">
        <v>4005.6128719999988</v>
      </c>
      <c r="BS72">
        <v>2705.9438610000002</v>
      </c>
      <c r="BT72">
        <v>3627.3288360000038</v>
      </c>
      <c r="BU72">
        <v>2364.9162399999968</v>
      </c>
      <c r="BV72">
        <v>2311.2841359999979</v>
      </c>
      <c r="BW72">
        <v>3041.892531000005</v>
      </c>
      <c r="BX72">
        <v>3339.3990929999932</v>
      </c>
    </row>
    <row r="73">
      <c r="A73" t="s">
        <v>406</v>
      </c>
      <c r="B73">
        <v>2016</v>
      </c>
      <c r="C73" t="s">
        <v>410</v>
      </c>
      <c r="D73">
        <v>17</v>
      </c>
      <c r="E73" t="s">
        <v>13</v>
      </c>
      <c r="F73" t="s">
        <v>51</v>
      </c>
      <c r="G73" t="s">
        <v>203</v>
      </c>
      <c r="H73">
        <v>34.633035557877548</v>
      </c>
      <c r="I73">
        <v>25.195147395806931</v>
      </c>
      <c r="J73">
        <v>17.609400127678519</v>
      </c>
      <c r="K73">
        <v>10.463443658377001</v>
      </c>
      <c r="L73">
        <v>3.5610657280830589</v>
      </c>
      <c r="M73">
        <v>7.1479582883588746</v>
      </c>
      <c r="N73">
        <v>2.5525861598743602</v>
      </c>
      <c r="O73">
        <v>2.309207612717505</v>
      </c>
      <c r="P73">
        <v>1.617330943815438</v>
      </c>
      <c r="Q73">
        <v>1.150070249132372</v>
      </c>
      <c r="R73">
        <v>35.137031692961848</v>
      </c>
      <c r="S73">
        <v>30.308799935492679</v>
      </c>
      <c r="T73">
        <v>22.897177648373731</v>
      </c>
      <c r="U73">
        <v>19.541454311912521</v>
      </c>
      <c r="V73">
        <v>12.444667729781679</v>
      </c>
      <c r="W73" t="s">
        <v>261</v>
      </c>
      <c r="X73" t="s">
        <v>262</v>
      </c>
      <c r="Y73" t="s">
        <v>263</v>
      </c>
      <c r="Z73" t="s">
        <v>264</v>
      </c>
      <c r="AA73" t="s">
        <v>265</v>
      </c>
      <c r="AB73" t="s">
        <v>266</v>
      </c>
      <c r="AC73" t="s">
        <v>267</v>
      </c>
      <c r="AD73" t="s">
        <v>268</v>
      </c>
      <c r="AE73" t="s">
        <v>269</v>
      </c>
      <c r="AF73" t="s">
        <v>270</v>
      </c>
      <c r="AG73" t="s">
        <v>271</v>
      </c>
      <c r="AH73" t="s">
        <v>272</v>
      </c>
      <c r="AI73" t="s">
        <v>273</v>
      </c>
      <c r="AJ73">
        <v>17.800909806575589</v>
      </c>
      <c r="AK73">
        <v>27.971165170073402</v>
      </c>
      <c r="AL73">
        <v>29.098455744314101</v>
      </c>
      <c r="AM73">
        <v>17.7547034743693</v>
      </c>
      <c r="AN73">
        <v>17.08903551611342</v>
      </c>
      <c r="AO73">
        <v>3.0659281737249122</v>
      </c>
      <c r="AP73">
        <v>31.357309338254989</v>
      </c>
      <c r="AQ73">
        <v>20.15350096181216</v>
      </c>
      <c r="AR73">
        <v>9.504493273510322</v>
      </c>
      <c r="AS73">
        <v>16.472869207363011</v>
      </c>
      <c r="AT73">
        <v>28.27211437307313</v>
      </c>
      <c r="AU73">
        <v>24.559650524881281</v>
      </c>
      <c r="AV73">
        <v>17.263313025382509</v>
      </c>
      <c r="AW73">
        <v>4232.5793649999987</v>
      </c>
      <c r="AX73">
        <v>3079.839820000002</v>
      </c>
      <c r="AY73">
        <v>2152.1635959999999</v>
      </c>
      <c r="AZ73">
        <v>1278.759428999999</v>
      </c>
      <c r="BA73">
        <v>435.26578000000012</v>
      </c>
      <c r="BB73">
        <v>238.860849</v>
      </c>
      <c r="BC73">
        <v>85.321529999999996</v>
      </c>
      <c r="BD73">
        <v>77.214686</v>
      </c>
      <c r="BE73">
        <v>54.197411000000002</v>
      </c>
      <c r="BF73">
        <v>38.348194999999997</v>
      </c>
      <c r="BG73">
        <v>3119.760628</v>
      </c>
      <c r="BH73">
        <v>2692.9289370000001</v>
      </c>
      <c r="BI73">
        <v>2031.559671999999</v>
      </c>
      <c r="BJ73">
        <v>1735.019714</v>
      </c>
      <c r="BK73">
        <v>1105.3963679999999</v>
      </c>
      <c r="BL73">
        <v>422.78455700000001</v>
      </c>
      <c r="BM73">
        <v>867.63750500000026</v>
      </c>
      <c r="BN73">
        <v>2069.7547109999982</v>
      </c>
      <c r="BO73">
        <v>856.13022899999987</v>
      </c>
      <c r="BP73">
        <v>612.87245399999972</v>
      </c>
      <c r="BQ73">
        <v>391.15264899999988</v>
      </c>
      <c r="BR73">
        <v>1829.8414689999979</v>
      </c>
      <c r="BS73">
        <v>682.98851999999977</v>
      </c>
      <c r="BT73">
        <v>380.96833500000002</v>
      </c>
      <c r="BU73">
        <v>466.39882800000021</v>
      </c>
      <c r="BV73">
        <v>911.01095299999929</v>
      </c>
      <c r="BW73">
        <v>990.28991800000006</v>
      </c>
      <c r="BX73">
        <v>696.77786200000025</v>
      </c>
    </row>
    <row r="74">
      <c r="A74" t="s">
        <v>406</v>
      </c>
      <c r="B74">
        <v>2016</v>
      </c>
      <c r="C74" t="s">
        <v>410</v>
      </c>
      <c r="D74">
        <v>18</v>
      </c>
      <c r="E74" t="s">
        <v>60</v>
      </c>
      <c r="F74" t="s">
        <v>15</v>
      </c>
      <c r="G74" t="s">
        <v>416</v>
      </c>
      <c r="H74">
        <v>60.754611123961702</v>
      </c>
      <c r="I74">
        <v>70.30785198752632</v>
      </c>
      <c r="J74">
        <v>78.410864092754025</v>
      </c>
      <c r="K74">
        <v>86.495594091515017</v>
      </c>
      <c r="L74">
        <v>95.684601972437392</v>
      </c>
      <c r="M74">
        <v>88.305541063522512</v>
      </c>
      <c r="N74">
        <v>95.184469214047112</v>
      </c>
      <c r="O74">
        <v>96.337722301759769</v>
      </c>
      <c r="P74">
        <v>97.726525096275239</v>
      </c>
      <c r="Q74">
        <v>98.847753363995082</v>
      </c>
      <c r="R74">
        <v>59.951549381073953</v>
      </c>
      <c r="S74">
        <v>65.880200449884214</v>
      </c>
      <c r="T74">
        <v>71.879743979334506</v>
      </c>
      <c r="U74">
        <v>77.155714136694982</v>
      </c>
      <c r="V74">
        <v>84.746950905456615</v>
      </c>
      <c r="W74" t="s">
        <v>261</v>
      </c>
      <c r="X74" t="s">
        <v>262</v>
      </c>
      <c r="Y74" t="s">
        <v>263</v>
      </c>
      <c r="Z74" t="s">
        <v>264</v>
      </c>
      <c r="AA74" t="s">
        <v>265</v>
      </c>
      <c r="AB74" t="s">
        <v>266</v>
      </c>
      <c r="AC74" t="s">
        <v>267</v>
      </c>
      <c r="AD74" t="s">
        <v>268</v>
      </c>
      <c r="AE74" t="s">
        <v>269</v>
      </c>
      <c r="AF74" t="s">
        <v>270</v>
      </c>
      <c r="AG74" t="s">
        <v>271</v>
      </c>
      <c r="AH74" t="s">
        <v>272</v>
      </c>
      <c r="AI74" t="s">
        <v>273</v>
      </c>
      <c r="AJ74">
        <v>79.284920965656084</v>
      </c>
      <c r="AK74">
        <v>69.992505929229083</v>
      </c>
      <c r="AL74">
        <v>66.339129474775248</v>
      </c>
      <c r="AM74">
        <v>80.603996768029461</v>
      </c>
      <c r="AN74">
        <v>76.148860038804898</v>
      </c>
      <c r="AO74">
        <v>95.21261172691375</v>
      </c>
      <c r="AP74">
        <v>65.350918569210535</v>
      </c>
      <c r="AQ74">
        <v>76.042606040252807</v>
      </c>
      <c r="AR74">
        <v>88.182997520399852</v>
      </c>
      <c r="AS74">
        <v>77.940920083048411</v>
      </c>
      <c r="AT74">
        <v>68.801165206965536</v>
      </c>
      <c r="AU74">
        <v>68.196035824931727</v>
      </c>
      <c r="AV74">
        <v>80.19563345839174</v>
      </c>
      <c r="AW74">
        <v>7267.1022980000052</v>
      </c>
      <c r="AX74">
        <v>8459.9349380000003</v>
      </c>
      <c r="AY74">
        <v>9420.0917150000096</v>
      </c>
      <c r="AZ74">
        <v>10437.891812999989</v>
      </c>
      <c r="BA74">
        <v>11591.204633000019</v>
      </c>
      <c r="BB74">
        <v>2917.0880259999958</v>
      </c>
      <c r="BC74">
        <v>3139.2632680000002</v>
      </c>
      <c r="BD74">
        <v>3206.1707780000011</v>
      </c>
      <c r="BE74">
        <v>3264.6169789999958</v>
      </c>
      <c r="BF74">
        <v>3289.7756459999969</v>
      </c>
      <c r="BG74">
        <v>5181.0830719999994</v>
      </c>
      <c r="BH74">
        <v>5778.5392770000026</v>
      </c>
      <c r="BI74">
        <v>6268.4122939999916</v>
      </c>
      <c r="BJ74">
        <v>6739.0286089999827</v>
      </c>
      <c r="BK74">
        <v>7392.247448000001</v>
      </c>
      <c r="BL74">
        <v>1833.551824999998</v>
      </c>
      <c r="BM74">
        <v>2145.1407730000019</v>
      </c>
      <c r="BN74">
        <v>4628.0984239999998</v>
      </c>
      <c r="BO74">
        <v>3872.5214560000031</v>
      </c>
      <c r="BP74">
        <v>2685.0153690000052</v>
      </c>
      <c r="BQ74">
        <v>12147.272599000011</v>
      </c>
      <c r="BR74">
        <v>3790.1576509999991</v>
      </c>
      <c r="BS74">
        <v>2516.7206030000002</v>
      </c>
      <c r="BT74">
        <v>3527.5505020000041</v>
      </c>
      <c r="BU74">
        <v>2183.159954999996</v>
      </c>
      <c r="BV74">
        <v>2202.652947999999</v>
      </c>
      <c r="BW74">
        <v>2719.6432220000029</v>
      </c>
      <c r="BX74">
        <v>2924.7400699999939</v>
      </c>
    </row>
    <row r="75">
      <c r="A75" t="s">
        <v>406</v>
      </c>
      <c r="B75">
        <v>2016</v>
      </c>
      <c r="C75" t="s">
        <v>410</v>
      </c>
      <c r="D75">
        <v>19</v>
      </c>
      <c r="E75" t="s">
        <v>60</v>
      </c>
      <c r="F75" t="s">
        <v>16</v>
      </c>
      <c r="G75" t="s">
        <v>417</v>
      </c>
      <c r="H75">
        <v>3.8600725797959212</v>
      </c>
      <c r="I75">
        <v>4.0965702926950609</v>
      </c>
      <c r="J75">
        <v>3.674978345211136</v>
      </c>
      <c r="K75">
        <v>2.907720438558631</v>
      </c>
      <c r="L75">
        <v>0.72230876460966009</v>
      </c>
      <c r="M75">
        <v>4.4637081597310706</v>
      </c>
      <c r="N75">
        <v>2.2285274503726669</v>
      </c>
      <c r="O75">
        <v>1.3421620548290649</v>
      </c>
      <c r="P75">
        <v>0.65107182234798033</v>
      </c>
      <c r="Q75">
        <v>0</v>
      </c>
      <c r="R75">
        <v>3.9489554462933412</v>
      </c>
      <c r="S75">
        <v>3.4181482049407959</v>
      </c>
      <c r="T75">
        <v>4.8244065689827087</v>
      </c>
      <c r="U75">
        <v>2.9798969666417952</v>
      </c>
      <c r="V75">
        <v>2.58045224372876</v>
      </c>
      <c r="W75" t="s">
        <v>261</v>
      </c>
      <c r="X75" t="s">
        <v>262</v>
      </c>
      <c r="Y75" t="s">
        <v>263</v>
      </c>
      <c r="Z75" t="s">
        <v>264</v>
      </c>
      <c r="AA75" t="s">
        <v>265</v>
      </c>
      <c r="AB75" t="s">
        <v>266</v>
      </c>
      <c r="AC75" t="s">
        <v>267</v>
      </c>
      <c r="AD75" t="s">
        <v>268</v>
      </c>
      <c r="AE75" t="s">
        <v>269</v>
      </c>
      <c r="AF75" t="s">
        <v>270</v>
      </c>
      <c r="AG75" t="s">
        <v>271</v>
      </c>
      <c r="AH75" t="s">
        <v>272</v>
      </c>
      <c r="AI75" t="s">
        <v>273</v>
      </c>
      <c r="AJ75">
        <v>2.43338133144688</v>
      </c>
      <c r="AK75">
        <v>1.6978726335701599</v>
      </c>
      <c r="AL75">
        <v>3.993021405589162</v>
      </c>
      <c r="AM75">
        <v>1.576213465690788</v>
      </c>
      <c r="AN75">
        <v>6.4696607860249431</v>
      </c>
      <c r="AO75">
        <v>1.721460099361384</v>
      </c>
      <c r="AP75">
        <v>3.0984622095460441</v>
      </c>
      <c r="AQ75">
        <v>3.320924860052</v>
      </c>
      <c r="AR75">
        <v>2.293416716162116</v>
      </c>
      <c r="AS75">
        <v>5.4081910543554663</v>
      </c>
      <c r="AT75">
        <v>2.7428698442120258</v>
      </c>
      <c r="AU75">
        <v>6.9720868984110913</v>
      </c>
      <c r="AV75">
        <v>0.69889368402412588</v>
      </c>
      <c r="AW75">
        <v>461.71873699999992</v>
      </c>
      <c r="AX75">
        <v>492.92813200000001</v>
      </c>
      <c r="AY75">
        <v>441.50301700000011</v>
      </c>
      <c r="AZ75">
        <v>350.89037400000001</v>
      </c>
      <c r="BA75">
        <v>87.500272000000024</v>
      </c>
      <c r="BB75">
        <v>147.45427599999999</v>
      </c>
      <c r="BC75">
        <v>73.498695999999995</v>
      </c>
      <c r="BD75">
        <v>44.667869000000003</v>
      </c>
      <c r="BE75">
        <v>21.749469999999999</v>
      </c>
      <c r="BF75">
        <v>0</v>
      </c>
      <c r="BG75">
        <v>341.27335199999987</v>
      </c>
      <c r="BH75">
        <v>299.81547599999999</v>
      </c>
      <c r="BI75">
        <v>420.72171900000018</v>
      </c>
      <c r="BJ75">
        <v>260.27379999999999</v>
      </c>
      <c r="BK75">
        <v>225.0858740000001</v>
      </c>
      <c r="BL75">
        <v>56.274645</v>
      </c>
      <c r="BM75">
        <v>52.036653999999992</v>
      </c>
      <c r="BN75">
        <v>278.57007199999998</v>
      </c>
      <c r="BO75">
        <v>75.727268000000009</v>
      </c>
      <c r="BP75">
        <v>228.12079700000001</v>
      </c>
      <c r="BQ75">
        <v>219.62474</v>
      </c>
      <c r="BR75">
        <v>179.70153300000001</v>
      </c>
      <c r="BS75">
        <v>109.909963</v>
      </c>
      <c r="BT75">
        <v>91.742666</v>
      </c>
      <c r="BU75">
        <v>151.48584500000001</v>
      </c>
      <c r="BV75">
        <v>87.812326000000013</v>
      </c>
      <c r="BW75">
        <v>278.04532400000011</v>
      </c>
      <c r="BX75">
        <v>25.488699</v>
      </c>
    </row>
    <row r="76">
      <c r="A76" t="s">
        <v>406</v>
      </c>
      <c r="B76">
        <v>2016</v>
      </c>
      <c r="C76" t="s">
        <v>410</v>
      </c>
      <c r="D76">
        <v>20</v>
      </c>
      <c r="E76" t="s">
        <v>60</v>
      </c>
      <c r="F76" t="s">
        <v>22</v>
      </c>
      <c r="G76" t="s">
        <v>418</v>
      </c>
      <c r="H76">
        <v>27.273889268015761</v>
      </c>
      <c r="I76">
        <v>20.905064497940089</v>
      </c>
      <c r="J76">
        <v>14.99373150200427</v>
      </c>
      <c r="K76">
        <v>9.5676942557146063</v>
      </c>
      <c r="L76">
        <v>3.2580591059932829</v>
      </c>
      <c r="M76">
        <v>5.6939085967470016</v>
      </c>
      <c r="N76">
        <v>2.398768804486791</v>
      </c>
      <c r="O76">
        <v>2.0174378317271988</v>
      </c>
      <c r="P76">
        <v>1.62240308137681</v>
      </c>
      <c r="Q76">
        <v>1.1522466360049139</v>
      </c>
      <c r="R76">
        <v>27.57072817532114</v>
      </c>
      <c r="S76">
        <v>25.61681948061582</v>
      </c>
      <c r="T76">
        <v>18.210897164426651</v>
      </c>
      <c r="U76">
        <v>17.047238641212189</v>
      </c>
      <c r="V76">
        <v>11.404353239794119</v>
      </c>
      <c r="W76" t="s">
        <v>261</v>
      </c>
      <c r="X76" t="s">
        <v>262</v>
      </c>
      <c r="Y76" t="s">
        <v>263</v>
      </c>
      <c r="Z76" t="s">
        <v>264</v>
      </c>
      <c r="AA76" t="s">
        <v>265</v>
      </c>
      <c r="AB76" t="s">
        <v>266</v>
      </c>
      <c r="AC76" t="s">
        <v>267</v>
      </c>
      <c r="AD76" t="s">
        <v>268</v>
      </c>
      <c r="AE76" t="s">
        <v>269</v>
      </c>
      <c r="AF76" t="s">
        <v>270</v>
      </c>
      <c r="AG76" t="s">
        <v>271</v>
      </c>
      <c r="AH76" t="s">
        <v>272</v>
      </c>
      <c r="AI76" t="s">
        <v>273</v>
      </c>
      <c r="AJ76">
        <v>14.17612348866483</v>
      </c>
      <c r="AK76">
        <v>26.119323540283482</v>
      </c>
      <c r="AL76">
        <v>28.397984514645518</v>
      </c>
      <c r="AM76">
        <v>15.69545473778952</v>
      </c>
      <c r="AN76">
        <v>10.363361987470091</v>
      </c>
      <c r="AO76">
        <v>2.2364723235006649</v>
      </c>
      <c r="AP76">
        <v>18.979591979986299</v>
      </c>
      <c r="AQ76">
        <v>16.567662433404241</v>
      </c>
      <c r="AR76">
        <v>8.2944115466243229</v>
      </c>
      <c r="AS76">
        <v>13.443172459157299</v>
      </c>
      <c r="AT76">
        <v>26.542391688982509</v>
      </c>
      <c r="AU76">
        <v>21.17211039683286</v>
      </c>
      <c r="AV76">
        <v>15.424028495549001</v>
      </c>
      <c r="AW76">
        <v>3262.339099999997</v>
      </c>
      <c r="AX76">
        <v>2515.444300000001</v>
      </c>
      <c r="AY76">
        <v>1801.310667</v>
      </c>
      <c r="AZ76">
        <v>1154.5854859999999</v>
      </c>
      <c r="BA76">
        <v>394.68032499999998</v>
      </c>
      <c r="BB76">
        <v>188.09275600000001</v>
      </c>
      <c r="BC76">
        <v>79.113397999999989</v>
      </c>
      <c r="BD76">
        <v>67.141406999999987</v>
      </c>
      <c r="BE76">
        <v>54.197411000000002</v>
      </c>
      <c r="BF76">
        <v>38.348194999999997</v>
      </c>
      <c r="BG76">
        <v>2382.6946009999988</v>
      </c>
      <c r="BH76">
        <v>2246.9239089999992</v>
      </c>
      <c r="BI76">
        <v>1588.1165589999989</v>
      </c>
      <c r="BJ76">
        <v>1488.960736</v>
      </c>
      <c r="BK76">
        <v>994.77090600000031</v>
      </c>
      <c r="BL76">
        <v>327.83859500000011</v>
      </c>
      <c r="BM76">
        <v>800.50892800000042</v>
      </c>
      <c r="BN76">
        <v>1981.1635819999969</v>
      </c>
      <c r="BO76">
        <v>754.0691240000001</v>
      </c>
      <c r="BP76">
        <v>365.4130369999998</v>
      </c>
      <c r="BQ76">
        <v>285.33025700000002</v>
      </c>
      <c r="BR76">
        <v>1100.7595200000001</v>
      </c>
      <c r="BS76">
        <v>548.32651799999996</v>
      </c>
      <c r="BT76">
        <v>331.79815200000007</v>
      </c>
      <c r="BU76">
        <v>376.54926000000012</v>
      </c>
      <c r="BV76">
        <v>849.74835999999948</v>
      </c>
      <c r="BW76">
        <v>844.33920299999977</v>
      </c>
      <c r="BX76">
        <v>562.51534200000015</v>
      </c>
    </row>
    <row r="77">
      <c r="A77" t="s">
        <v>406</v>
      </c>
      <c r="B77">
        <v>2016</v>
      </c>
      <c r="C77" t="s">
        <v>410</v>
      </c>
      <c r="D77">
        <v>21</v>
      </c>
      <c r="E77" t="s">
        <v>60</v>
      </c>
      <c r="F77" t="s">
        <v>17</v>
      </c>
      <c r="G77" t="s">
        <v>419</v>
      </c>
      <c r="H77">
        <v>8.1114270282265561</v>
      </c>
      <c r="I77">
        <v>4.6905132218385548</v>
      </c>
      <c r="J77">
        <v>2.920426060030525</v>
      </c>
      <c r="K77">
        <v>1.0289912142118629</v>
      </c>
      <c r="L77">
        <v>0.33503015695963723</v>
      </c>
      <c r="M77">
        <v>1.536842179999486</v>
      </c>
      <c r="N77">
        <v>0.18823453109340829</v>
      </c>
      <c r="O77">
        <v>0.30267781168397512</v>
      </c>
      <c r="P77">
        <v>0</v>
      </c>
      <c r="Q77">
        <v>0</v>
      </c>
      <c r="R77">
        <v>8.5287669973114273</v>
      </c>
      <c r="S77">
        <v>5.0848318645591499</v>
      </c>
      <c r="T77">
        <v>5.0849522872560327</v>
      </c>
      <c r="U77">
        <v>2.817150255450914</v>
      </c>
      <c r="V77">
        <v>1.2682436110203461</v>
      </c>
      <c r="W77" t="s">
        <v>261</v>
      </c>
      <c r="X77" t="s">
        <v>262</v>
      </c>
      <c r="Y77" t="s">
        <v>263</v>
      </c>
      <c r="Z77" t="s">
        <v>264</v>
      </c>
      <c r="AA77" t="s">
        <v>265</v>
      </c>
      <c r="AB77" t="s">
        <v>266</v>
      </c>
      <c r="AC77" t="s">
        <v>267</v>
      </c>
      <c r="AD77" t="s">
        <v>268</v>
      </c>
      <c r="AE77" t="s">
        <v>269</v>
      </c>
      <c r="AF77" t="s">
        <v>270</v>
      </c>
      <c r="AG77" t="s">
        <v>271</v>
      </c>
      <c r="AH77" t="s">
        <v>272</v>
      </c>
      <c r="AI77" t="s">
        <v>273</v>
      </c>
      <c r="AJ77">
        <v>4.1055742142320923</v>
      </c>
      <c r="AK77">
        <v>2.190297896917186</v>
      </c>
      <c r="AL77">
        <v>1.269864604989982</v>
      </c>
      <c r="AM77">
        <v>2.124335028490417</v>
      </c>
      <c r="AN77">
        <v>7.0181171876998762</v>
      </c>
      <c r="AO77">
        <v>0.82945585022424795</v>
      </c>
      <c r="AP77">
        <v>12.57102724125717</v>
      </c>
      <c r="AQ77">
        <v>4.0688066662907714</v>
      </c>
      <c r="AR77">
        <v>1.2291742168136941</v>
      </c>
      <c r="AS77">
        <v>3.2077164034389019</v>
      </c>
      <c r="AT77">
        <v>1.913573259839795</v>
      </c>
      <c r="AU77">
        <v>3.6597668798243519</v>
      </c>
      <c r="AV77">
        <v>3.6814443620352262</v>
      </c>
      <c r="AW77">
        <v>970.24026500000014</v>
      </c>
      <c r="AX77">
        <v>564.39551999999981</v>
      </c>
      <c r="AY77">
        <v>350.85292900000002</v>
      </c>
      <c r="AZ77">
        <v>124.17394299999999</v>
      </c>
      <c r="BA77">
        <v>40.585455000000003</v>
      </c>
      <c r="BB77">
        <v>50.768093000000007</v>
      </c>
      <c r="BC77">
        <v>6.208132</v>
      </c>
      <c r="BD77">
        <v>10.073278999999999</v>
      </c>
      <c r="BE77">
        <v>0</v>
      </c>
      <c r="BF77">
        <v>0</v>
      </c>
      <c r="BG77">
        <v>737.06602700000019</v>
      </c>
      <c r="BH77">
        <v>446.00502799999981</v>
      </c>
      <c r="BI77">
        <v>443.44311299999993</v>
      </c>
      <c r="BJ77">
        <v>246.058978</v>
      </c>
      <c r="BK77">
        <v>110.625462</v>
      </c>
      <c r="BL77">
        <v>94.945962000000009</v>
      </c>
      <c r="BM77">
        <v>67.128576999999993</v>
      </c>
      <c r="BN77">
        <v>88.591129000000009</v>
      </c>
      <c r="BO77">
        <v>102.061105</v>
      </c>
      <c r="BP77">
        <v>247.45941700000009</v>
      </c>
      <c r="BQ77">
        <v>105.82239199999999</v>
      </c>
      <c r="BR77">
        <v>729.08194899999978</v>
      </c>
      <c r="BS77">
        <v>134.66200199999989</v>
      </c>
      <c r="BT77">
        <v>49.170183000000002</v>
      </c>
      <c r="BU77">
        <v>89.849567999999991</v>
      </c>
      <c r="BV77">
        <v>61.262593000000003</v>
      </c>
      <c r="BW77">
        <v>145.950715</v>
      </c>
      <c r="BX77">
        <v>134.26251999999999</v>
      </c>
    </row>
    <row r="78">
      <c r="A78" t="s">
        <v>406</v>
      </c>
      <c r="B78">
        <v>2016</v>
      </c>
      <c r="C78" t="s">
        <v>410</v>
      </c>
      <c r="D78">
        <v>22</v>
      </c>
      <c r="E78" t="s">
        <v>54</v>
      </c>
      <c r="F78" t="s">
        <v>49</v>
      </c>
      <c r="G78" t="s">
        <v>203</v>
      </c>
      <c r="H78">
        <v>5.9739866521569578</v>
      </c>
      <c r="I78">
        <v>5.5058156049738303</v>
      </c>
      <c r="J78">
        <v>4.4769941272009666</v>
      </c>
      <c r="K78">
        <v>3.2523631297590549</v>
      </c>
      <c r="L78">
        <v>0.74922923998651991</v>
      </c>
      <c r="M78">
        <v>4.8116247540054422</v>
      </c>
      <c r="N78">
        <v>2.2877105999005161</v>
      </c>
      <c r="O78">
        <v>1.3740414043994851</v>
      </c>
      <c r="P78">
        <v>0.66180903248382783</v>
      </c>
      <c r="Q78">
        <v>0</v>
      </c>
      <c r="R78">
        <v>6.1798501544890554</v>
      </c>
      <c r="S78">
        <v>4.9325103285889069</v>
      </c>
      <c r="T78">
        <v>6.2896290937264689</v>
      </c>
      <c r="U78">
        <v>3.718567719910622</v>
      </c>
      <c r="V78">
        <v>2.954916956960755</v>
      </c>
      <c r="W78" t="s">
        <v>261</v>
      </c>
      <c r="X78" t="s">
        <v>262</v>
      </c>
      <c r="Y78" t="s">
        <v>263</v>
      </c>
      <c r="Z78" t="s">
        <v>264</v>
      </c>
      <c r="AA78" t="s">
        <v>265</v>
      </c>
      <c r="AB78" t="s">
        <v>266</v>
      </c>
      <c r="AC78" t="s">
        <v>267</v>
      </c>
      <c r="AD78" t="s">
        <v>268</v>
      </c>
      <c r="AE78" t="s">
        <v>269</v>
      </c>
      <c r="AF78" t="s">
        <v>270</v>
      </c>
      <c r="AG78" t="s">
        <v>271</v>
      </c>
      <c r="AH78" t="s">
        <v>272</v>
      </c>
      <c r="AI78" t="s">
        <v>273</v>
      </c>
      <c r="AJ78">
        <v>2.9777678476479408</v>
      </c>
      <c r="AK78">
        <v>2.368341006991419</v>
      </c>
      <c r="AL78">
        <v>5.6773770681083358</v>
      </c>
      <c r="AM78">
        <v>1.9179963901382611</v>
      </c>
      <c r="AN78">
        <v>7.8307632736999757</v>
      </c>
      <c r="AO78">
        <v>1.775908168230649</v>
      </c>
      <c r="AP78">
        <v>4.5266475376321571</v>
      </c>
      <c r="AQ78">
        <v>4.1844469649714711</v>
      </c>
      <c r="AR78">
        <v>2.5348227331000199</v>
      </c>
      <c r="AS78">
        <v>6.4886007547697506</v>
      </c>
      <c r="AT78">
        <v>3.8338204467360142</v>
      </c>
      <c r="AU78">
        <v>9.2753239615574028</v>
      </c>
      <c r="AV78">
        <v>0.86395669609850689</v>
      </c>
      <c r="AW78">
        <v>461.71873699999992</v>
      </c>
      <c r="AX78">
        <v>492.92813200000001</v>
      </c>
      <c r="AY78">
        <v>441.50301700000011</v>
      </c>
      <c r="AZ78">
        <v>350.89037400000001</v>
      </c>
      <c r="BA78">
        <v>87.500272000000024</v>
      </c>
      <c r="BB78">
        <v>147.45427599999999</v>
      </c>
      <c r="BC78">
        <v>73.498695999999995</v>
      </c>
      <c r="BD78">
        <v>44.667869000000003</v>
      </c>
      <c r="BE78">
        <v>21.749469999999999</v>
      </c>
      <c r="BF78">
        <v>0</v>
      </c>
      <c r="BG78">
        <v>341.27335199999987</v>
      </c>
      <c r="BH78">
        <v>299.81547599999999</v>
      </c>
      <c r="BI78">
        <v>420.72171900000018</v>
      </c>
      <c r="BJ78">
        <v>260.27379999999999</v>
      </c>
      <c r="BK78">
        <v>225.0858740000001</v>
      </c>
      <c r="BL78">
        <v>56.274645</v>
      </c>
      <c r="BM78">
        <v>52.036653999999992</v>
      </c>
      <c r="BN78">
        <v>278.57007199999998</v>
      </c>
      <c r="BO78">
        <v>75.727268000000009</v>
      </c>
      <c r="BP78">
        <v>228.12079700000001</v>
      </c>
      <c r="BQ78">
        <v>219.62474</v>
      </c>
      <c r="BR78">
        <v>179.70153300000001</v>
      </c>
      <c r="BS78">
        <v>109.909963</v>
      </c>
      <c r="BT78">
        <v>91.742666</v>
      </c>
      <c r="BU78">
        <v>151.48584500000001</v>
      </c>
      <c r="BV78">
        <v>87.812326000000013</v>
      </c>
      <c r="BW78">
        <v>278.04532400000011</v>
      </c>
      <c r="BX78">
        <v>25.488699</v>
      </c>
    </row>
    <row r="79">
      <c r="A79" t="s">
        <v>406</v>
      </c>
      <c r="B79">
        <v>2016</v>
      </c>
      <c r="C79" t="s">
        <v>410</v>
      </c>
      <c r="D79">
        <v>23</v>
      </c>
      <c r="E79" t="s">
        <v>54</v>
      </c>
      <c r="F79" t="s">
        <v>48</v>
      </c>
      <c r="G79" t="s">
        <v>203</v>
      </c>
      <c r="H79">
        <v>94.026013347842948</v>
      </c>
      <c r="I79">
        <v>94.494184395025997</v>
      </c>
      <c r="J79">
        <v>95.523005872799089</v>
      </c>
      <c r="K79">
        <v>96.747636870241067</v>
      </c>
      <c r="L79">
        <v>99.250770760013509</v>
      </c>
      <c r="M79">
        <v>95.188375245994578</v>
      </c>
      <c r="N79">
        <v>97.712289400099479</v>
      </c>
      <c r="O79">
        <v>98.625958595600537</v>
      </c>
      <c r="P79">
        <v>99.338190967516184</v>
      </c>
      <c r="Q79">
        <v>100</v>
      </c>
      <c r="R79">
        <v>93.820149845511025</v>
      </c>
      <c r="S79">
        <v>95.067489671411053</v>
      </c>
      <c r="T79">
        <v>93.710370906273582</v>
      </c>
      <c r="U79">
        <v>96.281432280089348</v>
      </c>
      <c r="V79">
        <v>97.045083043039241</v>
      </c>
      <c r="W79" t="s">
        <v>261</v>
      </c>
      <c r="X79" t="s">
        <v>262</v>
      </c>
      <c r="Y79" t="s">
        <v>263</v>
      </c>
      <c r="Z79" t="s">
        <v>264</v>
      </c>
      <c r="AA79" t="s">
        <v>265</v>
      </c>
      <c r="AB79" t="s">
        <v>266</v>
      </c>
      <c r="AC79" t="s">
        <v>267</v>
      </c>
      <c r="AD79" t="s">
        <v>268</v>
      </c>
      <c r="AE79" t="s">
        <v>269</v>
      </c>
      <c r="AF79" t="s">
        <v>270</v>
      </c>
      <c r="AG79" t="s">
        <v>271</v>
      </c>
      <c r="AH79" t="s">
        <v>272</v>
      </c>
      <c r="AI79" t="s">
        <v>273</v>
      </c>
      <c r="AJ79">
        <v>97.022232152352089</v>
      </c>
      <c r="AK79">
        <v>97.631658993008557</v>
      </c>
      <c r="AL79">
        <v>94.322622931891715</v>
      </c>
      <c r="AM79">
        <v>98.082003609861729</v>
      </c>
      <c r="AN79">
        <v>92.169236726300014</v>
      </c>
      <c r="AO79">
        <v>98.224091831769371</v>
      </c>
      <c r="AP79">
        <v>95.473352462367842</v>
      </c>
      <c r="AQ79">
        <v>95.815553035028529</v>
      </c>
      <c r="AR79">
        <v>97.465177266899971</v>
      </c>
      <c r="AS79">
        <v>93.511399245230237</v>
      </c>
      <c r="AT79">
        <v>96.166179553263973</v>
      </c>
      <c r="AU79">
        <v>90.724676038442581</v>
      </c>
      <c r="AV79">
        <v>99.136043303901488</v>
      </c>
      <c r="AW79">
        <v>7267.1022980000052</v>
      </c>
      <c r="AX79">
        <v>8459.9349380000003</v>
      </c>
      <c r="AY79">
        <v>9420.0917150000096</v>
      </c>
      <c r="AZ79">
        <v>10437.891812999989</v>
      </c>
      <c r="BA79">
        <v>11591.204633000019</v>
      </c>
      <c r="BB79">
        <v>2917.0880259999958</v>
      </c>
      <c r="BC79">
        <v>3139.2632680000002</v>
      </c>
      <c r="BD79">
        <v>3206.1707780000011</v>
      </c>
      <c r="BE79">
        <v>3264.6169789999958</v>
      </c>
      <c r="BF79">
        <v>3289.7756459999969</v>
      </c>
      <c r="BG79">
        <v>5181.0830719999994</v>
      </c>
      <c r="BH79">
        <v>5778.5392770000026</v>
      </c>
      <c r="BI79">
        <v>6268.4122939999916</v>
      </c>
      <c r="BJ79">
        <v>6739.0286089999827</v>
      </c>
      <c r="BK79">
        <v>7392.247448000001</v>
      </c>
      <c r="BL79">
        <v>1833.551824999998</v>
      </c>
      <c r="BM79">
        <v>2145.1407730000019</v>
      </c>
      <c r="BN79">
        <v>4628.0984239999998</v>
      </c>
      <c r="BO79">
        <v>3872.5214560000031</v>
      </c>
      <c r="BP79">
        <v>2685.0153690000052</v>
      </c>
      <c r="BQ79">
        <v>12147.272599000011</v>
      </c>
      <c r="BR79">
        <v>3790.1576509999991</v>
      </c>
      <c r="BS79">
        <v>2516.7206030000002</v>
      </c>
      <c r="BT79">
        <v>3527.5505020000041</v>
      </c>
      <c r="BU79">
        <v>2183.159954999996</v>
      </c>
      <c r="BV79">
        <v>2202.652947999999</v>
      </c>
      <c r="BW79">
        <v>2719.6432220000029</v>
      </c>
      <c r="BX79">
        <v>2924.7400699999939</v>
      </c>
    </row>
    <row r="80">
      <c r="A80" t="s">
        <v>406</v>
      </c>
      <c r="B80">
        <v>2016</v>
      </c>
      <c r="C80" t="s">
        <v>410</v>
      </c>
      <c r="D80">
        <v>29</v>
      </c>
      <c r="E80" t="s">
        <v>57</v>
      </c>
      <c r="F80" t="s">
        <v>49</v>
      </c>
      <c r="G80" t="s">
        <v>420</v>
      </c>
      <c r="H80">
        <v>51.706691992173788</v>
      </c>
      <c r="I80">
        <v>60.208197738316272</v>
      </c>
      <c r="J80">
        <v>67.476849618607773</v>
      </c>
      <c r="K80">
        <v>69.51382531919279</v>
      </c>
      <c r="L80">
        <v>71.855576714192381</v>
      </c>
      <c r="M80">
        <v>71.693831742791019</v>
      </c>
      <c r="N80">
        <v>75.572697723109627</v>
      </c>
      <c r="O80">
        <v>69.739500317685454</v>
      </c>
      <c r="P80">
        <v>74.621533463309177</v>
      </c>
      <c r="Q80">
        <v>70.636737603184542</v>
      </c>
      <c r="R80">
        <v>50.700840480566193</v>
      </c>
      <c r="S80">
        <v>56.790681782146748</v>
      </c>
      <c r="T80">
        <v>61.561675654704942</v>
      </c>
      <c r="U80">
        <v>66.753814525662818</v>
      </c>
      <c r="V80">
        <v>69.327240102426131</v>
      </c>
      <c r="W80" t="s">
        <v>261</v>
      </c>
      <c r="X80" t="s">
        <v>262</v>
      </c>
      <c r="Y80" t="s">
        <v>263</v>
      </c>
      <c r="Z80" t="s">
        <v>264</v>
      </c>
      <c r="AA80" t="s">
        <v>265</v>
      </c>
      <c r="AB80" t="s">
        <v>266</v>
      </c>
      <c r="AC80" t="s">
        <v>267</v>
      </c>
      <c r="AD80" t="s">
        <v>268</v>
      </c>
      <c r="AE80" t="s">
        <v>269</v>
      </c>
      <c r="AF80" t="s">
        <v>270</v>
      </c>
      <c r="AG80" t="s">
        <v>271</v>
      </c>
      <c r="AH80" t="s">
        <v>272</v>
      </c>
      <c r="AI80" t="s">
        <v>273</v>
      </c>
      <c r="AJ80">
        <v>67.392212093020333</v>
      </c>
      <c r="AK80">
        <v>58.791156152251332</v>
      </c>
      <c r="AL80">
        <v>55.937668185106439</v>
      </c>
      <c r="AM80">
        <v>66.281996300216065</v>
      </c>
      <c r="AN80">
        <v>64.747024907362231</v>
      </c>
      <c r="AO80">
        <v>73.954727335874836</v>
      </c>
      <c r="AP80">
        <v>55.778642103850551</v>
      </c>
      <c r="AQ80">
        <v>52.906613187452542</v>
      </c>
      <c r="AR80">
        <v>81.185929714591012</v>
      </c>
      <c r="AS80">
        <v>68.743578275620038</v>
      </c>
      <c r="AT80">
        <v>54.261339533078257</v>
      </c>
      <c r="AU80">
        <v>54.568843271109593</v>
      </c>
      <c r="AV80">
        <v>65.667518286497</v>
      </c>
      <c r="AW80">
        <v>6319.1884290000035</v>
      </c>
      <c r="AX80">
        <v>7359.8142519999974</v>
      </c>
      <c r="AY80">
        <v>8246.8010420000028</v>
      </c>
      <c r="AZ80">
        <v>8495.4306130000023</v>
      </c>
      <c r="BA80">
        <v>8782.8408780000173</v>
      </c>
      <c r="BB80">
        <v>2395.767969999999</v>
      </c>
      <c r="BC80">
        <v>2526.0570230000012</v>
      </c>
      <c r="BD80">
        <v>2331.9313469999988</v>
      </c>
      <c r="BE80">
        <v>2500.5976259999979</v>
      </c>
      <c r="BF80">
        <v>2355.326893999998</v>
      </c>
      <c r="BG80">
        <v>4501.6462210000009</v>
      </c>
      <c r="BH80">
        <v>5045.8372039999977</v>
      </c>
      <c r="BI80">
        <v>5462.0800659999923</v>
      </c>
      <c r="BJ80">
        <v>5926.8456859999851</v>
      </c>
      <c r="BK80">
        <v>6157.9851769999987</v>
      </c>
      <c r="BL80">
        <v>1600.6140609999979</v>
      </c>
      <c r="BM80">
        <v>1823.642731000001</v>
      </c>
      <c r="BN80">
        <v>3978.810878000008</v>
      </c>
      <c r="BO80">
        <v>3196.111991000002</v>
      </c>
      <c r="BP80">
        <v>2322.054279000004</v>
      </c>
      <c r="BQ80">
        <v>9435.1810820000173</v>
      </c>
      <c r="BR80">
        <v>3254.937191999999</v>
      </c>
      <c r="BS80">
        <v>1792.969345999998</v>
      </c>
      <c r="BT80">
        <v>3254.173324000004</v>
      </c>
      <c r="BU80">
        <v>1946.3472900000011</v>
      </c>
      <c r="BV80">
        <v>1748.460478999998</v>
      </c>
      <c r="BW80">
        <v>2200.315321</v>
      </c>
      <c r="BX80">
        <v>2650.4572399999961</v>
      </c>
    </row>
    <row r="81">
      <c r="A81" t="s">
        <v>406</v>
      </c>
      <c r="B81">
        <v>2016</v>
      </c>
      <c r="C81" t="s">
        <v>410</v>
      </c>
      <c r="D81">
        <v>30</v>
      </c>
      <c r="E81" t="s">
        <v>57</v>
      </c>
      <c r="F81" t="s">
        <v>48</v>
      </c>
      <c r="G81" t="s">
        <v>203</v>
      </c>
      <c r="H81">
        <v>48.293308007826113</v>
      </c>
      <c r="I81">
        <v>39.791802261683671</v>
      </c>
      <c r="J81">
        <v>32.523150381392057</v>
      </c>
      <c r="K81">
        <v>30.486174680807409</v>
      </c>
      <c r="L81">
        <v>28.144423285807569</v>
      </c>
      <c r="M81">
        <v>28.306168257209119</v>
      </c>
      <c r="N81">
        <v>24.42730227689038</v>
      </c>
      <c r="O81">
        <v>30.26049968231451</v>
      </c>
      <c r="P81">
        <v>25.378466536690901</v>
      </c>
      <c r="Q81">
        <v>29.363262396815479</v>
      </c>
      <c r="R81">
        <v>49.299159519433722</v>
      </c>
      <c r="S81">
        <v>43.209318217853131</v>
      </c>
      <c r="T81">
        <v>38.438324345294923</v>
      </c>
      <c r="U81">
        <v>33.246185474337032</v>
      </c>
      <c r="V81">
        <v>30.672759897573641</v>
      </c>
      <c r="W81" t="s">
        <v>261</v>
      </c>
      <c r="X81" t="s">
        <v>262</v>
      </c>
      <c r="Y81" t="s">
        <v>263</v>
      </c>
      <c r="Z81" t="s">
        <v>264</v>
      </c>
      <c r="AA81" t="s">
        <v>265</v>
      </c>
      <c r="AB81" t="s">
        <v>266</v>
      </c>
      <c r="AC81" t="s">
        <v>267</v>
      </c>
      <c r="AD81" t="s">
        <v>268</v>
      </c>
      <c r="AE81" t="s">
        <v>269</v>
      </c>
      <c r="AF81" t="s">
        <v>270</v>
      </c>
      <c r="AG81" t="s">
        <v>271</v>
      </c>
      <c r="AH81" t="s">
        <v>272</v>
      </c>
      <c r="AI81" t="s">
        <v>273</v>
      </c>
      <c r="AJ81">
        <v>32.607787906979581</v>
      </c>
      <c r="AK81">
        <v>41.208843847748518</v>
      </c>
      <c r="AL81">
        <v>44.062331814893568</v>
      </c>
      <c r="AM81">
        <v>33.71800369978412</v>
      </c>
      <c r="AN81">
        <v>35.252975092637548</v>
      </c>
      <c r="AO81">
        <v>26.04527266412526</v>
      </c>
      <c r="AP81">
        <v>44.221357896149478</v>
      </c>
      <c r="AQ81">
        <v>47.093386812547237</v>
      </c>
      <c r="AR81">
        <v>18.81407028540896</v>
      </c>
      <c r="AS81">
        <v>31.256421724380189</v>
      </c>
      <c r="AT81">
        <v>45.738660466921509</v>
      </c>
      <c r="AU81">
        <v>45.431156728890357</v>
      </c>
      <c r="AV81">
        <v>34.332481713503142</v>
      </c>
      <c r="AW81">
        <v>5902.0312729999914</v>
      </c>
      <c r="AX81">
        <v>4864.1262219999999</v>
      </c>
      <c r="AY81">
        <v>3974.8736339999982</v>
      </c>
      <c r="AZ81">
        <v>3725.7794470000008</v>
      </c>
      <c r="BA81">
        <v>3440.0669039999998</v>
      </c>
      <c r="BB81">
        <v>945.89743100000044</v>
      </c>
      <c r="BC81">
        <v>816.49537900000041</v>
      </c>
      <c r="BD81">
        <v>1011.84275</v>
      </c>
      <c r="BE81">
        <v>850.44262999999989</v>
      </c>
      <c r="BF81">
        <v>979.09507100000008</v>
      </c>
      <c r="BG81">
        <v>4377.1932189999998</v>
      </c>
      <c r="BH81">
        <v>3839.1366079999989</v>
      </c>
      <c r="BI81">
        <v>3410.4530609999988</v>
      </c>
      <c r="BJ81">
        <v>2951.8164970000012</v>
      </c>
      <c r="BK81">
        <v>2724.504833999998</v>
      </c>
      <c r="BL81">
        <v>774.45868300000006</v>
      </c>
      <c r="BM81">
        <v>1278.257028</v>
      </c>
      <c r="BN81">
        <v>3134.125729999997</v>
      </c>
      <c r="BO81">
        <v>1625.8791520000011</v>
      </c>
      <c r="BP81">
        <v>1264.294719</v>
      </c>
      <c r="BQ81">
        <v>3322.868906000002</v>
      </c>
      <c r="BR81">
        <v>2580.5171489999998</v>
      </c>
      <c r="BS81">
        <v>1595.963035</v>
      </c>
      <c r="BT81">
        <v>754.12384699999984</v>
      </c>
      <c r="BU81">
        <v>884.96777799999995</v>
      </c>
      <c r="BV81">
        <v>1473.8346099999969</v>
      </c>
      <c r="BW81">
        <v>1831.8671280000001</v>
      </c>
      <c r="BX81">
        <v>1385.719715</v>
      </c>
    </row>
    <row r="82">
      <c r="A82" t="s">
        <v>406</v>
      </c>
      <c r="B82">
        <v>2016</v>
      </c>
      <c r="C82" t="s">
        <v>410</v>
      </c>
      <c r="D82">
        <v>31</v>
      </c>
      <c r="E82" t="s">
        <v>104</v>
      </c>
      <c r="F82" t="s">
        <v>49</v>
      </c>
      <c r="G82" t="s">
        <v>421</v>
      </c>
      <c r="H82">
        <v>19.23431750936701</v>
      </c>
      <c r="I82">
        <v>27.539554288245149</v>
      </c>
      <c r="J82">
        <v>36.032389977191592</v>
      </c>
      <c r="K82">
        <v>46.908611813845333</v>
      </c>
      <c r="L82">
        <v>61.504490323250252</v>
      </c>
      <c r="M82">
        <v>41.745813886170168</v>
      </c>
      <c r="N82">
        <v>58.95843298734318</v>
      </c>
      <c r="O82">
        <v>57.391842042252627</v>
      </c>
      <c r="P82">
        <v>68.834524111428706</v>
      </c>
      <c r="Q82">
        <v>66.415424929579984</v>
      </c>
      <c r="R82">
        <v>17.153692498802499</v>
      </c>
      <c r="S82">
        <v>25.3262824248378</v>
      </c>
      <c r="T82">
        <v>29.24282930096296</v>
      </c>
      <c r="U82">
        <v>36.17655567693533</v>
      </c>
      <c r="V82">
        <v>44.868169219042151</v>
      </c>
      <c r="W82" t="s">
        <v>261</v>
      </c>
      <c r="X82" t="s">
        <v>262</v>
      </c>
      <c r="Y82" t="s">
        <v>263</v>
      </c>
      <c r="Z82" t="s">
        <v>264</v>
      </c>
      <c r="AA82" t="s">
        <v>265</v>
      </c>
      <c r="AB82" t="s">
        <v>266</v>
      </c>
      <c r="AC82" t="s">
        <v>267</v>
      </c>
      <c r="AD82" t="s">
        <v>268</v>
      </c>
      <c r="AE82" t="s">
        <v>269</v>
      </c>
      <c r="AF82" t="s">
        <v>270</v>
      </c>
      <c r="AG82" t="s">
        <v>271</v>
      </c>
      <c r="AH82" t="s">
        <v>272</v>
      </c>
      <c r="AI82" t="s">
        <v>273</v>
      </c>
      <c r="AJ82">
        <v>39.324081393272913</v>
      </c>
      <c r="AK82">
        <v>25.961296352774859</v>
      </c>
      <c r="AL82">
        <v>37.279367779232757</v>
      </c>
      <c r="AM82">
        <v>37.129357995587732</v>
      </c>
      <c r="AN82">
        <v>28.910779223611829</v>
      </c>
      <c r="AO82">
        <v>62.265166302623257</v>
      </c>
      <c r="AP82">
        <v>21.448581838882401</v>
      </c>
      <c r="AQ82">
        <v>31.89081042334309</v>
      </c>
      <c r="AR82">
        <v>59.296103821739209</v>
      </c>
      <c r="AS82">
        <v>19.056667592319009</v>
      </c>
      <c r="AT82">
        <v>29.34449555001633</v>
      </c>
      <c r="AU82">
        <v>11.48324357482465</v>
      </c>
      <c r="AV82">
        <v>38.453017652691223</v>
      </c>
      <c r="AW82">
        <v>2350.6682009999972</v>
      </c>
      <c r="AX82">
        <v>3366.418723000003</v>
      </c>
      <c r="AY82">
        <v>4403.7614809999941</v>
      </c>
      <c r="AZ82">
        <v>5732.7999860000036</v>
      </c>
      <c r="BA82">
        <v>7517.637134000006</v>
      </c>
      <c r="BB82">
        <v>1395.0054190000001</v>
      </c>
      <c r="BC82">
        <v>1970.7165180000011</v>
      </c>
      <c r="BD82">
        <v>1919.053547999999</v>
      </c>
      <c r="BE82">
        <v>2306.6726129999988</v>
      </c>
      <c r="BF82">
        <v>2214.5705169999992</v>
      </c>
      <c r="BG82">
        <v>1523.0488150000001</v>
      </c>
      <c r="BH82">
        <v>2250.233561</v>
      </c>
      <c r="BI82">
        <v>2594.5797170000019</v>
      </c>
      <c r="BJ82">
        <v>3211.994167999997</v>
      </c>
      <c r="BK82">
        <v>3985.4106490000031</v>
      </c>
      <c r="BL82">
        <v>933.97553900000048</v>
      </c>
      <c r="BM82">
        <v>805.29338900000073</v>
      </c>
      <c r="BN82">
        <v>2651.6577980000052</v>
      </c>
      <c r="BO82">
        <v>1790.374354</v>
      </c>
      <c r="BP82">
        <v>1036.8414409999989</v>
      </c>
      <c r="BQ82">
        <v>7943.8210420000114</v>
      </c>
      <c r="BR82">
        <v>1251.6222</v>
      </c>
      <c r="BS82">
        <v>1080.758000999999</v>
      </c>
      <c r="BT82">
        <v>2376.7640519999991</v>
      </c>
      <c r="BU82">
        <v>539.55430099999978</v>
      </c>
      <c r="BV82">
        <v>945.56623900000056</v>
      </c>
      <c r="BW82">
        <v>463.02533200000011</v>
      </c>
      <c r="BX82">
        <v>1552.0318370000009</v>
      </c>
    </row>
    <row r="83">
      <c r="A83" t="s">
        <v>406</v>
      </c>
      <c r="B83">
        <v>2016</v>
      </c>
      <c r="C83" t="s">
        <v>410</v>
      </c>
      <c r="D83">
        <v>32</v>
      </c>
      <c r="E83" t="s">
        <v>104</v>
      </c>
      <c r="F83" t="s">
        <v>48</v>
      </c>
      <c r="G83" t="s">
        <v>203</v>
      </c>
      <c r="H83">
        <v>80.765682490633026</v>
      </c>
      <c r="I83">
        <v>72.460445711754971</v>
      </c>
      <c r="J83">
        <v>63.967610022808138</v>
      </c>
      <c r="K83">
        <v>53.091388186154852</v>
      </c>
      <c r="L83">
        <v>38.495509676749563</v>
      </c>
      <c r="M83">
        <v>58.254186113830031</v>
      </c>
      <c r="N83">
        <v>41.041567012656827</v>
      </c>
      <c r="O83">
        <v>42.608157957747359</v>
      </c>
      <c r="P83">
        <v>31.165475888571411</v>
      </c>
      <c r="Q83">
        <v>33.584575070420073</v>
      </c>
      <c r="R83">
        <v>82.84630750119743</v>
      </c>
      <c r="S83">
        <v>74.673717575162186</v>
      </c>
      <c r="T83">
        <v>70.757170699036891</v>
      </c>
      <c r="U83">
        <v>63.823444323064507</v>
      </c>
      <c r="V83">
        <v>55.131830780957657</v>
      </c>
      <c r="W83" t="s">
        <v>261</v>
      </c>
      <c r="X83" t="s">
        <v>262</v>
      </c>
      <c r="Y83" t="s">
        <v>263</v>
      </c>
      <c r="Z83" t="s">
        <v>264</v>
      </c>
      <c r="AA83" t="s">
        <v>265</v>
      </c>
      <c r="AB83" t="s">
        <v>266</v>
      </c>
      <c r="AC83" t="s">
        <v>267</v>
      </c>
      <c r="AD83" t="s">
        <v>268</v>
      </c>
      <c r="AE83" t="s">
        <v>269</v>
      </c>
      <c r="AF83" t="s">
        <v>270</v>
      </c>
      <c r="AG83" t="s">
        <v>271</v>
      </c>
      <c r="AH83" t="s">
        <v>272</v>
      </c>
      <c r="AI83" t="s">
        <v>273</v>
      </c>
      <c r="AJ83">
        <v>60.675918606727087</v>
      </c>
      <c r="AK83">
        <v>74.038703647224963</v>
      </c>
      <c r="AL83">
        <v>62.720632220767307</v>
      </c>
      <c r="AM83">
        <v>62.870642004412439</v>
      </c>
      <c r="AN83">
        <v>71.089220776387791</v>
      </c>
      <c r="AO83">
        <v>37.734833697376807</v>
      </c>
      <c r="AP83">
        <v>78.551418161117567</v>
      </c>
      <c r="AQ83">
        <v>68.109189576656775</v>
      </c>
      <c r="AR83">
        <v>40.703896178260592</v>
      </c>
      <c r="AS83">
        <v>80.943332407681083</v>
      </c>
      <c r="AT83">
        <v>70.655504449983624</v>
      </c>
      <c r="AU83">
        <v>88.516756425175416</v>
      </c>
      <c r="AV83">
        <v>61.546982347309047</v>
      </c>
      <c r="AW83">
        <v>9870.5515010000126</v>
      </c>
      <c r="AX83">
        <v>8857.5217510000166</v>
      </c>
      <c r="AY83">
        <v>7817.9131949999937</v>
      </c>
      <c r="AZ83">
        <v>6488.4100739999976</v>
      </c>
      <c r="BA83">
        <v>4705.2706479999943</v>
      </c>
      <c r="BB83">
        <v>1946.6599820000019</v>
      </c>
      <c r="BC83">
        <v>1371.835884000001</v>
      </c>
      <c r="BD83">
        <v>1424.720549000001</v>
      </c>
      <c r="BE83">
        <v>1044.367643</v>
      </c>
      <c r="BF83">
        <v>1119.8514479999999</v>
      </c>
      <c r="BG83">
        <v>7355.7906250000033</v>
      </c>
      <c r="BH83">
        <v>6634.7402510000074</v>
      </c>
      <c r="BI83">
        <v>6277.9534099999892</v>
      </c>
      <c r="BJ83">
        <v>5666.6680149999884</v>
      </c>
      <c r="BK83">
        <v>4897.0793619999959</v>
      </c>
      <c r="BL83">
        <v>1441.097205</v>
      </c>
      <c r="BM83">
        <v>2296.60637</v>
      </c>
      <c r="BN83">
        <v>4461.2788100000043</v>
      </c>
      <c r="BO83">
        <v>3031.616789000002</v>
      </c>
      <c r="BP83">
        <v>2549.5075569999999</v>
      </c>
      <c r="BQ83">
        <v>4814.2289460000038</v>
      </c>
      <c r="BR83">
        <v>4583.8321409999953</v>
      </c>
      <c r="BS83">
        <v>2308.1743800000022</v>
      </c>
      <c r="BT83">
        <v>1631.5331189999979</v>
      </c>
      <c r="BU83">
        <v>2291.760766999997</v>
      </c>
      <c r="BV83">
        <v>2276.7288500000009</v>
      </c>
      <c r="BW83">
        <v>3569.1571170000052</v>
      </c>
      <c r="BX83">
        <v>2484.1451179999999</v>
      </c>
    </row>
    <row r="84">
      <c r="A84" t="s">
        <v>406</v>
      </c>
      <c r="B84">
        <v>2016</v>
      </c>
      <c r="C84" t="s">
        <v>410</v>
      </c>
      <c r="D84">
        <v>33</v>
      </c>
      <c r="E84" t="s">
        <v>105</v>
      </c>
      <c r="F84" t="s">
        <v>49</v>
      </c>
      <c r="G84" t="s">
        <v>203</v>
      </c>
      <c r="H84">
        <v>9.6118770355446799</v>
      </c>
      <c r="I84">
        <v>16.15977658105863</v>
      </c>
      <c r="J84">
        <v>24.489057141059121</v>
      </c>
      <c r="K84">
        <v>36.946290946904867</v>
      </c>
      <c r="L84">
        <v>54.95152466004258</v>
      </c>
      <c r="M84">
        <v>35.110052180834778</v>
      </c>
      <c r="N84">
        <v>49.682328690085868</v>
      </c>
      <c r="O84">
        <v>50.637792712107363</v>
      </c>
      <c r="P84">
        <v>64.90700587990797</v>
      </c>
      <c r="Q84">
        <v>63.365037154198369</v>
      </c>
      <c r="R84">
        <v>8.4648726568255093</v>
      </c>
      <c r="S84">
        <v>13.623698579338029</v>
      </c>
      <c r="T84">
        <v>17.276216307780469</v>
      </c>
      <c r="U84">
        <v>23.906689118819461</v>
      </c>
      <c r="V84">
        <v>33.12646511683193</v>
      </c>
      <c r="W84" t="s">
        <v>261</v>
      </c>
      <c r="X84" t="s">
        <v>262</v>
      </c>
      <c r="Y84" t="s">
        <v>263</v>
      </c>
      <c r="Z84" t="s">
        <v>264</v>
      </c>
      <c r="AA84" t="s">
        <v>265</v>
      </c>
      <c r="AB84" t="s">
        <v>266</v>
      </c>
      <c r="AC84" t="s">
        <v>267</v>
      </c>
      <c r="AD84" t="s">
        <v>268</v>
      </c>
      <c r="AE84" t="s">
        <v>269</v>
      </c>
      <c r="AF84" t="s">
        <v>270</v>
      </c>
      <c r="AG84" t="s">
        <v>271</v>
      </c>
      <c r="AH84" t="s">
        <v>272</v>
      </c>
      <c r="AI84" t="s">
        <v>273</v>
      </c>
      <c r="AJ84">
        <v>17.868265133019431</v>
      </c>
      <c r="AK84">
        <v>14.18109771999241</v>
      </c>
      <c r="AL84">
        <v>28.575151193024631</v>
      </c>
      <c r="AM84">
        <v>22.48116317205772</v>
      </c>
      <c r="AN84">
        <v>13.33682718181457</v>
      </c>
      <c r="AO84">
        <v>58.219061925500327</v>
      </c>
      <c r="AP84">
        <v>16.259160976271279</v>
      </c>
      <c r="AQ84">
        <v>24.348639902827198</v>
      </c>
      <c r="AR84">
        <v>34.449296773460148</v>
      </c>
      <c r="AS84">
        <v>16.655292176052551</v>
      </c>
      <c r="AT84">
        <v>20.714274129596951</v>
      </c>
      <c r="AU84">
        <v>6.6265172119447397</v>
      </c>
      <c r="AV84">
        <v>22.972279023876531</v>
      </c>
      <c r="AW84">
        <v>1174.6886100000011</v>
      </c>
      <c r="AX84">
        <v>1975.3614700000001</v>
      </c>
      <c r="AY84">
        <v>2992.9728949999972</v>
      </c>
      <c r="AZ84">
        <v>4515.2838259999999</v>
      </c>
      <c r="BA84">
        <v>6716.6741840000068</v>
      </c>
      <c r="BB84">
        <v>1173.260466</v>
      </c>
      <c r="BC84">
        <v>1660.657871000001</v>
      </c>
      <c r="BD84">
        <v>1693.2133960000001</v>
      </c>
      <c r="BE84">
        <v>2175.0598960000002</v>
      </c>
      <c r="BF84">
        <v>2112.857716999999</v>
      </c>
      <c r="BG84">
        <v>751.58245199999988</v>
      </c>
      <c r="BH84">
        <v>1210.4620510000011</v>
      </c>
      <c r="BI84">
        <v>1532.838015</v>
      </c>
      <c r="BJ84">
        <v>2122.5941659999989</v>
      </c>
      <c r="BK84">
        <v>2942.4549550000011</v>
      </c>
      <c r="BL84">
        <v>424.38429500000001</v>
      </c>
      <c r="BM84">
        <v>439.8834359999999</v>
      </c>
      <c r="BN84">
        <v>2032.5323899999989</v>
      </c>
      <c r="BO84">
        <v>1084.0396969999999</v>
      </c>
      <c r="BP84">
        <v>478.30516799999998</v>
      </c>
      <c r="BQ84">
        <v>7427.6170230000134</v>
      </c>
      <c r="BR84">
        <v>948.79591500000004</v>
      </c>
      <c r="BS84">
        <v>825.15894199999923</v>
      </c>
      <c r="BT84">
        <v>1380.830187999999</v>
      </c>
      <c r="BU84">
        <v>471.56379699999991</v>
      </c>
      <c r="BV84">
        <v>667.47503800000038</v>
      </c>
      <c r="BW84">
        <v>267.19326400000011</v>
      </c>
      <c r="BX84">
        <v>927.20183200000145</v>
      </c>
    </row>
    <row r="85">
      <c r="A85" t="s">
        <v>406</v>
      </c>
      <c r="B85">
        <v>2016</v>
      </c>
      <c r="C85" t="s">
        <v>410</v>
      </c>
      <c r="D85">
        <v>34</v>
      </c>
      <c r="E85" t="s">
        <v>105</v>
      </c>
      <c r="F85" t="s">
        <v>48</v>
      </c>
      <c r="G85" t="s">
        <v>203</v>
      </c>
      <c r="H85">
        <v>90.388122964455277</v>
      </c>
      <c r="I85">
        <v>83.840223418941278</v>
      </c>
      <c r="J85">
        <v>75.51094285894078</v>
      </c>
      <c r="K85">
        <v>63.053709053095353</v>
      </c>
      <c r="L85">
        <v>45.048475339957292</v>
      </c>
      <c r="M85">
        <v>64.889947819165414</v>
      </c>
      <c r="N85">
        <v>50.317671309914161</v>
      </c>
      <c r="O85">
        <v>49.362207287892637</v>
      </c>
      <c r="P85">
        <v>35.092994120092207</v>
      </c>
      <c r="Q85">
        <v>36.634962845801702</v>
      </c>
      <c r="R85">
        <v>91.535127343174409</v>
      </c>
      <c r="S85">
        <v>86.376301420662017</v>
      </c>
      <c r="T85">
        <v>82.723783692219314</v>
      </c>
      <c r="U85">
        <v>76.093310881180372</v>
      </c>
      <c r="V85">
        <v>66.873534883167963</v>
      </c>
      <c r="W85" t="s">
        <v>261</v>
      </c>
      <c r="X85" t="s">
        <v>262</v>
      </c>
      <c r="Y85" t="s">
        <v>263</v>
      </c>
      <c r="Z85" t="s">
        <v>264</v>
      </c>
      <c r="AA85" t="s">
        <v>265</v>
      </c>
      <c r="AB85" t="s">
        <v>266</v>
      </c>
      <c r="AC85" t="s">
        <v>267</v>
      </c>
      <c r="AD85" t="s">
        <v>268</v>
      </c>
      <c r="AE85" t="s">
        <v>269</v>
      </c>
      <c r="AF85" t="s">
        <v>270</v>
      </c>
      <c r="AG85" t="s">
        <v>271</v>
      </c>
      <c r="AH85" t="s">
        <v>272</v>
      </c>
      <c r="AI85" t="s">
        <v>273</v>
      </c>
      <c r="AJ85">
        <v>82.131734866980494</v>
      </c>
      <c r="AK85">
        <v>85.818902280007478</v>
      </c>
      <c r="AL85">
        <v>71.424848806975334</v>
      </c>
      <c r="AM85">
        <v>77.518836827942479</v>
      </c>
      <c r="AN85">
        <v>86.663172818185302</v>
      </c>
      <c r="AO85">
        <v>41.780938074499723</v>
      </c>
      <c r="AP85">
        <v>83.740839023728711</v>
      </c>
      <c r="AQ85">
        <v>75.651360097172685</v>
      </c>
      <c r="AR85">
        <v>65.550703226539724</v>
      </c>
      <c r="AS85">
        <v>83.344707823947545</v>
      </c>
      <c r="AT85">
        <v>79.285725870403041</v>
      </c>
      <c r="AU85">
        <v>93.373482788055284</v>
      </c>
      <c r="AV85">
        <v>77.027720976123703</v>
      </c>
      <c r="AW85">
        <v>11046.531091999999</v>
      </c>
      <c r="AX85">
        <v>10248.57900399999</v>
      </c>
      <c r="AY85">
        <v>9228.7017810000107</v>
      </c>
      <c r="AZ85">
        <v>7705.9262340000068</v>
      </c>
      <c r="BA85">
        <v>5506.2335980000016</v>
      </c>
      <c r="BB85">
        <v>2168.4049350000009</v>
      </c>
      <c r="BC85">
        <v>1681.8945310000011</v>
      </c>
      <c r="BD85">
        <v>1650.560701000001</v>
      </c>
      <c r="BE85">
        <v>1175.9803600000009</v>
      </c>
      <c r="BF85">
        <v>1221.5642479999999</v>
      </c>
      <c r="BG85">
        <v>8127.256988000001</v>
      </c>
      <c r="BH85">
        <v>7674.5117610000107</v>
      </c>
      <c r="BI85">
        <v>7339.6951119999858</v>
      </c>
      <c r="BJ85">
        <v>6756.068016999985</v>
      </c>
      <c r="BK85">
        <v>5940.0350560000061</v>
      </c>
      <c r="BL85">
        <v>1950.6884489999979</v>
      </c>
      <c r="BM85">
        <v>2662.016323000003</v>
      </c>
      <c r="BN85">
        <v>5080.4042180000033</v>
      </c>
      <c r="BO85">
        <v>3737.9514460000041</v>
      </c>
      <c r="BP85">
        <v>3108.0438300000069</v>
      </c>
      <c r="BQ85">
        <v>5330.4329650000018</v>
      </c>
      <c r="BR85">
        <v>4886.6584259999963</v>
      </c>
      <c r="BS85">
        <v>2563.7734390000019</v>
      </c>
      <c r="BT85">
        <v>2627.4669830000012</v>
      </c>
      <c r="BU85">
        <v>2359.7512709999969</v>
      </c>
      <c r="BV85">
        <v>2554.820051000002</v>
      </c>
      <c r="BW85">
        <v>3764.9891850000031</v>
      </c>
      <c r="BX85">
        <v>3108.9751229999979</v>
      </c>
    </row>
    <row r="86">
      <c r="A86" t="s">
        <v>406</v>
      </c>
      <c r="B86">
        <v>2016</v>
      </c>
      <c r="C86" t="s">
        <v>410</v>
      </c>
      <c r="D86">
        <v>35</v>
      </c>
      <c r="E86" t="s">
        <v>55</v>
      </c>
      <c r="F86" t="s">
        <v>49</v>
      </c>
      <c r="G86" t="s">
        <v>203</v>
      </c>
      <c r="H86">
        <v>45.30261401072714</v>
      </c>
      <c r="I86">
        <v>58.393316256588953</v>
      </c>
      <c r="J86">
        <v>66.600159444466556</v>
      </c>
      <c r="K86">
        <v>79.3318174010669</v>
      </c>
      <c r="L86">
        <v>93.711912396722312</v>
      </c>
      <c r="M86">
        <v>74.414518169768229</v>
      </c>
      <c r="N86">
        <v>89.832602151677492</v>
      </c>
      <c r="O86">
        <v>91.451899150231384</v>
      </c>
      <c r="P86">
        <v>95.759668934278551</v>
      </c>
      <c r="Q86">
        <v>98.967344134562765</v>
      </c>
      <c r="R86">
        <v>43.542664805750697</v>
      </c>
      <c r="S86">
        <v>53.190809258403192</v>
      </c>
      <c r="T86">
        <v>59.461794117683318</v>
      </c>
      <c r="U86">
        <v>68.199487413699515</v>
      </c>
      <c r="V86">
        <v>78.631922088856612</v>
      </c>
      <c r="W86" t="s">
        <v>261</v>
      </c>
      <c r="X86" t="s">
        <v>262</v>
      </c>
      <c r="Y86" t="s">
        <v>263</v>
      </c>
      <c r="Z86" t="s">
        <v>264</v>
      </c>
      <c r="AA86" t="s">
        <v>265</v>
      </c>
      <c r="AB86" t="s">
        <v>266</v>
      </c>
      <c r="AC86" t="s">
        <v>267</v>
      </c>
      <c r="AD86" t="s">
        <v>268</v>
      </c>
      <c r="AE86" t="s">
        <v>269</v>
      </c>
      <c r="AF86" t="s">
        <v>270</v>
      </c>
      <c r="AG86" t="s">
        <v>271</v>
      </c>
      <c r="AH86" t="s">
        <v>272</v>
      </c>
      <c r="AI86" t="s">
        <v>273</v>
      </c>
      <c r="AJ86">
        <v>66.518189516135422</v>
      </c>
      <c r="AK86">
        <v>57.892242900167638</v>
      </c>
      <c r="AL86">
        <v>58.15989577844983</v>
      </c>
      <c r="AM86">
        <v>72.428902986892297</v>
      </c>
      <c r="AN86">
        <v>56.016642973685158</v>
      </c>
      <c r="AO86">
        <v>90.342116058810404</v>
      </c>
      <c r="AP86">
        <v>57.073500868644707</v>
      </c>
      <c r="AQ86">
        <v>58.872384594798902</v>
      </c>
      <c r="AR86">
        <v>85.366469526168771</v>
      </c>
      <c r="AS86">
        <v>59.535197938628137</v>
      </c>
      <c r="AT86">
        <v>66.635290707231576</v>
      </c>
      <c r="AU86">
        <v>43.217534227206748</v>
      </c>
      <c r="AV86">
        <v>76.833073390361349</v>
      </c>
      <c r="AW86">
        <v>5536.5319890000001</v>
      </c>
      <c r="AX86">
        <v>7137.9642200000008</v>
      </c>
      <c r="AY86">
        <v>8139.6548210000065</v>
      </c>
      <c r="AZ86">
        <v>9695.3080490000011</v>
      </c>
      <c r="BA86">
        <v>11454.320633000019</v>
      </c>
      <c r="BB86">
        <v>2486.6842069999989</v>
      </c>
      <c r="BC86">
        <v>3002.7018010000011</v>
      </c>
      <c r="BD86">
        <v>3057.944915</v>
      </c>
      <c r="BE86">
        <v>3208.945054999996</v>
      </c>
      <c r="BF86">
        <v>3299.9888609999971</v>
      </c>
      <c r="BG86">
        <v>3866.0832959999971</v>
      </c>
      <c r="BH86">
        <v>4725.9894729999987</v>
      </c>
      <c r="BI86">
        <v>5275.7673809999924</v>
      </c>
      <c r="BJ86">
        <v>6055.2020979999834</v>
      </c>
      <c r="BK86">
        <v>6984.472625000004</v>
      </c>
      <c r="BL86">
        <v>1579.855388999998</v>
      </c>
      <c r="BM86">
        <v>1795.7593429999979</v>
      </c>
      <c r="BN86">
        <v>4136.8765180000073</v>
      </c>
      <c r="BO86">
        <v>3492.5152870000038</v>
      </c>
      <c r="BP86">
        <v>2008.9523140000019</v>
      </c>
      <c r="BQ86">
        <v>11525.89232700001</v>
      </c>
      <c r="BR86">
        <v>3330.4980839999989</v>
      </c>
      <c r="BS86">
        <v>1995.1453049999991</v>
      </c>
      <c r="BT86">
        <v>3421.741783000004</v>
      </c>
      <c r="BU86">
        <v>1685.629030000001</v>
      </c>
      <c r="BV86">
        <v>2147.1856999999982</v>
      </c>
      <c r="BW86">
        <v>1742.609829999999</v>
      </c>
      <c r="BX86">
        <v>3101.118801999995</v>
      </c>
    </row>
    <row r="87">
      <c r="A87" t="s">
        <v>406</v>
      </c>
      <c r="B87">
        <v>2016</v>
      </c>
      <c r="C87" t="s">
        <v>410</v>
      </c>
      <c r="D87">
        <v>36</v>
      </c>
      <c r="E87" t="s">
        <v>55</v>
      </c>
      <c r="F87" t="s">
        <v>48</v>
      </c>
      <c r="G87" t="s">
        <v>203</v>
      </c>
      <c r="H87">
        <v>54.697385989272853</v>
      </c>
      <c r="I87">
        <v>41.606683743411018</v>
      </c>
      <c r="J87">
        <v>33.399840555533324</v>
      </c>
      <c r="K87">
        <v>20.668182598933289</v>
      </c>
      <c r="L87">
        <v>6.2880876032776287</v>
      </c>
      <c r="M87">
        <v>25.58548183023191</v>
      </c>
      <c r="N87">
        <v>10.167397848322491</v>
      </c>
      <c r="O87">
        <v>8.5481008497686215</v>
      </c>
      <c r="P87">
        <v>4.2403310657214677</v>
      </c>
      <c r="Q87">
        <v>1.032655865437236</v>
      </c>
      <c r="R87">
        <v>56.457335194249097</v>
      </c>
      <c r="S87">
        <v>46.809190741596709</v>
      </c>
      <c r="T87">
        <v>40.538205882316547</v>
      </c>
      <c r="U87">
        <v>31.800512586300311</v>
      </c>
      <c r="V87">
        <v>21.368077911143249</v>
      </c>
      <c r="W87" t="s">
        <v>261</v>
      </c>
      <c r="X87" t="s">
        <v>262</v>
      </c>
      <c r="Y87" t="s">
        <v>263</v>
      </c>
      <c r="Z87" t="s">
        <v>264</v>
      </c>
      <c r="AA87" t="s">
        <v>265</v>
      </c>
      <c r="AB87" t="s">
        <v>266</v>
      </c>
      <c r="AC87" t="s">
        <v>267</v>
      </c>
      <c r="AD87" t="s">
        <v>268</v>
      </c>
      <c r="AE87" t="s">
        <v>269</v>
      </c>
      <c r="AF87" t="s">
        <v>270</v>
      </c>
      <c r="AG87" t="s">
        <v>271</v>
      </c>
      <c r="AH87" t="s">
        <v>272</v>
      </c>
      <c r="AI87" t="s">
        <v>273</v>
      </c>
      <c r="AJ87">
        <v>33.481810483864493</v>
      </c>
      <c r="AK87">
        <v>42.107757099832099</v>
      </c>
      <c r="AL87">
        <v>41.84010422155017</v>
      </c>
      <c r="AM87">
        <v>27.57109701310798</v>
      </c>
      <c r="AN87">
        <v>43.983357026314508</v>
      </c>
      <c r="AO87">
        <v>9.6578839411896524</v>
      </c>
      <c r="AP87">
        <v>42.926499131355257</v>
      </c>
      <c r="AQ87">
        <v>41.127615405200871</v>
      </c>
      <c r="AR87">
        <v>14.63353047383122</v>
      </c>
      <c r="AS87">
        <v>40.464802061372062</v>
      </c>
      <c r="AT87">
        <v>33.364709292768282</v>
      </c>
      <c r="AU87">
        <v>56.78246577279323</v>
      </c>
      <c r="AV87">
        <v>23.166926609638772</v>
      </c>
      <c r="AW87">
        <v>6684.6877130000039</v>
      </c>
      <c r="AX87">
        <v>5085.9762539999992</v>
      </c>
      <c r="AY87">
        <v>4082.019855</v>
      </c>
      <c r="AZ87">
        <v>2525.9020110000001</v>
      </c>
      <c r="BA87">
        <v>768.58714899999995</v>
      </c>
      <c r="BB87">
        <v>854.98119399999985</v>
      </c>
      <c r="BC87">
        <v>339.85060099999993</v>
      </c>
      <c r="BD87">
        <v>285.82918200000012</v>
      </c>
      <c r="BE87">
        <v>142.095201</v>
      </c>
      <c r="BF87">
        <v>34.433104</v>
      </c>
      <c r="BG87">
        <v>5012.7561439999936</v>
      </c>
      <c r="BH87">
        <v>4158.9843389999996</v>
      </c>
      <c r="BI87">
        <v>3596.765746</v>
      </c>
      <c r="BJ87">
        <v>2823.4600850000011</v>
      </c>
      <c r="BK87">
        <v>1898.017386</v>
      </c>
      <c r="BL87">
        <v>795.21735499999988</v>
      </c>
      <c r="BM87">
        <v>1306.140416</v>
      </c>
      <c r="BN87">
        <v>2976.0600899999972</v>
      </c>
      <c r="BO87">
        <v>1329.475856000003</v>
      </c>
      <c r="BP87">
        <v>1577.3966839999989</v>
      </c>
      <c r="BQ87">
        <v>1232.1576610000011</v>
      </c>
      <c r="BR87">
        <v>2504.9562569999971</v>
      </c>
      <c r="BS87">
        <v>1393.7870759999989</v>
      </c>
      <c r="BT87">
        <v>586.55538800000045</v>
      </c>
      <c r="BU87">
        <v>1145.6860380000001</v>
      </c>
      <c r="BV87">
        <v>1075.109389</v>
      </c>
      <c r="BW87">
        <v>2289.5726190000019</v>
      </c>
      <c r="BX87">
        <v>935.05815300000052</v>
      </c>
    </row>
    <row r="88">
      <c r="A88" t="s">
        <v>406</v>
      </c>
      <c r="B88">
        <v>2016</v>
      </c>
      <c r="C88" t="s">
        <v>410</v>
      </c>
      <c r="D88">
        <v>37</v>
      </c>
      <c r="E88" t="s">
        <v>126</v>
      </c>
      <c r="F88" t="s">
        <v>49</v>
      </c>
      <c r="G88" t="s">
        <v>422</v>
      </c>
      <c r="H88">
        <v>59.303925588657933</v>
      </c>
      <c r="I88">
        <v>69.544765074498542</v>
      </c>
      <c r="J88">
        <v>72.931379693163834</v>
      </c>
      <c r="K88">
        <v>83.804244892096733</v>
      </c>
      <c r="L88">
        <v>94.652058555111878</v>
      </c>
      <c r="M88">
        <v>76.948749526006338</v>
      </c>
      <c r="N88">
        <v>90.975383429928371</v>
      </c>
      <c r="O88">
        <v>91.985407915178442</v>
      </c>
      <c r="P88">
        <v>95.894285673783784</v>
      </c>
      <c r="Q88">
        <v>99.00429121766895</v>
      </c>
      <c r="R88">
        <v>56.657444975420511</v>
      </c>
      <c r="S88">
        <v>67.815873766580197</v>
      </c>
      <c r="T88">
        <v>69.214462212819711</v>
      </c>
      <c r="U88">
        <v>74.638903376506576</v>
      </c>
      <c r="V88">
        <v>83.048740949820143</v>
      </c>
      <c r="W88" t="s">
        <v>261</v>
      </c>
      <c r="X88" t="s">
        <v>262</v>
      </c>
      <c r="Y88" t="s">
        <v>263</v>
      </c>
      <c r="Z88" t="s">
        <v>264</v>
      </c>
      <c r="AA88" t="s">
        <v>265</v>
      </c>
      <c r="AB88" t="s">
        <v>266</v>
      </c>
      <c r="AC88" t="s">
        <v>267</v>
      </c>
      <c r="AD88" t="s">
        <v>268</v>
      </c>
      <c r="AE88" t="s">
        <v>269</v>
      </c>
      <c r="AF88" t="s">
        <v>270</v>
      </c>
      <c r="AG88" t="s">
        <v>271</v>
      </c>
      <c r="AH88" t="s">
        <v>272</v>
      </c>
      <c r="AI88" t="s">
        <v>273</v>
      </c>
      <c r="AJ88">
        <v>77.348504747163076</v>
      </c>
      <c r="AK88">
        <v>67.340249216777849</v>
      </c>
      <c r="AL88">
        <v>75.548317249204501</v>
      </c>
      <c r="AM88">
        <v>77.620987138834437</v>
      </c>
      <c r="AN88">
        <v>64.444384599793111</v>
      </c>
      <c r="AO88">
        <v>92.016477391734995</v>
      </c>
      <c r="AP88">
        <v>69.658518338214449</v>
      </c>
      <c r="AQ88">
        <v>68.358691828751091</v>
      </c>
      <c r="AR88">
        <v>90.074196350032793</v>
      </c>
      <c r="AS88">
        <v>66.707782936109567</v>
      </c>
      <c r="AT88">
        <v>78.265439450928667</v>
      </c>
      <c r="AU88">
        <v>51.42623567591108</v>
      </c>
      <c r="AV88">
        <v>81.187559872167782</v>
      </c>
      <c r="AW88">
        <v>4737.5773209999998</v>
      </c>
      <c r="AX88">
        <v>6359.2433180000007</v>
      </c>
      <c r="AY88">
        <v>7343.8333590000047</v>
      </c>
      <c r="AZ88">
        <v>9170.238124000005</v>
      </c>
      <c r="BA88">
        <v>11157.24581000002</v>
      </c>
      <c r="BB88">
        <v>2387.5693030000002</v>
      </c>
      <c r="BC88">
        <v>2963.2782750000001</v>
      </c>
      <c r="BD88">
        <v>3004.7579989999999</v>
      </c>
      <c r="BE88">
        <v>3161.4838959999961</v>
      </c>
      <c r="BF88">
        <v>3263.254473999998</v>
      </c>
      <c r="BG88">
        <v>3262.946908999998</v>
      </c>
      <c r="BH88">
        <v>4199.1893360000004</v>
      </c>
      <c r="BI88">
        <v>4734.9429869999958</v>
      </c>
      <c r="BJ88">
        <v>5331.936399999986</v>
      </c>
      <c r="BK88">
        <v>6458.7783529999997</v>
      </c>
      <c r="BL88">
        <v>1510.0657209999979</v>
      </c>
      <c r="BM88">
        <v>1504.557769999999</v>
      </c>
      <c r="BN88">
        <v>3810.0390590000079</v>
      </c>
      <c r="BO88">
        <v>3078.3403900000048</v>
      </c>
      <c r="BP88">
        <v>1916.2386600000009</v>
      </c>
      <c r="BQ88">
        <v>11379.58329400002</v>
      </c>
      <c r="BR88">
        <v>2790.250576999998</v>
      </c>
      <c r="BS88">
        <v>1849.747824999999</v>
      </c>
      <c r="BT88">
        <v>3267.287298000002</v>
      </c>
      <c r="BU88">
        <v>1577.5831920000021</v>
      </c>
      <c r="BV88">
        <v>1808.936685999998</v>
      </c>
      <c r="BW88">
        <v>1564.330821999999</v>
      </c>
      <c r="BX88">
        <v>2711.1766379999972</v>
      </c>
    </row>
    <row r="89">
      <c r="A89" t="s">
        <v>406</v>
      </c>
      <c r="B89">
        <v>2016</v>
      </c>
      <c r="C89" t="s">
        <v>410</v>
      </c>
      <c r="D89">
        <v>38</v>
      </c>
      <c r="E89" t="s">
        <v>126</v>
      </c>
      <c r="F89" t="s">
        <v>48</v>
      </c>
      <c r="G89" t="s">
        <v>203</v>
      </c>
      <c r="H89">
        <v>40.696074411341939</v>
      </c>
      <c r="I89">
        <v>30.45523492550123</v>
      </c>
      <c r="J89">
        <v>27.06862030683617</v>
      </c>
      <c r="K89">
        <v>16.19575510790353</v>
      </c>
      <c r="L89">
        <v>5.3479414448881331</v>
      </c>
      <c r="M89">
        <v>23.05125047399379</v>
      </c>
      <c r="N89">
        <v>9.0246165700716023</v>
      </c>
      <c r="O89">
        <v>8.014592084821567</v>
      </c>
      <c r="P89">
        <v>4.105714326216245</v>
      </c>
      <c r="Q89">
        <v>0.99570878233104665</v>
      </c>
      <c r="R89">
        <v>43.342555024579603</v>
      </c>
      <c r="S89">
        <v>32.184126233419732</v>
      </c>
      <c r="T89">
        <v>30.78553778718037</v>
      </c>
      <c r="U89">
        <v>25.361096623493449</v>
      </c>
      <c r="V89">
        <v>16.951259050179871</v>
      </c>
      <c r="W89" t="s">
        <v>261</v>
      </c>
      <c r="X89" t="s">
        <v>262</v>
      </c>
      <c r="Y89" t="s">
        <v>263</v>
      </c>
      <c r="Z89" t="s">
        <v>264</v>
      </c>
      <c r="AA89" t="s">
        <v>265</v>
      </c>
      <c r="AB89" t="s">
        <v>266</v>
      </c>
      <c r="AC89" t="s">
        <v>267</v>
      </c>
      <c r="AD89" t="s">
        <v>268</v>
      </c>
      <c r="AE89" t="s">
        <v>269</v>
      </c>
      <c r="AF89" t="s">
        <v>270</v>
      </c>
      <c r="AG89" t="s">
        <v>271</v>
      </c>
      <c r="AH89" t="s">
        <v>272</v>
      </c>
      <c r="AI89" t="s">
        <v>273</v>
      </c>
      <c r="AJ89">
        <v>22.651495252836892</v>
      </c>
      <c r="AK89">
        <v>32.659750783222023</v>
      </c>
      <c r="AL89">
        <v>24.45168275079569</v>
      </c>
      <c r="AM89">
        <v>22.379012861165581</v>
      </c>
      <c r="AN89">
        <v>35.555615400206683</v>
      </c>
      <c r="AO89">
        <v>7.9835226082650941</v>
      </c>
      <c r="AP89">
        <v>30.341481661785519</v>
      </c>
      <c r="AQ89">
        <v>31.641308171248831</v>
      </c>
      <c r="AR89">
        <v>9.9258036499671665</v>
      </c>
      <c r="AS89">
        <v>33.292217063890661</v>
      </c>
      <c r="AT89">
        <v>21.73456054907134</v>
      </c>
      <c r="AU89">
        <v>48.573764324088678</v>
      </c>
      <c r="AV89">
        <v>18.812440127832339</v>
      </c>
      <c r="AW89">
        <v>3251.0630160000028</v>
      </c>
      <c r="AX89">
        <v>2784.8573360000009</v>
      </c>
      <c r="AY89">
        <v>2725.6777209999991</v>
      </c>
      <c r="AZ89">
        <v>1772.2125070000011</v>
      </c>
      <c r="BA89">
        <v>630.39619200000016</v>
      </c>
      <c r="BB89">
        <v>715.23524899999973</v>
      </c>
      <c r="BC89">
        <v>293.95259699999991</v>
      </c>
      <c r="BD89">
        <v>261.80141200000003</v>
      </c>
      <c r="BE89">
        <v>135.358949</v>
      </c>
      <c r="BF89">
        <v>32.819296000000001</v>
      </c>
      <c r="BG89">
        <v>2496.1319030000031</v>
      </c>
      <c r="BH89">
        <v>1992.8555389999981</v>
      </c>
      <c r="BI89">
        <v>2106.0304680000008</v>
      </c>
      <c r="BJ89">
        <v>1811.7060689999989</v>
      </c>
      <c r="BK89">
        <v>1318.31529</v>
      </c>
      <c r="BL89">
        <v>442.22246599999988</v>
      </c>
      <c r="BM89">
        <v>729.70448399999952</v>
      </c>
      <c r="BN89">
        <v>1233.142838</v>
      </c>
      <c r="BO89">
        <v>887.52052399999991</v>
      </c>
      <c r="BP89">
        <v>1057.237883999999</v>
      </c>
      <c r="BQ89">
        <v>987.31404499999996</v>
      </c>
      <c r="BR89">
        <v>1215.3622949999999</v>
      </c>
      <c r="BS89">
        <v>856.19603599999891</v>
      </c>
      <c r="BT89">
        <v>360.041538</v>
      </c>
      <c r="BU89">
        <v>787.33304800000042</v>
      </c>
      <c r="BV89">
        <v>502.34744999999992</v>
      </c>
      <c r="BW89">
        <v>1477.561708999998</v>
      </c>
      <c r="BX89">
        <v>628.22245499999985</v>
      </c>
    </row>
    <row r="90">
      <c r="A90" t="s">
        <v>406</v>
      </c>
      <c r="B90">
        <v>2016</v>
      </c>
      <c r="C90" t="s">
        <v>410</v>
      </c>
      <c r="D90">
        <v>41</v>
      </c>
      <c r="E90" t="s">
        <v>56</v>
      </c>
      <c r="F90" t="s">
        <v>49</v>
      </c>
      <c r="G90" t="s">
        <v>203</v>
      </c>
      <c r="H90">
        <v>14.070523842884811</v>
      </c>
      <c r="I90">
        <v>9.6003908650368679</v>
      </c>
      <c r="J90">
        <v>7.5090278596260687</v>
      </c>
      <c r="K90">
        <v>4.9449256525404044</v>
      </c>
      <c r="L90">
        <v>1.140104107799462</v>
      </c>
      <c r="M90">
        <v>6.0449966012953933</v>
      </c>
      <c r="N90">
        <v>2.671735563494293</v>
      </c>
      <c r="O90">
        <v>1.513414714694495</v>
      </c>
      <c r="P90">
        <v>0.74925105607770182</v>
      </c>
      <c r="Q90">
        <v>0.048490022520168603</v>
      </c>
      <c r="R90">
        <v>14.56438119034174</v>
      </c>
      <c r="S90">
        <v>11.33570730353237</v>
      </c>
      <c r="T90">
        <v>9.5631797362737618</v>
      </c>
      <c r="U90">
        <v>7.263512865825918</v>
      </c>
      <c r="V90">
        <v>4.4819888061926694</v>
      </c>
      <c r="W90" t="s">
        <v>261</v>
      </c>
      <c r="X90" t="s">
        <v>262</v>
      </c>
      <c r="Y90" t="s">
        <v>263</v>
      </c>
      <c r="Z90" t="s">
        <v>264</v>
      </c>
      <c r="AA90" t="s">
        <v>265</v>
      </c>
      <c r="AB90" t="s">
        <v>266</v>
      </c>
      <c r="AC90" t="s">
        <v>267</v>
      </c>
      <c r="AD90" t="s">
        <v>268</v>
      </c>
      <c r="AE90" t="s">
        <v>269</v>
      </c>
      <c r="AF90" t="s">
        <v>270</v>
      </c>
      <c r="AG90" t="s">
        <v>271</v>
      </c>
      <c r="AH90" t="s">
        <v>272</v>
      </c>
      <c r="AI90" t="s">
        <v>273</v>
      </c>
      <c r="AJ90">
        <v>9.0966781215217072</v>
      </c>
      <c r="AK90">
        <v>6.1432686573370354</v>
      </c>
      <c r="AL90">
        <v>10.75476896109547</v>
      </c>
      <c r="AM90">
        <v>2.671927333771996</v>
      </c>
      <c r="AN90">
        <v>12.84277343430437</v>
      </c>
      <c r="AO90">
        <v>2.102021549157139</v>
      </c>
      <c r="AP90">
        <v>12.10429407710927</v>
      </c>
      <c r="AQ90">
        <v>7.8256337916233241</v>
      </c>
      <c r="AR90">
        <v>4.2589158510243754</v>
      </c>
      <c r="AS90">
        <v>9.1095753151991747</v>
      </c>
      <c r="AT90">
        <v>10.965014134316799</v>
      </c>
      <c r="AU90">
        <v>15.976141049200759</v>
      </c>
      <c r="AV90">
        <v>2.8383655145606892</v>
      </c>
      <c r="AW90">
        <v>1667.513214999999</v>
      </c>
      <c r="AX90">
        <v>1135.82395</v>
      </c>
      <c r="AY90">
        <v>897.18000599999971</v>
      </c>
      <c r="AZ90">
        <v>591.59193499999981</v>
      </c>
      <c r="BA90">
        <v>138.03209899999999</v>
      </c>
      <c r="BB90">
        <v>199.61552300000011</v>
      </c>
      <c r="BC90">
        <v>87.947748999999988</v>
      </c>
      <c r="BD90">
        <v>50.333058999999999</v>
      </c>
      <c r="BE90">
        <v>25.029209999999999</v>
      </c>
      <c r="BF90">
        <v>1.6138079999999999</v>
      </c>
      <c r="BG90">
        <v>1246.368396999999</v>
      </c>
      <c r="BH90">
        <v>980.63420300000041</v>
      </c>
      <c r="BI90">
        <v>821.43668699999967</v>
      </c>
      <c r="BJ90">
        <v>629.69972299999984</v>
      </c>
      <c r="BK90">
        <v>387.4628459999999</v>
      </c>
      <c r="BL90">
        <v>204.25552800000011</v>
      </c>
      <c r="BM90">
        <v>187.95202800000001</v>
      </c>
      <c r="BN90">
        <v>736.11119399999995</v>
      </c>
      <c r="BO90">
        <v>126.43347799999999</v>
      </c>
      <c r="BP90">
        <v>444.70861400000001</v>
      </c>
      <c r="BQ90">
        <v>268.17696000000001</v>
      </c>
      <c r="BR90">
        <v>694.20369700000003</v>
      </c>
      <c r="BS90">
        <v>258.00057900000002</v>
      </c>
      <c r="BT90">
        <v>169.61165</v>
      </c>
      <c r="BU90">
        <v>255.16327000000001</v>
      </c>
      <c r="BV90">
        <v>346.85191400000019</v>
      </c>
      <c r="BW90">
        <v>635.2553989999999</v>
      </c>
      <c r="BX90">
        <v>103.416894</v>
      </c>
    </row>
    <row r="91">
      <c r="A91" t="s">
        <v>406</v>
      </c>
      <c r="B91">
        <v>2016</v>
      </c>
      <c r="C91" t="s">
        <v>410</v>
      </c>
      <c r="D91">
        <v>42</v>
      </c>
      <c r="E91" t="s">
        <v>56</v>
      </c>
      <c r="F91" t="s">
        <v>48</v>
      </c>
      <c r="G91" t="s">
        <v>423</v>
      </c>
      <c r="H91">
        <v>85.929476157115118</v>
      </c>
      <c r="I91">
        <v>90.399609134963185</v>
      </c>
      <c r="J91">
        <v>92.490972140373913</v>
      </c>
      <c r="K91">
        <v>95.055074347459581</v>
      </c>
      <c r="L91">
        <v>98.859895892200512</v>
      </c>
      <c r="M91">
        <v>93.955003398704648</v>
      </c>
      <c r="N91">
        <v>97.328264436505705</v>
      </c>
      <c r="O91">
        <v>98.486585285305509</v>
      </c>
      <c r="P91">
        <v>99.250748943922318</v>
      </c>
      <c r="Q91">
        <v>99.95150997747983</v>
      </c>
      <c r="R91">
        <v>85.435618809658095</v>
      </c>
      <c r="S91">
        <v>88.664292696467669</v>
      </c>
      <c r="T91">
        <v>90.436820263726119</v>
      </c>
      <c r="U91">
        <v>92.736487134174041</v>
      </c>
      <c r="V91">
        <v>95.518011193807311</v>
      </c>
      <c r="W91" t="s">
        <v>261</v>
      </c>
      <c r="X91" t="s">
        <v>262</v>
      </c>
      <c r="Y91" t="s">
        <v>263</v>
      </c>
      <c r="Z91" t="s">
        <v>264</v>
      </c>
      <c r="AA91" t="s">
        <v>265</v>
      </c>
      <c r="AB91" t="s">
        <v>266</v>
      </c>
      <c r="AC91" t="s">
        <v>267</v>
      </c>
      <c r="AD91" t="s">
        <v>268</v>
      </c>
      <c r="AE91" t="s">
        <v>269</v>
      </c>
      <c r="AF91" t="s">
        <v>270</v>
      </c>
      <c r="AG91" t="s">
        <v>271</v>
      </c>
      <c r="AH91" t="s">
        <v>272</v>
      </c>
      <c r="AI91" t="s">
        <v>273</v>
      </c>
      <c r="AJ91">
        <v>90.903321878478224</v>
      </c>
      <c r="AK91">
        <v>93.856731342662954</v>
      </c>
      <c r="AL91">
        <v>89.245231038904564</v>
      </c>
      <c r="AM91">
        <v>97.328072666227982</v>
      </c>
      <c r="AN91">
        <v>87.157226565695538</v>
      </c>
      <c r="AO91">
        <v>97.897978450842871</v>
      </c>
      <c r="AP91">
        <v>87.89570592289067</v>
      </c>
      <c r="AQ91">
        <v>92.17436620837664</v>
      </c>
      <c r="AR91">
        <v>95.741084148975645</v>
      </c>
      <c r="AS91">
        <v>90.890424684800877</v>
      </c>
      <c r="AT91">
        <v>89.034985865683183</v>
      </c>
      <c r="AU91">
        <v>84.023858950799351</v>
      </c>
      <c r="AV91">
        <v>97.161634485439336</v>
      </c>
      <c r="AW91">
        <v>10183.596477999999</v>
      </c>
      <c r="AX91">
        <v>10695.193827999999</v>
      </c>
      <c r="AY91">
        <v>11050.838070000011</v>
      </c>
      <c r="AZ91">
        <v>11372.02443799998</v>
      </c>
      <c r="BA91">
        <v>11968.94112000002</v>
      </c>
      <c r="BB91">
        <v>3102.5455229999961</v>
      </c>
      <c r="BC91">
        <v>3203.8356970000009</v>
      </c>
      <c r="BD91">
        <v>3275.461154000001</v>
      </c>
      <c r="BE91">
        <v>3315.534649999996</v>
      </c>
      <c r="BF91">
        <v>3326.5100329999968</v>
      </c>
      <c r="BG91">
        <v>7311.2790629999963</v>
      </c>
      <c r="BH91">
        <v>7670.20845500001</v>
      </c>
      <c r="BI91">
        <v>7768.1403119999868</v>
      </c>
      <c r="BJ91">
        <v>8039.6553759999924</v>
      </c>
      <c r="BK91">
        <v>8257.4236710000096</v>
      </c>
      <c r="BL91">
        <v>2041.1303729999991</v>
      </c>
      <c r="BM91">
        <v>2871.527192000005</v>
      </c>
      <c r="BN91">
        <v>6108.3984060000039</v>
      </c>
      <c r="BO91">
        <v>4605.4870499999943</v>
      </c>
      <c r="BP91">
        <v>3018.0061670000068</v>
      </c>
      <c r="BQ91">
        <v>12489.873028000011</v>
      </c>
      <c r="BR91">
        <v>5040.9816229999933</v>
      </c>
      <c r="BS91">
        <v>3038.8643890000048</v>
      </c>
      <c r="BT91">
        <v>3812.896010000004</v>
      </c>
      <c r="BU91">
        <v>2545.881357999996</v>
      </c>
      <c r="BV91">
        <v>2816.408158000002</v>
      </c>
      <c r="BW91">
        <v>3341.0202050000071</v>
      </c>
      <c r="BX91">
        <v>3540.1199749999919</v>
      </c>
    </row>
    <row r="92">
      <c r="A92" t="s">
        <v>406</v>
      </c>
      <c r="B92">
        <v>2016</v>
      </c>
      <c r="C92" t="s">
        <v>410</v>
      </c>
      <c r="D92">
        <v>43</v>
      </c>
      <c r="E92" t="s">
        <v>53</v>
      </c>
      <c r="F92" t="s">
        <v>49</v>
      </c>
      <c r="G92" t="s">
        <v>433</v>
      </c>
      <c r="H92">
        <v>60.659152506842418</v>
      </c>
      <c r="I92">
        <v>58.807021787447269</v>
      </c>
      <c r="J92">
        <v>63.94779383490058</v>
      </c>
      <c r="K92">
        <v>57.3747006007601</v>
      </c>
      <c r="L92">
        <v>60.357241078916843</v>
      </c>
      <c r="M92">
        <v>48.007348418599101</v>
      </c>
      <c r="N92">
        <v>52.230700396564821</v>
      </c>
      <c r="O92">
        <v>51.147409458174842</v>
      </c>
      <c r="P92">
        <v>63.060879952482253</v>
      </c>
      <c r="Q92">
        <v>67.855473783071218</v>
      </c>
      <c r="R92">
        <v>62.338334282607647</v>
      </c>
      <c r="S92">
        <v>60.091067217206117</v>
      </c>
      <c r="T92">
        <v>61.317757271506949</v>
      </c>
      <c r="U92">
        <v>66.578738317253411</v>
      </c>
      <c r="V92">
        <v>59.579037504261173</v>
      </c>
      <c r="W92" t="s">
        <v>261</v>
      </c>
      <c r="X92" t="s">
        <v>262</v>
      </c>
      <c r="Y92" t="s">
        <v>263</v>
      </c>
      <c r="Z92" t="s">
        <v>264</v>
      </c>
      <c r="AA92" t="s">
        <v>265</v>
      </c>
      <c r="AB92" t="s">
        <v>266</v>
      </c>
      <c r="AC92" t="s">
        <v>267</v>
      </c>
      <c r="AD92" t="s">
        <v>268</v>
      </c>
      <c r="AE92" t="s">
        <v>269</v>
      </c>
      <c r="AF92" t="s">
        <v>270</v>
      </c>
      <c r="AG92" t="s">
        <v>271</v>
      </c>
      <c r="AH92" t="s">
        <v>272</v>
      </c>
      <c r="AI92" t="s">
        <v>273</v>
      </c>
      <c r="AJ92">
        <v>50.171563450325962</v>
      </c>
      <c r="AK92">
        <v>71.217639815478407</v>
      </c>
      <c r="AL92">
        <v>66.671896046381235</v>
      </c>
      <c r="AM92">
        <v>60.133322068479004</v>
      </c>
      <c r="AN92">
        <v>66.888240450299904</v>
      </c>
      <c r="AO92">
        <v>59.243698145817334</v>
      </c>
      <c r="AP92">
        <v>70.021958066132768</v>
      </c>
      <c r="AQ92">
        <v>67.85101889940205</v>
      </c>
      <c r="AR92">
        <v>41.809658947561687</v>
      </c>
      <c r="AS92">
        <v>60.881112537346191</v>
      </c>
      <c r="AT92">
        <v>66.199535716521581</v>
      </c>
      <c r="AU92">
        <v>49.921211657891327</v>
      </c>
      <c r="AV92">
        <v>57.248387260675081</v>
      </c>
      <c r="AW92">
        <v>3934.3173310000011</v>
      </c>
      <c r="AX92">
        <v>4469.4839859999965</v>
      </c>
      <c r="AY92">
        <v>5468.4743149999949</v>
      </c>
      <c r="AZ92">
        <v>5194.5756200000087</v>
      </c>
      <c r="BA92">
        <v>5687.5822660000003</v>
      </c>
      <c r="BB92">
        <v>1265.5994369999989</v>
      </c>
      <c r="BC92">
        <v>1440.337943</v>
      </c>
      <c r="BD92">
        <v>1320.591779000001</v>
      </c>
      <c r="BE92">
        <v>1708.952465000003</v>
      </c>
      <c r="BF92">
        <v>1741.764811999999</v>
      </c>
      <c r="BG92">
        <v>2884.6396340000042</v>
      </c>
      <c r="BH92">
        <v>3120.1382299999968</v>
      </c>
      <c r="BI92">
        <v>3467.5690789999999</v>
      </c>
      <c r="BJ92">
        <v>4039.8818070000002</v>
      </c>
      <c r="BK92">
        <v>3764.9583320000011</v>
      </c>
      <c r="BL92">
        <v>834.10842400000035</v>
      </c>
      <c r="BM92">
        <v>1315.336063</v>
      </c>
      <c r="BN92">
        <v>2652.9849990000062</v>
      </c>
      <c r="BO92">
        <v>1979.9074430000021</v>
      </c>
      <c r="BP92">
        <v>1631.1722669999999</v>
      </c>
      <c r="BQ92">
        <v>6280.6990960000167</v>
      </c>
      <c r="BR92">
        <v>2296.9451399999998</v>
      </c>
      <c r="BS92">
        <v>1240.1893959999991</v>
      </c>
      <c r="BT92">
        <v>1369.234426</v>
      </c>
      <c r="BU92">
        <v>1190.141985</v>
      </c>
      <c r="BV92">
        <v>1175.639508999999</v>
      </c>
      <c r="BW92">
        <v>1206.898723999999</v>
      </c>
      <c r="BX92">
        <v>1581.1760459999989</v>
      </c>
    </row>
    <row r="93">
      <c r="A93" t="s">
        <v>406</v>
      </c>
      <c r="B93">
        <v>2016</v>
      </c>
      <c r="C93" t="s">
        <v>410</v>
      </c>
      <c r="D93">
        <v>44</v>
      </c>
      <c r="E93" t="s">
        <v>53</v>
      </c>
      <c r="F93" t="s">
        <v>48</v>
      </c>
      <c r="G93" t="s">
        <v>203</v>
      </c>
      <c r="H93">
        <v>39.340847493157483</v>
      </c>
      <c r="I93">
        <v>41.192978212552752</v>
      </c>
      <c r="J93">
        <v>36.052206165099328</v>
      </c>
      <c r="K93">
        <v>42.625299399240077</v>
      </c>
      <c r="L93">
        <v>39.642758921082923</v>
      </c>
      <c r="M93">
        <v>51.992651581401091</v>
      </c>
      <c r="N93">
        <v>47.769299603435208</v>
      </c>
      <c r="O93">
        <v>48.852590541825222</v>
      </c>
      <c r="P93">
        <v>36.939120047517967</v>
      </c>
      <c r="Q93">
        <v>32.144526216928888</v>
      </c>
      <c r="R93">
        <v>37.661665717392353</v>
      </c>
      <c r="S93">
        <v>39.908932782793819</v>
      </c>
      <c r="T93">
        <v>38.682242728493243</v>
      </c>
      <c r="U93">
        <v>33.421261682746831</v>
      </c>
      <c r="V93">
        <v>40.420962495738848</v>
      </c>
      <c r="W93" t="s">
        <v>261</v>
      </c>
      <c r="X93" t="s">
        <v>262</v>
      </c>
      <c r="Y93" t="s">
        <v>263</v>
      </c>
      <c r="Z93" t="s">
        <v>264</v>
      </c>
      <c r="AA93" t="s">
        <v>265</v>
      </c>
      <c r="AB93" t="s">
        <v>266</v>
      </c>
      <c r="AC93" t="s">
        <v>267</v>
      </c>
      <c r="AD93" t="s">
        <v>268</v>
      </c>
      <c r="AE93" t="s">
        <v>269</v>
      </c>
      <c r="AF93" t="s">
        <v>270</v>
      </c>
      <c r="AG93" t="s">
        <v>271</v>
      </c>
      <c r="AH93" t="s">
        <v>272</v>
      </c>
      <c r="AI93" t="s">
        <v>273</v>
      </c>
      <c r="AJ93">
        <v>49.828436549674258</v>
      </c>
      <c r="AK93">
        <v>28.782360184521561</v>
      </c>
      <c r="AL93">
        <v>33.328103953618772</v>
      </c>
      <c r="AM93">
        <v>39.866677931520989</v>
      </c>
      <c r="AN93">
        <v>33.111759549699798</v>
      </c>
      <c r="AO93">
        <v>40.75630185418273</v>
      </c>
      <c r="AP93">
        <v>29.978041933867249</v>
      </c>
      <c r="AQ93">
        <v>32.148981100597993</v>
      </c>
      <c r="AR93">
        <v>58.190341052438143</v>
      </c>
      <c r="AS93">
        <v>39.118887462653788</v>
      </c>
      <c r="AT93">
        <v>33.800464283478497</v>
      </c>
      <c r="AU93">
        <v>50.078788342108403</v>
      </c>
      <c r="AV93">
        <v>42.751612739325083</v>
      </c>
      <c r="AW93">
        <v>2551.624473999997</v>
      </c>
      <c r="AX93">
        <v>3130.7716470000032</v>
      </c>
      <c r="AY93">
        <v>3082.992416000001</v>
      </c>
      <c r="AZ93">
        <v>3859.1981959999998</v>
      </c>
      <c r="BA93">
        <v>3735.615620999999</v>
      </c>
      <c r="BB93">
        <v>1370.662466000002</v>
      </c>
      <c r="BC93">
        <v>1317.308292000002</v>
      </c>
      <c r="BD93">
        <v>1261.341095</v>
      </c>
      <c r="BE93">
        <v>1001.051687</v>
      </c>
      <c r="BF93">
        <v>825.10962700000027</v>
      </c>
      <c r="BG93">
        <v>1742.753232999999</v>
      </c>
      <c r="BH93">
        <v>2072.211272999999</v>
      </c>
      <c r="BI93">
        <v>2187.5123090000011</v>
      </c>
      <c r="BJ93">
        <v>2027.943911999999</v>
      </c>
      <c r="BK93">
        <v>2554.3084599999988</v>
      </c>
      <c r="BL93">
        <v>828.40389700000048</v>
      </c>
      <c r="BM93">
        <v>531.58847200000025</v>
      </c>
      <c r="BN93">
        <v>1326.180371000002</v>
      </c>
      <c r="BO93">
        <v>1312.622181</v>
      </c>
      <c r="BP93">
        <v>807.48100899999895</v>
      </c>
      <c r="BQ93">
        <v>4320.7645070000008</v>
      </c>
      <c r="BR93">
        <v>983.37606699999981</v>
      </c>
      <c r="BS93">
        <v>587.62309099999948</v>
      </c>
      <c r="BT93">
        <v>1905.689264999997</v>
      </c>
      <c r="BU93">
        <v>764.72042699999963</v>
      </c>
      <c r="BV93">
        <v>600.26344299999948</v>
      </c>
      <c r="BW93">
        <v>1210.708308999999</v>
      </c>
      <c r="BX93">
        <v>1180.7813149999999</v>
      </c>
    </row>
    <row r="94">
      <c r="A94" t="s">
        <v>406</v>
      </c>
      <c r="B94">
        <v>2016</v>
      </c>
      <c r="C94" t="s">
        <v>410</v>
      </c>
      <c r="D94">
        <v>45</v>
      </c>
      <c r="E94" t="s">
        <v>52</v>
      </c>
      <c r="F94" t="s">
        <v>49</v>
      </c>
      <c r="G94" t="s">
        <v>203</v>
      </c>
      <c r="H94">
        <v>60.659152506842418</v>
      </c>
      <c r="I94">
        <v>58.807021787447269</v>
      </c>
      <c r="J94">
        <v>63.94779383490058</v>
      </c>
      <c r="K94">
        <v>57.3747006007601</v>
      </c>
      <c r="L94">
        <v>60.357241078916843</v>
      </c>
      <c r="M94">
        <v>48.007348418599101</v>
      </c>
      <c r="N94">
        <v>52.230700396564821</v>
      </c>
      <c r="O94">
        <v>51.147409458174842</v>
      </c>
      <c r="P94">
        <v>63.060879952482253</v>
      </c>
      <c r="Q94">
        <v>67.855473783071218</v>
      </c>
      <c r="R94">
        <v>62.338334282607647</v>
      </c>
      <c r="S94">
        <v>60.091067217206117</v>
      </c>
      <c r="T94">
        <v>61.317757271506949</v>
      </c>
      <c r="U94">
        <v>66.578738317253411</v>
      </c>
      <c r="V94">
        <v>59.579037504261173</v>
      </c>
      <c r="W94" t="s">
        <v>261</v>
      </c>
      <c r="X94" t="s">
        <v>262</v>
      </c>
      <c r="Y94" t="s">
        <v>263</v>
      </c>
      <c r="Z94" t="s">
        <v>264</v>
      </c>
      <c r="AA94" t="s">
        <v>265</v>
      </c>
      <c r="AB94" t="s">
        <v>266</v>
      </c>
      <c r="AC94" t="s">
        <v>267</v>
      </c>
      <c r="AD94" t="s">
        <v>268</v>
      </c>
      <c r="AE94" t="s">
        <v>269</v>
      </c>
      <c r="AF94" t="s">
        <v>270</v>
      </c>
      <c r="AG94" t="s">
        <v>271</v>
      </c>
      <c r="AH94" t="s">
        <v>272</v>
      </c>
      <c r="AI94" t="s">
        <v>273</v>
      </c>
      <c r="AJ94">
        <v>50.171563450325962</v>
      </c>
      <c r="AK94">
        <v>71.217639815478407</v>
      </c>
      <c r="AL94">
        <v>66.671896046381235</v>
      </c>
      <c r="AM94">
        <v>60.133322068479004</v>
      </c>
      <c r="AN94">
        <v>66.888240450299904</v>
      </c>
      <c r="AO94">
        <v>59.243698145817334</v>
      </c>
      <c r="AP94">
        <v>70.021958066132768</v>
      </c>
      <c r="AQ94">
        <v>67.85101889940205</v>
      </c>
      <c r="AR94">
        <v>41.809658947561687</v>
      </c>
      <c r="AS94">
        <v>60.881112537346191</v>
      </c>
      <c r="AT94">
        <v>66.199535716521581</v>
      </c>
      <c r="AU94">
        <v>49.921211657891327</v>
      </c>
      <c r="AV94">
        <v>57.248387260675081</v>
      </c>
      <c r="AW94">
        <v>3934.3173310000011</v>
      </c>
      <c r="AX94">
        <v>4469.4839859999965</v>
      </c>
      <c r="AY94">
        <v>5468.4743149999949</v>
      </c>
      <c r="AZ94">
        <v>5194.5756200000087</v>
      </c>
      <c r="BA94">
        <v>5687.5822660000003</v>
      </c>
      <c r="BB94">
        <v>1265.5994369999989</v>
      </c>
      <c r="BC94">
        <v>1440.337943</v>
      </c>
      <c r="BD94">
        <v>1320.591779000001</v>
      </c>
      <c r="BE94">
        <v>1708.952465000003</v>
      </c>
      <c r="BF94">
        <v>1741.764811999999</v>
      </c>
      <c r="BG94">
        <v>2884.6396340000042</v>
      </c>
      <c r="BH94">
        <v>3120.1382299999968</v>
      </c>
      <c r="BI94">
        <v>3467.5690789999999</v>
      </c>
      <c r="BJ94">
        <v>4039.8818070000002</v>
      </c>
      <c r="BK94">
        <v>3764.9583320000011</v>
      </c>
      <c r="BL94">
        <v>834.10842400000035</v>
      </c>
      <c r="BM94">
        <v>1315.336063</v>
      </c>
      <c r="BN94">
        <v>2652.9849990000062</v>
      </c>
      <c r="BO94">
        <v>1979.9074430000021</v>
      </c>
      <c r="BP94">
        <v>1631.1722669999999</v>
      </c>
      <c r="BQ94">
        <v>6280.6990960000167</v>
      </c>
      <c r="BR94">
        <v>2296.9451399999998</v>
      </c>
      <c r="BS94">
        <v>1240.1893959999991</v>
      </c>
      <c r="BT94">
        <v>1369.234426</v>
      </c>
      <c r="BU94">
        <v>1190.141985</v>
      </c>
      <c r="BV94">
        <v>1175.639508999999</v>
      </c>
      <c r="BW94">
        <v>1206.898723999999</v>
      </c>
      <c r="BX94">
        <v>1581.1760459999989</v>
      </c>
    </row>
    <row r="95">
      <c r="A95" t="s">
        <v>406</v>
      </c>
      <c r="B95">
        <v>2016</v>
      </c>
      <c r="C95" t="s">
        <v>410</v>
      </c>
      <c r="D95">
        <v>46</v>
      </c>
      <c r="E95" t="s">
        <v>52</v>
      </c>
      <c r="F95" t="s">
        <v>48</v>
      </c>
      <c r="G95" t="s">
        <v>203</v>
      </c>
      <c r="H95">
        <v>39.340847493157483</v>
      </c>
      <c r="I95">
        <v>41.192978212552752</v>
      </c>
      <c r="J95">
        <v>36.052206165099328</v>
      </c>
      <c r="K95">
        <v>42.625299399240077</v>
      </c>
      <c r="L95">
        <v>39.642758921082923</v>
      </c>
      <c r="M95">
        <v>51.992651581401091</v>
      </c>
      <c r="N95">
        <v>47.769299603435208</v>
      </c>
      <c r="O95">
        <v>48.852590541825222</v>
      </c>
      <c r="P95">
        <v>36.939120047517967</v>
      </c>
      <c r="Q95">
        <v>32.144526216928888</v>
      </c>
      <c r="R95">
        <v>37.661665717392353</v>
      </c>
      <c r="S95">
        <v>39.908932782793819</v>
      </c>
      <c r="T95">
        <v>38.682242728493243</v>
      </c>
      <c r="U95">
        <v>33.421261682746831</v>
      </c>
      <c r="V95">
        <v>40.420962495738848</v>
      </c>
      <c r="W95" t="s">
        <v>261</v>
      </c>
      <c r="X95" t="s">
        <v>262</v>
      </c>
      <c r="Y95" t="s">
        <v>263</v>
      </c>
      <c r="Z95" t="s">
        <v>264</v>
      </c>
      <c r="AA95" t="s">
        <v>265</v>
      </c>
      <c r="AB95" t="s">
        <v>266</v>
      </c>
      <c r="AC95" t="s">
        <v>267</v>
      </c>
      <c r="AD95" t="s">
        <v>268</v>
      </c>
      <c r="AE95" t="s">
        <v>269</v>
      </c>
      <c r="AF95" t="s">
        <v>270</v>
      </c>
      <c r="AG95" t="s">
        <v>271</v>
      </c>
      <c r="AH95" t="s">
        <v>272</v>
      </c>
      <c r="AI95" t="s">
        <v>273</v>
      </c>
      <c r="AJ95">
        <v>49.828436549674258</v>
      </c>
      <c r="AK95">
        <v>28.782360184521561</v>
      </c>
      <c r="AL95">
        <v>33.328103953618772</v>
      </c>
      <c r="AM95">
        <v>39.866677931520989</v>
      </c>
      <c r="AN95">
        <v>33.111759549699798</v>
      </c>
      <c r="AO95">
        <v>40.75630185418273</v>
      </c>
      <c r="AP95">
        <v>29.978041933867249</v>
      </c>
      <c r="AQ95">
        <v>32.148981100597993</v>
      </c>
      <c r="AR95">
        <v>58.190341052438143</v>
      </c>
      <c r="AS95">
        <v>39.118887462653788</v>
      </c>
      <c r="AT95">
        <v>33.800464283478497</v>
      </c>
      <c r="AU95">
        <v>50.078788342108403</v>
      </c>
      <c r="AV95">
        <v>42.751612739325083</v>
      </c>
      <c r="AW95">
        <v>2551.624473999997</v>
      </c>
      <c r="AX95">
        <v>3130.7716470000032</v>
      </c>
      <c r="AY95">
        <v>3082.992416000001</v>
      </c>
      <c r="AZ95">
        <v>3859.1981959999998</v>
      </c>
      <c r="BA95">
        <v>3735.615620999999</v>
      </c>
      <c r="BB95">
        <v>1370.662466000002</v>
      </c>
      <c r="BC95">
        <v>1317.308292000002</v>
      </c>
      <c r="BD95">
        <v>1261.341095</v>
      </c>
      <c r="BE95">
        <v>1001.051687</v>
      </c>
      <c r="BF95">
        <v>825.10962700000027</v>
      </c>
      <c r="BG95">
        <v>1742.753232999999</v>
      </c>
      <c r="BH95">
        <v>2072.211272999999</v>
      </c>
      <c r="BI95">
        <v>2187.5123090000011</v>
      </c>
      <c r="BJ95">
        <v>2027.943911999999</v>
      </c>
      <c r="BK95">
        <v>2554.3084599999988</v>
      </c>
      <c r="BL95">
        <v>828.40389700000048</v>
      </c>
      <c r="BM95">
        <v>531.58847200000025</v>
      </c>
      <c r="BN95">
        <v>1326.180371000002</v>
      </c>
      <c r="BO95">
        <v>1312.622181</v>
      </c>
      <c r="BP95">
        <v>807.48100899999895</v>
      </c>
      <c r="BQ95">
        <v>4320.7645070000008</v>
      </c>
      <c r="BR95">
        <v>983.37606699999981</v>
      </c>
      <c r="BS95">
        <v>587.62309099999948</v>
      </c>
      <c r="BT95">
        <v>1905.689264999997</v>
      </c>
      <c r="BU95">
        <v>764.72042699999963</v>
      </c>
      <c r="BV95">
        <v>600.26344299999948</v>
      </c>
      <c r="BW95">
        <v>1210.708308999999</v>
      </c>
      <c r="BX95">
        <v>1180.7813149999999</v>
      </c>
    </row>
    <row r="96">
      <c r="A96" t="s">
        <v>406</v>
      </c>
      <c r="B96">
        <v>2016</v>
      </c>
      <c r="C96" t="s">
        <v>410</v>
      </c>
      <c r="D96">
        <v>58</v>
      </c>
      <c r="E96" t="s">
        <v>274</v>
      </c>
      <c r="F96" t="s">
        <v>275</v>
      </c>
      <c r="G96" t="s">
        <v>203</v>
      </c>
      <c r="H96">
        <v>9.6118770355446799</v>
      </c>
      <c r="I96">
        <v>15.79488216673394</v>
      </c>
      <c r="J96">
        <v>24.121105078905909</v>
      </c>
      <c r="K96">
        <v>34.67092264348171</v>
      </c>
      <c r="L96">
        <v>37.733440530345902</v>
      </c>
      <c r="M96">
        <v>32.29263078455061</v>
      </c>
      <c r="N96">
        <v>45.383721616221337</v>
      </c>
      <c r="O96">
        <v>37.738354069198358</v>
      </c>
      <c r="P96">
        <v>41.567199185565457</v>
      </c>
      <c r="Q96">
        <v>35.095500248121731</v>
      </c>
      <c r="R96">
        <v>8.4648726568255093</v>
      </c>
      <c r="S96">
        <v>13.623698579338029</v>
      </c>
      <c r="T96">
        <v>17.176893601695749</v>
      </c>
      <c r="U96">
        <v>23.80411206596753</v>
      </c>
      <c r="V96">
        <v>32.446807600468411</v>
      </c>
      <c r="W96" t="s">
        <v>261</v>
      </c>
      <c r="X96" t="s">
        <v>262</v>
      </c>
      <c r="Y96" t="s">
        <v>263</v>
      </c>
      <c r="Z96" t="s">
        <v>264</v>
      </c>
      <c r="AA96" t="s">
        <v>265</v>
      </c>
      <c r="AB96" t="s">
        <v>266</v>
      </c>
      <c r="AC96" t="s">
        <v>267</v>
      </c>
      <c r="AD96" t="s">
        <v>268</v>
      </c>
      <c r="AE96" t="s">
        <v>269</v>
      </c>
      <c r="AF96" t="s">
        <v>270</v>
      </c>
      <c r="AG96" t="s">
        <v>271</v>
      </c>
      <c r="AH96" t="s">
        <v>272</v>
      </c>
      <c r="AI96" t="s">
        <v>273</v>
      </c>
      <c r="AJ96">
        <v>17.868265133019431</v>
      </c>
      <c r="AK96">
        <v>14.18109771999241</v>
      </c>
      <c r="AL96">
        <v>28.24469305322393</v>
      </c>
      <c r="AM96">
        <v>21.675073346355202</v>
      </c>
      <c r="AN96">
        <v>13.321811744100611</v>
      </c>
      <c r="AO96">
        <v>39.468291735305947</v>
      </c>
      <c r="AP96">
        <v>16.259160976271279</v>
      </c>
      <c r="AQ96">
        <v>24.348639902827198</v>
      </c>
      <c r="AR96">
        <v>34.449296773460148</v>
      </c>
      <c r="AS96">
        <v>16.052870100432099</v>
      </c>
      <c r="AT96">
        <v>20.714274129596951</v>
      </c>
      <c r="AU96">
        <v>6.6265172119447397</v>
      </c>
      <c r="AV96">
        <v>22.972279023876531</v>
      </c>
      <c r="AW96">
        <v>1174.6886100000011</v>
      </c>
      <c r="AX96">
        <v>1930.7569939999989</v>
      </c>
      <c r="AY96">
        <v>2948.002990999998</v>
      </c>
      <c r="AZ96">
        <v>4237.2062859999978</v>
      </c>
      <c r="BA96">
        <v>4612.1236389999985</v>
      </c>
      <c r="BB96">
        <v>1079.1116700000009</v>
      </c>
      <c r="BC96">
        <v>1516.9746769999999</v>
      </c>
      <c r="BD96">
        <v>1261.8853079999999</v>
      </c>
      <c r="BE96">
        <v>1392.933578000001</v>
      </c>
      <c r="BF96">
        <v>1170.232068999999</v>
      </c>
      <c r="BG96">
        <v>751.58245199999988</v>
      </c>
      <c r="BH96">
        <v>1210.4620510000011</v>
      </c>
      <c r="BI96">
        <v>1524.0255749999999</v>
      </c>
      <c r="BJ96">
        <v>2113.486695999999</v>
      </c>
      <c r="BK96">
        <v>2882.084444000001</v>
      </c>
      <c r="BL96">
        <v>424.38429500000001</v>
      </c>
      <c r="BM96">
        <v>439.8834359999999</v>
      </c>
      <c r="BN96">
        <v>2009.027112</v>
      </c>
      <c r="BO96">
        <v>1045.1701169999999</v>
      </c>
      <c r="BP96">
        <v>477.76666200000011</v>
      </c>
      <c r="BQ96">
        <v>5035.384389000008</v>
      </c>
      <c r="BR96">
        <v>948.79591500000004</v>
      </c>
      <c r="BS96">
        <v>825.15894199999923</v>
      </c>
      <c r="BT96">
        <v>1380.830187999999</v>
      </c>
      <c r="BU96">
        <v>454.50732999999991</v>
      </c>
      <c r="BV96">
        <v>667.47503800000038</v>
      </c>
      <c r="BW96">
        <v>267.19326400000011</v>
      </c>
      <c r="BX96">
        <v>927.20183200000145</v>
      </c>
    </row>
    <row r="97">
      <c r="A97" t="s">
        <v>406</v>
      </c>
      <c r="B97">
        <v>2016</v>
      </c>
      <c r="C97" t="s">
        <v>410</v>
      </c>
      <c r="D97">
        <v>59</v>
      </c>
      <c r="E97" t="s">
        <v>274</v>
      </c>
      <c r="F97" t="s">
        <v>276</v>
      </c>
      <c r="G97" t="s">
        <v>203</v>
      </c>
      <c r="H97">
        <v>9.622440473822353</v>
      </c>
      <c r="I97">
        <v>11.37977770718649</v>
      </c>
      <c r="J97">
        <v>11.424283357352209</v>
      </c>
      <c r="K97">
        <v>8.9604847279746505</v>
      </c>
      <c r="L97">
        <v>6.059621541861997</v>
      </c>
      <c r="M97">
        <v>6.6357617053353897</v>
      </c>
      <c r="N97">
        <v>6.024706744447923</v>
      </c>
      <c r="O97">
        <v>5.8719001434982419</v>
      </c>
      <c r="P97">
        <v>3.1819439891563079</v>
      </c>
      <c r="Q97">
        <v>3.0226879818433559</v>
      </c>
      <c r="R97">
        <v>8.6888198419770006</v>
      </c>
      <c r="S97">
        <v>11.702583845499801</v>
      </c>
      <c r="T97">
        <v>11.80262555248501</v>
      </c>
      <c r="U97">
        <v>12.269866558115901</v>
      </c>
      <c r="V97">
        <v>11.531710823558591</v>
      </c>
      <c r="W97" t="s">
        <v>261</v>
      </c>
      <c r="X97" t="s">
        <v>262</v>
      </c>
      <c r="Y97" t="s">
        <v>263</v>
      </c>
      <c r="Z97" t="s">
        <v>264</v>
      </c>
      <c r="AA97" t="s">
        <v>265</v>
      </c>
      <c r="AB97" t="s">
        <v>266</v>
      </c>
      <c r="AC97" t="s">
        <v>267</v>
      </c>
      <c r="AD97" t="s">
        <v>268</v>
      </c>
      <c r="AE97" t="s">
        <v>269</v>
      </c>
      <c r="AF97" t="s">
        <v>270</v>
      </c>
      <c r="AG97" t="s">
        <v>271</v>
      </c>
      <c r="AH97" t="s">
        <v>272</v>
      </c>
      <c r="AI97" t="s">
        <v>273</v>
      </c>
      <c r="AJ97">
        <v>21.41692785136858</v>
      </c>
      <c r="AK97">
        <v>11.78019863278243</v>
      </c>
      <c r="AL97">
        <v>8.3062561718249945</v>
      </c>
      <c r="AM97">
        <v>14.648194823529989</v>
      </c>
      <c r="AN97">
        <v>15.5739520417973</v>
      </c>
      <c r="AO97">
        <v>2.8115922835965601</v>
      </c>
      <c r="AP97">
        <v>5.1894208626111196</v>
      </c>
      <c r="AQ97">
        <v>7.5421705205159011</v>
      </c>
      <c r="AR97">
        <v>24.75687367143065</v>
      </c>
      <c r="AS97">
        <v>2.155815708744715</v>
      </c>
      <c r="AT97">
        <v>8.6302214204193781</v>
      </c>
      <c r="AU97">
        <v>4.856726362879912</v>
      </c>
      <c r="AV97">
        <v>15.48073862881469</v>
      </c>
      <c r="AW97">
        <v>1175.979591</v>
      </c>
      <c r="AX97">
        <v>1391.057252999999</v>
      </c>
      <c r="AY97">
        <v>1396.238746</v>
      </c>
      <c r="AZ97">
        <v>1095.079661</v>
      </c>
      <c r="BA97">
        <v>740.66195299999981</v>
      </c>
      <c r="BB97">
        <v>221.74495300000001</v>
      </c>
      <c r="BC97">
        <v>201.3789800000001</v>
      </c>
      <c r="BD97">
        <v>196.34307600000011</v>
      </c>
      <c r="BE97">
        <v>106.628224</v>
      </c>
      <c r="BF97">
        <v>100.78917199999999</v>
      </c>
      <c r="BG97">
        <v>771.46636300000046</v>
      </c>
      <c r="BH97">
        <v>1039.77151</v>
      </c>
      <c r="BI97">
        <v>1047.1918619999999</v>
      </c>
      <c r="BJ97">
        <v>1089.4000020000001</v>
      </c>
      <c r="BK97">
        <v>1024.303062</v>
      </c>
      <c r="BL97">
        <v>508.66761600000012</v>
      </c>
      <c r="BM97">
        <v>365.40995299999997</v>
      </c>
      <c r="BN97">
        <v>590.81873599999972</v>
      </c>
      <c r="BO97">
        <v>706.33465699999988</v>
      </c>
      <c r="BP97">
        <v>558.53627299999982</v>
      </c>
      <c r="BQ97">
        <v>358.70434899999998</v>
      </c>
      <c r="BR97">
        <v>302.82628499999998</v>
      </c>
      <c r="BS97">
        <v>255.59905900000001</v>
      </c>
      <c r="BT97">
        <v>992.32906699999967</v>
      </c>
      <c r="BU97">
        <v>61.03793499999999</v>
      </c>
      <c r="BV97">
        <v>278.0912009999999</v>
      </c>
      <c r="BW97">
        <v>195.83206799999999</v>
      </c>
      <c r="BX97">
        <v>624.83000500000003</v>
      </c>
    </row>
    <row r="98">
      <c r="A98" t="s">
        <v>406</v>
      </c>
      <c r="B98">
        <v>2016</v>
      </c>
      <c r="C98" t="s">
        <v>410</v>
      </c>
      <c r="D98">
        <v>60</v>
      </c>
      <c r="E98" t="s">
        <v>274</v>
      </c>
      <c r="F98" t="s">
        <v>277</v>
      </c>
      <c r="G98" t="s">
        <v>203</v>
      </c>
      <c r="H98">
        <v>2.8932117466322591</v>
      </c>
      <c r="I98">
        <v>3.9709737300541752</v>
      </c>
      <c r="J98">
        <v>3.6175009867362902</v>
      </c>
      <c r="K98">
        <v>3.1674473975942821</v>
      </c>
      <c r="L98">
        <v>1.8304702529907351</v>
      </c>
      <c r="M98">
        <v>5.407672472112961</v>
      </c>
      <c r="N98">
        <v>4.6448559462254924</v>
      </c>
      <c r="O98">
        <v>3.887512350688564</v>
      </c>
      <c r="P98">
        <v>0.70080318963497512</v>
      </c>
      <c r="Q98">
        <v>0.97660000269342107</v>
      </c>
      <c r="R98">
        <v>3.1334519773678862</v>
      </c>
      <c r="S98">
        <v>2.918985778548064</v>
      </c>
      <c r="T98">
        <v>3.08935705369049</v>
      </c>
      <c r="U98">
        <v>3.9390170815332159</v>
      </c>
      <c r="V98">
        <v>2.3478678246948101</v>
      </c>
      <c r="W98" t="s">
        <v>261</v>
      </c>
      <c r="X98" t="s">
        <v>262</v>
      </c>
      <c r="Y98" t="s">
        <v>263</v>
      </c>
      <c r="Z98" t="s">
        <v>264</v>
      </c>
      <c r="AA98" t="s">
        <v>265</v>
      </c>
      <c r="AB98" t="s">
        <v>266</v>
      </c>
      <c r="AC98" t="s">
        <v>267</v>
      </c>
      <c r="AD98" t="s">
        <v>268</v>
      </c>
      <c r="AE98" t="s">
        <v>269</v>
      </c>
      <c r="AF98" t="s">
        <v>270</v>
      </c>
      <c r="AG98" t="s">
        <v>271</v>
      </c>
      <c r="AH98" t="s">
        <v>272</v>
      </c>
      <c r="AI98" t="s">
        <v>273</v>
      </c>
      <c r="AJ98">
        <v>0.62725371412876607</v>
      </c>
      <c r="AK98">
        <v>0.68949849001229313</v>
      </c>
      <c r="AL98">
        <v>3.2761835630294409</v>
      </c>
      <c r="AM98">
        <v>1.2150383993353611</v>
      </c>
      <c r="AN98">
        <v>1.5793423627088901</v>
      </c>
      <c r="AO98">
        <v>2.9824180604237331</v>
      </c>
      <c r="AP98">
        <v>1.594961755523743</v>
      </c>
      <c r="AQ98">
        <v>2.7667932982578991</v>
      </c>
      <c r="AR98">
        <v>3.3035828769892328</v>
      </c>
      <c r="AS98">
        <v>3.457795746806664</v>
      </c>
      <c r="AT98">
        <v>3.7251627391224278</v>
      </c>
      <c r="AU98">
        <v>6.7479095115718017</v>
      </c>
      <c r="AV98">
        <v>7.8694500400070018</v>
      </c>
      <c r="AW98">
        <v>353.5857640000001</v>
      </c>
      <c r="AX98">
        <v>485.40946500000001</v>
      </c>
      <c r="AY98">
        <v>442.11920199999997</v>
      </c>
      <c r="AZ98">
        <v>387.10039999999992</v>
      </c>
      <c r="BA98">
        <v>223.73669100000001</v>
      </c>
      <c r="BB98">
        <v>180.70631999999989</v>
      </c>
      <c r="BC98">
        <v>155.25674400000011</v>
      </c>
      <c r="BD98">
        <v>129.989631</v>
      </c>
      <c r="BE98">
        <v>23.484197000000002</v>
      </c>
      <c r="BF98">
        <v>32.563965000000003</v>
      </c>
      <c r="BG98">
        <v>278.21417000000002</v>
      </c>
      <c r="BH98">
        <v>259.35112199999998</v>
      </c>
      <c r="BI98">
        <v>274.10422799999998</v>
      </c>
      <c r="BJ98">
        <v>349.73201999999998</v>
      </c>
      <c r="BK98">
        <v>208.54912499999989</v>
      </c>
      <c r="BL98">
        <v>14.897732</v>
      </c>
      <c r="BM98">
        <v>21.387551999999999</v>
      </c>
      <c r="BN98">
        <v>233.03286</v>
      </c>
      <c r="BO98">
        <v>58.589044000000001</v>
      </c>
      <c r="BP98">
        <v>56.640729</v>
      </c>
      <c r="BQ98">
        <v>380.49838699999998</v>
      </c>
      <c r="BR98">
        <v>93.073265000000006</v>
      </c>
      <c r="BS98">
        <v>93.764754000000011</v>
      </c>
      <c r="BT98">
        <v>132.417419</v>
      </c>
      <c r="BU98">
        <v>97.901091999999991</v>
      </c>
      <c r="BV98">
        <v>120.035736</v>
      </c>
      <c r="BW98">
        <v>272.08802300000002</v>
      </c>
      <c r="BX98">
        <v>317.62492900000012</v>
      </c>
    </row>
    <row r="99">
      <c r="A99" t="s">
        <v>406</v>
      </c>
      <c r="B99">
        <v>2016</v>
      </c>
      <c r="C99" t="s">
        <v>410</v>
      </c>
      <c r="D99">
        <v>61</v>
      </c>
      <c r="E99" t="s">
        <v>274</v>
      </c>
      <c r="F99" t="s">
        <v>278</v>
      </c>
      <c r="G99" t="s">
        <v>203</v>
      </c>
      <c r="H99">
        <v>29.579162736174521</v>
      </c>
      <c r="I99">
        <v>28.697669720017</v>
      </c>
      <c r="J99">
        <v>27.198241976834581</v>
      </c>
      <c r="K99">
        <v>18.693305587450201</v>
      </c>
      <c r="L99">
        <v>7.7668304541905098</v>
      </c>
      <c r="M99">
        <v>22.135318059631221</v>
      </c>
      <c r="N99">
        <v>10.164190658513411</v>
      </c>
      <c r="O99">
        <v>7.0960637625873648</v>
      </c>
      <c r="P99">
        <v>4.6064532863672136</v>
      </c>
      <c r="Q99">
        <v>2.440954439909949</v>
      </c>
      <c r="R99">
        <v>30.41369600439581</v>
      </c>
      <c r="S99">
        <v>28.5454135787609</v>
      </c>
      <c r="T99">
        <v>29.16107073330063</v>
      </c>
      <c r="U99">
        <v>26.63824176719438</v>
      </c>
      <c r="V99">
        <v>21.83325956571117</v>
      </c>
      <c r="W99" t="s">
        <v>261</v>
      </c>
      <c r="X99" t="s">
        <v>262</v>
      </c>
      <c r="Y99" t="s">
        <v>263</v>
      </c>
      <c r="Z99" t="s">
        <v>264</v>
      </c>
      <c r="AA99" t="s">
        <v>265</v>
      </c>
      <c r="AB99" t="s">
        <v>266</v>
      </c>
      <c r="AC99" t="s">
        <v>267</v>
      </c>
      <c r="AD99" t="s">
        <v>268</v>
      </c>
      <c r="AE99" t="s">
        <v>269</v>
      </c>
      <c r="AF99" t="s">
        <v>270</v>
      </c>
      <c r="AG99" t="s">
        <v>271</v>
      </c>
      <c r="AH99" t="s">
        <v>272</v>
      </c>
      <c r="AI99" t="s">
        <v>273</v>
      </c>
      <c r="AJ99">
        <v>27.440876985618779</v>
      </c>
      <c r="AK99">
        <v>32.140361309464168</v>
      </c>
      <c r="AL99">
        <v>15.15601640238882</v>
      </c>
      <c r="AM99">
        <v>27.937599905292991</v>
      </c>
      <c r="AN99">
        <v>34.256903321041328</v>
      </c>
      <c r="AO99">
        <v>6.7956130820577814</v>
      </c>
      <c r="AP99">
        <v>32.735098509444377</v>
      </c>
      <c r="AQ99">
        <v>18.249009465851561</v>
      </c>
      <c r="AR99">
        <v>18.586243015862429</v>
      </c>
      <c r="AS99">
        <v>46.229114936494319</v>
      </c>
      <c r="AT99">
        <v>21.191681243939581</v>
      </c>
      <c r="AU99">
        <v>36.337690184713132</v>
      </c>
      <c r="AV99">
        <v>19.345050593798909</v>
      </c>
      <c r="AW99">
        <v>3614.934464000004</v>
      </c>
      <c r="AX99">
        <v>3507.986064000002</v>
      </c>
      <c r="AY99">
        <v>3324.0806519999992</v>
      </c>
      <c r="AZ99">
        <v>2284.5481430000018</v>
      </c>
      <c r="BA99">
        <v>949.33252399999958</v>
      </c>
      <c r="BB99">
        <v>739.688265</v>
      </c>
      <c r="BC99">
        <v>339.74339899999978</v>
      </c>
      <c r="BD99">
        <v>237.27634199999989</v>
      </c>
      <c r="BE99">
        <v>154.36410400000011</v>
      </c>
      <c r="BF99">
        <v>81.391721000000018</v>
      </c>
      <c r="BG99">
        <v>2700.3832360000019</v>
      </c>
      <c r="BH99">
        <v>2536.2525209999999</v>
      </c>
      <c r="BI99">
        <v>2587.3256610000021</v>
      </c>
      <c r="BJ99">
        <v>2365.1194979999991</v>
      </c>
      <c r="BK99">
        <v>1939.3371000000011</v>
      </c>
      <c r="BL99">
        <v>651.7407900000004</v>
      </c>
      <c r="BM99">
        <v>996.96179000000018</v>
      </c>
      <c r="BN99">
        <v>1078.0378390000001</v>
      </c>
      <c r="BO99">
        <v>1347.1485930000019</v>
      </c>
      <c r="BP99">
        <v>1228.572108999999</v>
      </c>
      <c r="BQ99">
        <v>866.98771399999976</v>
      </c>
      <c r="BR99">
        <v>1910.2417269999969</v>
      </c>
      <c r="BS99">
        <v>618.44659099999978</v>
      </c>
      <c r="BT99">
        <v>744.99185299999976</v>
      </c>
      <c r="BU99">
        <v>1308.891897</v>
      </c>
      <c r="BV99">
        <v>682.85850399999958</v>
      </c>
      <c r="BW99">
        <v>1465.2019659999989</v>
      </c>
      <c r="BX99">
        <v>780.80047400000024</v>
      </c>
    </row>
    <row r="100">
      <c r="A100" t="s">
        <v>406</v>
      </c>
      <c r="B100">
        <v>2016</v>
      </c>
      <c r="C100" t="s">
        <v>410</v>
      </c>
      <c r="D100">
        <v>62</v>
      </c>
      <c r="E100" t="s">
        <v>274</v>
      </c>
      <c r="F100" t="s">
        <v>279</v>
      </c>
      <c r="G100" t="s">
        <v>203</v>
      </c>
      <c r="H100">
        <v>1.666605093161591</v>
      </c>
      <c r="I100">
        <v>2.3743986942454729</v>
      </c>
      <c r="J100">
        <v>3.1397072428505162</v>
      </c>
      <c r="K100">
        <v>6.2974505488534351</v>
      </c>
      <c r="L100">
        <v>7.6816008493714278</v>
      </c>
      <c r="M100">
        <v>7.314733274218689</v>
      </c>
      <c r="N100">
        <v>9.4506225485346906</v>
      </c>
      <c r="O100">
        <v>12.007672239587899</v>
      </c>
      <c r="P100">
        <v>7.4742790854733441</v>
      </c>
      <c r="Q100">
        <v>8.2977540006698014</v>
      </c>
      <c r="R100">
        <v>1.7648123615579181</v>
      </c>
      <c r="S100">
        <v>2.0675787333429212</v>
      </c>
      <c r="T100">
        <v>2.5371102905773339</v>
      </c>
      <c r="U100">
        <v>2.5189866152158351</v>
      </c>
      <c r="V100">
        <v>3.4680418285696319</v>
      </c>
      <c r="W100" t="s">
        <v>261</v>
      </c>
      <c r="X100" t="s">
        <v>262</v>
      </c>
      <c r="Y100" t="s">
        <v>263</v>
      </c>
      <c r="Z100" t="s">
        <v>264</v>
      </c>
      <c r="AA100" t="s">
        <v>265</v>
      </c>
      <c r="AB100" t="s">
        <v>266</v>
      </c>
      <c r="AC100" t="s">
        <v>267</v>
      </c>
      <c r="AD100" t="s">
        <v>268</v>
      </c>
      <c r="AE100" t="s">
        <v>269</v>
      </c>
      <c r="AF100" t="s">
        <v>270</v>
      </c>
      <c r="AG100" t="s">
        <v>271</v>
      </c>
      <c r="AH100" t="s">
        <v>272</v>
      </c>
      <c r="AI100" t="s">
        <v>273</v>
      </c>
      <c r="AJ100">
        <v>4.2422965887902926</v>
      </c>
      <c r="AK100">
        <v>0.91597112116736035</v>
      </c>
      <c r="AL100">
        <v>0.25914181463769331</v>
      </c>
      <c r="AM100">
        <v>2.5576601520522568</v>
      </c>
      <c r="AN100">
        <v>4.4364954188432124</v>
      </c>
      <c r="AO100">
        <v>10.71447079518998</v>
      </c>
      <c r="AP100">
        <v>0.78683474014007415</v>
      </c>
      <c r="AQ100">
        <v>3.387630383056611</v>
      </c>
      <c r="AR100">
        <v>1.3551088824696309</v>
      </c>
      <c r="AS100">
        <v>3.1917206608812561</v>
      </c>
      <c r="AT100">
        <v>1.846403335408489</v>
      </c>
      <c r="AU100">
        <v>6.1364986611993446</v>
      </c>
      <c r="AV100">
        <v>4.3817368260059464</v>
      </c>
      <c r="AW100">
        <v>203.67947000000001</v>
      </c>
      <c r="AX100">
        <v>290.24508300000002</v>
      </c>
      <c r="AY100">
        <v>383.72480499999989</v>
      </c>
      <c r="AZ100">
        <v>769.62465999999995</v>
      </c>
      <c r="BA100">
        <v>938.91498800000022</v>
      </c>
      <c r="BB100">
        <v>244.43391099999999</v>
      </c>
      <c r="BC100">
        <v>315.89201100000002</v>
      </c>
      <c r="BD100">
        <v>401.50943400000011</v>
      </c>
      <c r="BE100">
        <v>250.46610100000001</v>
      </c>
      <c r="BF100">
        <v>276.68213199999991</v>
      </c>
      <c r="BG100">
        <v>156.69485599999999</v>
      </c>
      <c r="BH100">
        <v>183.70382900000001</v>
      </c>
      <c r="BI100">
        <v>225.105951</v>
      </c>
      <c r="BJ100">
        <v>223.65231200000011</v>
      </c>
      <c r="BK100">
        <v>308.0484689999999</v>
      </c>
      <c r="BL100">
        <v>100.75763000000001</v>
      </c>
      <c r="BM100">
        <v>28.412506</v>
      </c>
      <c r="BN100">
        <v>18.432593000000001</v>
      </c>
      <c r="BO100">
        <v>123.330146</v>
      </c>
      <c r="BP100">
        <v>159.10820899999999</v>
      </c>
      <c r="BQ100">
        <v>1366.9575400000001</v>
      </c>
      <c r="BR100">
        <v>45.915382000000001</v>
      </c>
      <c r="BS100">
        <v>114.804503</v>
      </c>
      <c r="BT100">
        <v>54.316790999999988</v>
      </c>
      <c r="BU100">
        <v>90.367668000000009</v>
      </c>
      <c r="BV100">
        <v>59.496563999999992</v>
      </c>
      <c r="BW100">
        <v>247.43482200000011</v>
      </c>
      <c r="BX100">
        <v>176.85465199999999</v>
      </c>
    </row>
    <row r="101">
      <c r="A101" t="s">
        <v>406</v>
      </c>
      <c r="B101">
        <v>2016</v>
      </c>
      <c r="C101" t="s">
        <v>410</v>
      </c>
      <c r="D101">
        <v>63</v>
      </c>
      <c r="E101" t="s">
        <v>274</v>
      </c>
      <c r="F101" t="s">
        <v>280</v>
      </c>
      <c r="G101" t="s">
        <v>203</v>
      </c>
      <c r="H101">
        <v>3.7488762019802522</v>
      </c>
      <c r="I101">
        <v>4.4851002437890273</v>
      </c>
      <c r="J101">
        <v>5.9078111808840212</v>
      </c>
      <c r="K101">
        <v>7.676279209621911</v>
      </c>
      <c r="L101">
        <v>7.9828728842813961</v>
      </c>
      <c r="M101">
        <v>10.13178386736992</v>
      </c>
      <c r="N101">
        <v>7.0563699123721308</v>
      </c>
      <c r="O101">
        <v>9.4933723329216857</v>
      </c>
      <c r="P101">
        <v>5.0296842509790567</v>
      </c>
      <c r="Q101">
        <v>7.0208643194323548</v>
      </c>
      <c r="R101">
        <v>3.3795002604529549</v>
      </c>
      <c r="S101">
        <v>3.53180378062773</v>
      </c>
      <c r="T101">
        <v>5.3772164631107602</v>
      </c>
      <c r="U101">
        <v>5.176193918943703</v>
      </c>
      <c r="V101">
        <v>8.9757131729128883</v>
      </c>
      <c r="W101" t="s">
        <v>261</v>
      </c>
      <c r="X101" t="s">
        <v>262</v>
      </c>
      <c r="Y101" t="s">
        <v>263</v>
      </c>
      <c r="Z101" t="s">
        <v>264</v>
      </c>
      <c r="AA101" t="s">
        <v>265</v>
      </c>
      <c r="AB101" t="s">
        <v>266</v>
      </c>
      <c r="AC101" t="s">
        <v>267</v>
      </c>
      <c r="AD101" t="s">
        <v>268</v>
      </c>
      <c r="AE101" t="s">
        <v>269</v>
      </c>
      <c r="AF101" t="s">
        <v>270</v>
      </c>
      <c r="AG101" t="s">
        <v>271</v>
      </c>
      <c r="AH101" t="s">
        <v>272</v>
      </c>
      <c r="AI101" t="s">
        <v>273</v>
      </c>
      <c r="AJ101">
        <v>3.4610867480865681</v>
      </c>
      <c r="AK101">
        <v>1.725004034857978</v>
      </c>
      <c r="AL101">
        <v>1.789517846353903</v>
      </c>
      <c r="AM101">
        <v>8.564859468884352</v>
      </c>
      <c r="AN101">
        <v>8.3597546186161491</v>
      </c>
      <c r="AO101">
        <v>4.6706841606709633</v>
      </c>
      <c r="AP101">
        <v>2.347001175859257</v>
      </c>
      <c r="AQ101">
        <v>16.365537450952139</v>
      </c>
      <c r="AR101">
        <v>2.8022550027641122</v>
      </c>
      <c r="AS101">
        <v>4.1766917902052514</v>
      </c>
      <c r="AT101">
        <v>12.547268540991141</v>
      </c>
      <c r="AU101">
        <v>12.070163296323599</v>
      </c>
      <c r="AV101">
        <v>6.3791447667090839</v>
      </c>
      <c r="AW101">
        <v>458.15839700000021</v>
      </c>
      <c r="AX101">
        <v>548.25598399999978</v>
      </c>
      <c r="AY101">
        <v>722.03346300000021</v>
      </c>
      <c r="AZ101">
        <v>938.13420699999995</v>
      </c>
      <c r="BA101">
        <v>975.73919100000046</v>
      </c>
      <c r="BB101">
        <v>338.57031599999988</v>
      </c>
      <c r="BC101">
        <v>235.86286200000001</v>
      </c>
      <c r="BD101">
        <v>317.43692499999997</v>
      </c>
      <c r="BE101">
        <v>168.54674399999999</v>
      </c>
      <c r="BF101">
        <v>234.105242</v>
      </c>
      <c r="BG101">
        <v>300.06040200000001</v>
      </c>
      <c r="BH101">
        <v>313.79984100000001</v>
      </c>
      <c r="BI101">
        <v>477.09531200000009</v>
      </c>
      <c r="BJ101">
        <v>459.57677200000018</v>
      </c>
      <c r="BK101">
        <v>797.26682599999992</v>
      </c>
      <c r="BL101">
        <v>82.203328000000013</v>
      </c>
      <c r="BM101">
        <v>53.507896000000002</v>
      </c>
      <c r="BN101">
        <v>127.28727000000001</v>
      </c>
      <c r="BO101">
        <v>412.99676499999981</v>
      </c>
      <c r="BP101">
        <v>299.80997600000001</v>
      </c>
      <c r="BQ101">
        <v>595.88822000000005</v>
      </c>
      <c r="BR101">
        <v>136.95818199999999</v>
      </c>
      <c r="BS101">
        <v>554.61699800000008</v>
      </c>
      <c r="BT101">
        <v>112.32270800000001</v>
      </c>
      <c r="BU101">
        <v>118.255304</v>
      </c>
      <c r="BV101">
        <v>404.3100179999999</v>
      </c>
      <c r="BW101">
        <v>486.69100600000019</v>
      </c>
      <c r="BX101">
        <v>257.47357099999988</v>
      </c>
    </row>
    <row r="102">
      <c r="A102" t="s">
        <v>406</v>
      </c>
      <c r="B102">
        <v>2016</v>
      </c>
      <c r="C102" t="s">
        <v>410</v>
      </c>
      <c r="D102">
        <v>64</v>
      </c>
      <c r="E102" t="s">
        <v>274</v>
      </c>
      <c r="F102" t="s">
        <v>281</v>
      </c>
      <c r="G102" t="s">
        <v>203</v>
      </c>
      <c r="H102">
        <v>3.5070233614232418</v>
      </c>
      <c r="I102">
        <v>3.3937605462197529</v>
      </c>
      <c r="J102">
        <v>4.0916577331418988</v>
      </c>
      <c r="K102">
        <v>3.8450612721077868</v>
      </c>
      <c r="L102">
        <v>2.2772612864666</v>
      </c>
      <c r="M102">
        <v>3.4100857005581511</v>
      </c>
      <c r="N102">
        <v>1.533343679797903</v>
      </c>
      <c r="O102">
        <v>1.357665759799084</v>
      </c>
      <c r="P102">
        <v>1.4957548453873331</v>
      </c>
      <c r="Q102">
        <v>1.101671815552596</v>
      </c>
      <c r="R102">
        <v>3.114654081412239</v>
      </c>
      <c r="S102">
        <v>3.6659440184290308</v>
      </c>
      <c r="T102">
        <v>3.3085596164942901</v>
      </c>
      <c r="U102">
        <v>4.9473632056983936</v>
      </c>
      <c r="V102">
        <v>5.1702221159975972</v>
      </c>
      <c r="W102" t="s">
        <v>261</v>
      </c>
      <c r="X102" t="s">
        <v>262</v>
      </c>
      <c r="Y102" t="s">
        <v>263</v>
      </c>
      <c r="Z102" t="s">
        <v>264</v>
      </c>
      <c r="AA102" t="s">
        <v>265</v>
      </c>
      <c r="AB102" t="s">
        <v>266</v>
      </c>
      <c r="AC102" t="s">
        <v>267</v>
      </c>
      <c r="AD102" t="s">
        <v>268</v>
      </c>
      <c r="AE102" t="s">
        <v>269</v>
      </c>
      <c r="AF102" t="s">
        <v>270</v>
      </c>
      <c r="AG102" t="s">
        <v>271</v>
      </c>
      <c r="AH102" t="s">
        <v>272</v>
      </c>
      <c r="AI102" t="s">
        <v>273</v>
      </c>
      <c r="AJ102">
        <v>1.3744720064877309</v>
      </c>
      <c r="AK102">
        <v>2.7275324663384728</v>
      </c>
      <c r="AL102">
        <v>2.7235041119601648</v>
      </c>
      <c r="AM102">
        <v>7.9983011076219288</v>
      </c>
      <c r="AN102">
        <v>3.4215754815951009</v>
      </c>
      <c r="AO102">
        <v>0.68622588155985498</v>
      </c>
      <c r="AP102">
        <v>0.99173038838450966</v>
      </c>
      <c r="AQ102">
        <v>6.236607528227915</v>
      </c>
      <c r="AR102">
        <v>1.3682938330222909</v>
      </c>
      <c r="AS102">
        <v>1.7749264138059571</v>
      </c>
      <c r="AT102">
        <v>9.1804039304110976</v>
      </c>
      <c r="AU102">
        <v>7.8627668020981449</v>
      </c>
      <c r="AV102">
        <v>4.8979150370279152</v>
      </c>
      <c r="AW102">
        <v>428.60103000000021</v>
      </c>
      <c r="AX102">
        <v>414.85126900000012</v>
      </c>
      <c r="AY102">
        <v>500.06909699999989</v>
      </c>
      <c r="AZ102">
        <v>469.91301500000009</v>
      </c>
      <c r="BA102">
        <v>278.34754700000002</v>
      </c>
      <c r="BB102">
        <v>113.953654</v>
      </c>
      <c r="BC102">
        <v>51.252816000000003</v>
      </c>
      <c r="BD102">
        <v>45.397275999999998</v>
      </c>
      <c r="BE102">
        <v>50.123347000000003</v>
      </c>
      <c r="BF102">
        <v>36.734386999999998</v>
      </c>
      <c r="BG102">
        <v>276.5451349999999</v>
      </c>
      <c r="BH102">
        <v>325.71816600000011</v>
      </c>
      <c r="BI102">
        <v>293.55304800000022</v>
      </c>
      <c r="BJ102">
        <v>439.25966599999992</v>
      </c>
      <c r="BK102">
        <v>459.24446300000022</v>
      </c>
      <c r="BL102">
        <v>32.644710000000003</v>
      </c>
      <c r="BM102">
        <v>84.605322999999999</v>
      </c>
      <c r="BN102">
        <v>193.72112100000001</v>
      </c>
      <c r="BO102">
        <v>385.67737099999982</v>
      </c>
      <c r="BP102">
        <v>122.709638</v>
      </c>
      <c r="BQ102">
        <v>87.549041000000017</v>
      </c>
      <c r="BR102">
        <v>57.871974000000002</v>
      </c>
      <c r="BS102">
        <v>211.35441199999991</v>
      </c>
      <c r="BT102">
        <v>54.845283000000002</v>
      </c>
      <c r="BU102">
        <v>50.253759000000002</v>
      </c>
      <c r="BV102">
        <v>295.819705</v>
      </c>
      <c r="BW102">
        <v>317.04110300000008</v>
      </c>
      <c r="BX102">
        <v>197.68851799999999</v>
      </c>
    </row>
    <row r="103">
      <c r="A103" t="s">
        <v>406</v>
      </c>
      <c r="B103">
        <v>2016</v>
      </c>
      <c r="C103" t="s">
        <v>410</v>
      </c>
      <c r="D103">
        <v>65</v>
      </c>
      <c r="E103" t="s">
        <v>274</v>
      </c>
      <c r="F103" t="s">
        <v>282</v>
      </c>
      <c r="G103" t="s">
        <v>203</v>
      </c>
      <c r="H103">
        <v>7.9521390720187828</v>
      </c>
      <c r="I103">
        <v>7.1005593969157923</v>
      </c>
      <c r="J103">
        <v>4.7676295634364267</v>
      </c>
      <c r="K103">
        <v>3.1056134305574692</v>
      </c>
      <c r="L103">
        <v>0.57273129478315699</v>
      </c>
      <c r="M103">
        <v>1.8955880496307089</v>
      </c>
      <c r="N103">
        <v>0.74131349399858981</v>
      </c>
      <c r="O103">
        <v>0.71439048533307647</v>
      </c>
      <c r="P103">
        <v>0.23935779302079541</v>
      </c>
      <c r="Q103">
        <v>0.072292440048150997</v>
      </c>
      <c r="R103">
        <v>8.9254024059702903</v>
      </c>
      <c r="S103">
        <v>6.9318083995721196</v>
      </c>
      <c r="T103">
        <v>6.8966987357634224</v>
      </c>
      <c r="U103">
        <v>4.4683109552204048</v>
      </c>
      <c r="V103">
        <v>3.7445235805286781</v>
      </c>
      <c r="W103" t="s">
        <v>261</v>
      </c>
      <c r="X103" t="s">
        <v>262</v>
      </c>
      <c r="Y103" t="s">
        <v>263</v>
      </c>
      <c r="Z103" t="s">
        <v>264</v>
      </c>
      <c r="AA103" t="s">
        <v>265</v>
      </c>
      <c r="AB103" t="s">
        <v>266</v>
      </c>
      <c r="AC103" t="s">
        <v>267</v>
      </c>
      <c r="AD103" t="s">
        <v>268</v>
      </c>
      <c r="AE103" t="s">
        <v>269</v>
      </c>
      <c r="AF103" t="s">
        <v>270</v>
      </c>
      <c r="AG103" t="s">
        <v>271</v>
      </c>
      <c r="AH103" t="s">
        <v>272</v>
      </c>
      <c r="AI103" t="s">
        <v>273</v>
      </c>
      <c r="AJ103">
        <v>6.7028501927855091</v>
      </c>
      <c r="AK103">
        <v>10.5967035216498</v>
      </c>
      <c r="AL103">
        <v>5.3894287848544247</v>
      </c>
      <c r="AM103">
        <v>4.2206292580077482</v>
      </c>
      <c r="AN103">
        <v>5.2795958258828479</v>
      </c>
      <c r="AO103">
        <v>0.9038809544441796</v>
      </c>
      <c r="AP103">
        <v>8.5964091000673655</v>
      </c>
      <c r="AQ103">
        <v>6.0370157028518081</v>
      </c>
      <c r="AR103">
        <v>3.4533683530621602</v>
      </c>
      <c r="AS103">
        <v>7.0705474732422253</v>
      </c>
      <c r="AT103">
        <v>3.0728742174488031</v>
      </c>
      <c r="AU103">
        <v>2.3350454546854742</v>
      </c>
      <c r="AV103">
        <v>6.308287095405622</v>
      </c>
      <c r="AW103">
        <v>971.84838699999978</v>
      </c>
      <c r="AX103">
        <v>867.96815400000014</v>
      </c>
      <c r="AY103">
        <v>582.6841750000001</v>
      </c>
      <c r="AZ103">
        <v>379.54354099999989</v>
      </c>
      <c r="BA103">
        <v>70.004418000000001</v>
      </c>
      <c r="BB103">
        <v>63.344209999999997</v>
      </c>
      <c r="BC103">
        <v>24.778791999999999</v>
      </c>
      <c r="BD103">
        <v>23.887604</v>
      </c>
      <c r="BE103">
        <v>8.020976000000001</v>
      </c>
      <c r="BF103">
        <v>2.4105349999999999</v>
      </c>
      <c r="BG103">
        <v>792.47214899999983</v>
      </c>
      <c r="BH103">
        <v>615.88936099999967</v>
      </c>
      <c r="BI103">
        <v>611.91188000000011</v>
      </c>
      <c r="BJ103">
        <v>396.72623500000009</v>
      </c>
      <c r="BK103">
        <v>332.60693299999991</v>
      </c>
      <c r="BL103">
        <v>159.1975680000001</v>
      </c>
      <c r="BM103">
        <v>328.6991210000001</v>
      </c>
      <c r="BN103">
        <v>383.34665300000017</v>
      </c>
      <c r="BO103">
        <v>203.51836900000001</v>
      </c>
      <c r="BP103">
        <v>189.34473199999999</v>
      </c>
      <c r="BQ103">
        <v>115.317584</v>
      </c>
      <c r="BR103">
        <v>501.63952799999993</v>
      </c>
      <c r="BS103">
        <v>204.59038000000001</v>
      </c>
      <c r="BT103">
        <v>138.421266</v>
      </c>
      <c r="BU103">
        <v>200.18947600000001</v>
      </c>
      <c r="BV103">
        <v>99.01707500000002</v>
      </c>
      <c r="BW103">
        <v>94.153292999999991</v>
      </c>
      <c r="BX103">
        <v>254.61363</v>
      </c>
    </row>
    <row r="104">
      <c r="A104" t="s">
        <v>406</v>
      </c>
      <c r="B104">
        <v>2016</v>
      </c>
      <c r="C104" t="s">
        <v>410</v>
      </c>
      <c r="D104">
        <v>66</v>
      </c>
      <c r="E104" t="s">
        <v>274</v>
      </c>
      <c r="F104" t="s">
        <v>283</v>
      </c>
      <c r="G104" t="s">
        <v>203</v>
      </c>
      <c r="H104">
        <v>23.187031565566731</v>
      </c>
      <c r="I104">
        <v>17.184254418351461</v>
      </c>
      <c r="J104">
        <v>10.64699891378452</v>
      </c>
      <c r="K104">
        <v>5.6023296190688434</v>
      </c>
      <c r="L104">
        <v>0.95176025275521292</v>
      </c>
      <c r="M104">
        <v>2.2186273340776079</v>
      </c>
      <c r="N104">
        <v>0.83351219814324362</v>
      </c>
      <c r="O104">
        <v>0.65028708187878514</v>
      </c>
      <c r="P104">
        <v>0.1215760984281057</v>
      </c>
      <c r="Q104">
        <v>0.048398433579776398</v>
      </c>
      <c r="R104">
        <v>23.72099957694466</v>
      </c>
      <c r="S104">
        <v>21.62308841479339</v>
      </c>
      <c r="T104">
        <v>14.59068670096609</v>
      </c>
      <c r="U104">
        <v>11.82273915106113</v>
      </c>
      <c r="V104">
        <v>6.0290126117429654</v>
      </c>
      <c r="W104" t="s">
        <v>261</v>
      </c>
      <c r="X104" t="s">
        <v>262</v>
      </c>
      <c r="Y104" t="s">
        <v>263</v>
      </c>
      <c r="Z104" t="s">
        <v>264</v>
      </c>
      <c r="AA104" t="s">
        <v>265</v>
      </c>
      <c r="AB104" t="s">
        <v>266</v>
      </c>
      <c r="AC104" t="s">
        <v>267</v>
      </c>
      <c r="AD104" t="s">
        <v>268</v>
      </c>
      <c r="AE104" t="s">
        <v>269</v>
      </c>
      <c r="AF104" t="s">
        <v>270</v>
      </c>
      <c r="AG104" t="s">
        <v>271</v>
      </c>
      <c r="AH104" t="s">
        <v>272</v>
      </c>
      <c r="AI104" t="s">
        <v>273</v>
      </c>
      <c r="AJ104">
        <v>12.42883552706882</v>
      </c>
      <c r="AK104">
        <v>23.079520958820211</v>
      </c>
      <c r="AL104">
        <v>25.129458611927461</v>
      </c>
      <c r="AM104">
        <v>7.6398264135094527</v>
      </c>
      <c r="AN104">
        <v>6.7674227783003706</v>
      </c>
      <c r="AO104">
        <v>1.55024644194081</v>
      </c>
      <c r="AP104">
        <v>17.871574089315651</v>
      </c>
      <c r="AQ104">
        <v>9.9433115835898214</v>
      </c>
      <c r="AR104">
        <v>6.9094894211874216</v>
      </c>
      <c r="AS104">
        <v>11.52452104987705</v>
      </c>
      <c r="AT104">
        <v>17.190500550087869</v>
      </c>
      <c r="AU104">
        <v>13.07723811284313</v>
      </c>
      <c r="AV104">
        <v>9.0389204454491257</v>
      </c>
      <c r="AW104">
        <v>2833.7380700000008</v>
      </c>
      <c r="AX104">
        <v>2100.593030999999</v>
      </c>
      <c r="AY104">
        <v>1301.241569999999</v>
      </c>
      <c r="AZ104">
        <v>684.67247099999986</v>
      </c>
      <c r="BA104">
        <v>116.332778</v>
      </c>
      <c r="BB104">
        <v>74.139102000000008</v>
      </c>
      <c r="BC104">
        <v>27.860582000000001</v>
      </c>
      <c r="BD104">
        <v>21.744130999999999</v>
      </c>
      <c r="BE104">
        <v>4.0740639999999999</v>
      </c>
      <c r="BF104">
        <v>1.6138079999999999</v>
      </c>
      <c r="BG104">
        <v>2106.149465999998</v>
      </c>
      <c r="BH104">
        <v>1921.205743</v>
      </c>
      <c r="BI104">
        <v>1294.5635110000001</v>
      </c>
      <c r="BJ104">
        <v>1049.7010700000001</v>
      </c>
      <c r="BK104">
        <v>535.52644299999997</v>
      </c>
      <c r="BL104">
        <v>295.19388500000019</v>
      </c>
      <c r="BM104">
        <v>715.90360500000008</v>
      </c>
      <c r="BN104">
        <v>1787.442460999998</v>
      </c>
      <c r="BO104">
        <v>368.39175299999988</v>
      </c>
      <c r="BP104">
        <v>242.70339899999991</v>
      </c>
      <c r="BQ104">
        <v>197.781216</v>
      </c>
      <c r="BR104">
        <v>1042.8875460000011</v>
      </c>
      <c r="BS104">
        <v>336.97210599999988</v>
      </c>
      <c r="BT104">
        <v>276.95286900000002</v>
      </c>
      <c r="BU104">
        <v>326.29550100000012</v>
      </c>
      <c r="BV104">
        <v>553.92865499999994</v>
      </c>
      <c r="BW104">
        <v>527.29809999999998</v>
      </c>
      <c r="BX104">
        <v>364.82682399999999</v>
      </c>
    </row>
    <row r="105">
      <c r="A105" t="s">
        <v>406</v>
      </c>
      <c r="B105">
        <v>2016</v>
      </c>
      <c r="C105" t="s">
        <v>410</v>
      </c>
      <c r="D105">
        <v>67</v>
      </c>
      <c r="E105" t="s">
        <v>274</v>
      </c>
      <c r="F105" t="s">
        <v>284</v>
      </c>
      <c r="G105" t="s">
        <v>203</v>
      </c>
      <c r="H105">
        <v>7.9389806308876034</v>
      </c>
      <c r="I105">
        <v>4.6171324312356887</v>
      </c>
      <c r="J105">
        <v>2.870743480752092</v>
      </c>
      <c r="K105">
        <v>1.0160527672003721</v>
      </c>
      <c r="L105">
        <v>0.33204418886124532</v>
      </c>
      <c r="M105">
        <v>1.519245253723118</v>
      </c>
      <c r="N105">
        <v>0.18573028193321339</v>
      </c>
      <c r="O105">
        <v>0.30125477103963583</v>
      </c>
      <c r="P105">
        <v>0</v>
      </c>
      <c r="Q105">
        <v>0</v>
      </c>
      <c r="R105">
        <v>8.3013780346049302</v>
      </c>
      <c r="S105">
        <v>5.0197675022702626</v>
      </c>
      <c r="T105">
        <v>4.9979313309133584</v>
      </c>
      <c r="U105">
        <v>2.7713519551529942</v>
      </c>
      <c r="V105">
        <v>1.2454330020411191</v>
      </c>
      <c r="W105" t="s">
        <v>261</v>
      </c>
      <c r="X105" t="s">
        <v>262</v>
      </c>
      <c r="Y105" t="s">
        <v>263</v>
      </c>
      <c r="Z105" t="s">
        <v>264</v>
      </c>
      <c r="AA105" t="s">
        <v>265</v>
      </c>
      <c r="AB105" t="s">
        <v>266</v>
      </c>
      <c r="AC105" t="s">
        <v>267</v>
      </c>
      <c r="AD105" t="s">
        <v>268</v>
      </c>
      <c r="AE105" t="s">
        <v>269</v>
      </c>
      <c r="AF105" t="s">
        <v>270</v>
      </c>
      <c r="AG105" t="s">
        <v>271</v>
      </c>
      <c r="AH105" t="s">
        <v>272</v>
      </c>
      <c r="AI105" t="s">
        <v>273</v>
      </c>
      <c r="AJ105">
        <v>3.9976022730190528</v>
      </c>
      <c r="AK105">
        <v>2.1641117449147029</v>
      </c>
      <c r="AL105">
        <v>1.2454930204264789</v>
      </c>
      <c r="AM105">
        <v>2.1165759532379158</v>
      </c>
      <c r="AN105">
        <v>6.9000372562179519</v>
      </c>
      <c r="AO105">
        <v>0.82945585022424795</v>
      </c>
      <c r="AP105">
        <v>12.49400486055487</v>
      </c>
      <c r="AQ105">
        <v>3.97358184999442</v>
      </c>
      <c r="AR105">
        <v>1.2267100193006111</v>
      </c>
      <c r="AS105">
        <v>3.1734217436800001</v>
      </c>
      <c r="AT105">
        <v>1.9012098925741789</v>
      </c>
      <c r="AU105">
        <v>3.6196456099400058</v>
      </c>
      <c r="AV105">
        <v>3.3264775429054572</v>
      </c>
      <c r="AW105">
        <v>970.24026500000014</v>
      </c>
      <c r="AX105">
        <v>564.39551999999981</v>
      </c>
      <c r="AY105">
        <v>350.85292900000002</v>
      </c>
      <c r="AZ105">
        <v>124.17394299999999</v>
      </c>
      <c r="BA105">
        <v>40.585455000000003</v>
      </c>
      <c r="BB105">
        <v>50.768093000000007</v>
      </c>
      <c r="BC105">
        <v>6.208132</v>
      </c>
      <c r="BD105">
        <v>10.073278999999999</v>
      </c>
      <c r="BE105">
        <v>0</v>
      </c>
      <c r="BF105">
        <v>0</v>
      </c>
      <c r="BG105">
        <v>737.06602700000019</v>
      </c>
      <c r="BH105">
        <v>446.00502799999981</v>
      </c>
      <c r="BI105">
        <v>443.44311299999993</v>
      </c>
      <c r="BJ105">
        <v>246.058978</v>
      </c>
      <c r="BK105">
        <v>110.625462</v>
      </c>
      <c r="BL105">
        <v>94.945962000000009</v>
      </c>
      <c r="BM105">
        <v>67.128576999999993</v>
      </c>
      <c r="BN105">
        <v>88.591129000000009</v>
      </c>
      <c r="BO105">
        <v>102.061105</v>
      </c>
      <c r="BP105">
        <v>247.45941700000009</v>
      </c>
      <c r="BQ105">
        <v>105.82239199999999</v>
      </c>
      <c r="BR105">
        <v>729.08194899999978</v>
      </c>
      <c r="BS105">
        <v>134.66200199999989</v>
      </c>
      <c r="BT105">
        <v>49.170183000000002</v>
      </c>
      <c r="BU105">
        <v>89.849567999999991</v>
      </c>
      <c r="BV105">
        <v>61.262593000000003</v>
      </c>
      <c r="BW105">
        <v>145.950715</v>
      </c>
      <c r="BX105">
        <v>134.26251999999999</v>
      </c>
    </row>
    <row r="106">
      <c r="A106" t="s">
        <v>406</v>
      </c>
      <c r="B106">
        <v>2016</v>
      </c>
      <c r="C106" t="s">
        <v>410</v>
      </c>
      <c r="D106">
        <v>68</v>
      </c>
      <c r="E106" t="s">
        <v>274</v>
      </c>
      <c r="F106" t="s">
        <v>285</v>
      </c>
      <c r="G106" t="s">
        <v>203</v>
      </c>
      <c r="H106">
        <v>0</v>
      </c>
      <c r="I106">
        <v>0.084645741052223597</v>
      </c>
      <c r="J106">
        <v>0.2005277234888817</v>
      </c>
      <c r="K106">
        <v>0.045885734493299503</v>
      </c>
      <c r="L106">
        <v>0.051622217172349001</v>
      </c>
      <c r="M106">
        <v>0.19755778056128639</v>
      </c>
      <c r="N106">
        <v>0.16776975573051911</v>
      </c>
      <c r="O106">
        <v>0</v>
      </c>
      <c r="P106">
        <v>0.054715845227972203</v>
      </c>
      <c r="Q106">
        <v>0</v>
      </c>
      <c r="R106">
        <v>0</v>
      </c>
      <c r="S106">
        <v>0.018971580959793101</v>
      </c>
      <c r="T106">
        <v>0.097620655522180202</v>
      </c>
      <c r="U106">
        <v>0.20167594656641979</v>
      </c>
      <c r="V106">
        <v>0.050393369364409302</v>
      </c>
      <c r="W106" t="s">
        <v>261</v>
      </c>
      <c r="X106" t="s">
        <v>262</v>
      </c>
      <c r="Y106" t="s">
        <v>263</v>
      </c>
      <c r="Z106" t="s">
        <v>264</v>
      </c>
      <c r="AA106" t="s">
        <v>265</v>
      </c>
      <c r="AB106" t="s">
        <v>266</v>
      </c>
      <c r="AC106" t="s">
        <v>267</v>
      </c>
      <c r="AD106" t="s">
        <v>268</v>
      </c>
      <c r="AE106" t="s">
        <v>269</v>
      </c>
      <c r="AF106" t="s">
        <v>270</v>
      </c>
      <c r="AG106" t="s">
        <v>271</v>
      </c>
      <c r="AH106" t="s">
        <v>272</v>
      </c>
      <c r="AI106" t="s">
        <v>273</v>
      </c>
      <c r="AJ106">
        <v>0.24138620656917451</v>
      </c>
      <c r="AK106">
        <v>0</v>
      </c>
      <c r="AL106">
        <v>0.17165219757853339</v>
      </c>
      <c r="AM106">
        <v>0</v>
      </c>
      <c r="AN106">
        <v>0</v>
      </c>
      <c r="AO106">
        <v>0</v>
      </c>
      <c r="AP106">
        <v>0.20276227537018801</v>
      </c>
      <c r="AQ106">
        <v>0</v>
      </c>
      <c r="AR106">
        <v>0.38200982479000878</v>
      </c>
      <c r="AS106">
        <v>0.059534879005560502</v>
      </c>
      <c r="AT106">
        <v>0</v>
      </c>
      <c r="AU106">
        <v>0</v>
      </c>
      <c r="AV106">
        <v>0</v>
      </c>
      <c r="AW106">
        <v>0</v>
      </c>
      <c r="AX106">
        <v>10.347045</v>
      </c>
      <c r="AY106">
        <v>24.507846000000001</v>
      </c>
      <c r="AZ106">
        <v>5.6077919999999999</v>
      </c>
      <c r="BA106">
        <v>6.309736</v>
      </c>
      <c r="BB106">
        <v>6.6017200000000003</v>
      </c>
      <c r="BC106">
        <v>5.6077919999999999</v>
      </c>
      <c r="BD106">
        <v>0</v>
      </c>
      <c r="BE106">
        <v>1.83355</v>
      </c>
      <c r="BF106">
        <v>0</v>
      </c>
      <c r="BG106">
        <v>0</v>
      </c>
      <c r="BH106">
        <v>1.6856199999999999</v>
      </c>
      <c r="BI106">
        <v>8.6614249999999995</v>
      </c>
      <c r="BJ106">
        <v>17.906126</v>
      </c>
      <c r="BK106">
        <v>4.4761860000000002</v>
      </c>
      <c r="BL106">
        <v>5.733098</v>
      </c>
      <c r="BM106">
        <v>0</v>
      </c>
      <c r="BN106">
        <v>12.209512</v>
      </c>
      <c r="BO106">
        <v>0</v>
      </c>
      <c r="BP106">
        <v>0</v>
      </c>
      <c r="BQ106">
        <v>0</v>
      </c>
      <c r="BR106">
        <v>11.832100000000001</v>
      </c>
      <c r="BS106">
        <v>0</v>
      </c>
      <c r="BT106">
        <v>15.312089</v>
      </c>
      <c r="BU106">
        <v>1.6856199999999999</v>
      </c>
      <c r="BV106">
        <v>0</v>
      </c>
      <c r="BW106">
        <v>0</v>
      </c>
      <c r="BX106">
        <v>0</v>
      </c>
    </row>
    <row r="107">
      <c r="A107" t="s">
        <v>406</v>
      </c>
      <c r="B107">
        <v>2016</v>
      </c>
      <c r="C107" t="s">
        <v>410</v>
      </c>
      <c r="D107">
        <v>69</v>
      </c>
      <c r="E107" t="s">
        <v>274</v>
      </c>
      <c r="F107" t="s">
        <v>286</v>
      </c>
      <c r="G107" t="s">
        <v>203</v>
      </c>
      <c r="H107">
        <v>0.189477421768389</v>
      </c>
      <c r="I107">
        <v>0.25162522727775499</v>
      </c>
      <c r="J107">
        <v>0.55682421439050167</v>
      </c>
      <c r="K107">
        <v>1.362624037901532</v>
      </c>
      <c r="L107">
        <v>1.6941170193964861</v>
      </c>
      <c r="M107">
        <v>1.3098543614480831</v>
      </c>
      <c r="N107">
        <v>2.2677401842569518</v>
      </c>
      <c r="O107">
        <v>2.24485808019584</v>
      </c>
      <c r="P107">
        <v>2.2429143268400091</v>
      </c>
      <c r="Q107">
        <v>1.2655243230441</v>
      </c>
      <c r="R107">
        <v>0.0116726967190207</v>
      </c>
      <c r="S107">
        <v>0.15101728248065191</v>
      </c>
      <c r="T107">
        <v>0.33481106888855677</v>
      </c>
      <c r="U107">
        <v>0.85484125238285358</v>
      </c>
      <c r="V107">
        <v>0.71506486268312996</v>
      </c>
      <c r="W107" t="s">
        <v>261</v>
      </c>
      <c r="X107" t="s">
        <v>262</v>
      </c>
      <c r="Y107" t="s">
        <v>263</v>
      </c>
      <c r="Z107" t="s">
        <v>264</v>
      </c>
      <c r="AA107" t="s">
        <v>265</v>
      </c>
      <c r="AB107" t="s">
        <v>266</v>
      </c>
      <c r="AC107" t="s">
        <v>267</v>
      </c>
      <c r="AD107" t="s">
        <v>268</v>
      </c>
      <c r="AE107" t="s">
        <v>269</v>
      </c>
      <c r="AF107" t="s">
        <v>270</v>
      </c>
      <c r="AG107" t="s">
        <v>271</v>
      </c>
      <c r="AH107" t="s">
        <v>272</v>
      </c>
      <c r="AI107" t="s">
        <v>273</v>
      </c>
      <c r="AJ107">
        <v>0.15925836417244491</v>
      </c>
      <c r="AK107">
        <v>0</v>
      </c>
      <c r="AL107">
        <v>5.5507091059400553</v>
      </c>
      <c r="AM107">
        <v>0.25004077449422257</v>
      </c>
      <c r="AN107">
        <v>0</v>
      </c>
      <c r="AO107">
        <v>0.21532760904557749</v>
      </c>
      <c r="AP107">
        <v>0</v>
      </c>
      <c r="AQ107">
        <v>0.85629327285181833</v>
      </c>
      <c r="AR107">
        <v>0.64431612473375599</v>
      </c>
      <c r="AS107">
        <v>0</v>
      </c>
      <c r="AT107">
        <v>0</v>
      </c>
      <c r="AU107">
        <v>0.064306266712783805</v>
      </c>
      <c r="AV107">
        <v>0</v>
      </c>
      <c r="AW107">
        <v>23.156452000000002</v>
      </c>
      <c r="AX107">
        <v>30.758517999999999</v>
      </c>
      <c r="AY107">
        <v>68.053244000000007</v>
      </c>
      <c r="AZ107">
        <v>166.529146</v>
      </c>
      <c r="BA107">
        <v>207.07036099999999</v>
      </c>
      <c r="BB107">
        <v>43.770949999999992</v>
      </c>
      <c r="BC107">
        <v>75.800404</v>
      </c>
      <c r="BD107">
        <v>75.062983000000003</v>
      </c>
      <c r="BE107">
        <v>75.160962000000012</v>
      </c>
      <c r="BF107">
        <v>42.197920999999987</v>
      </c>
      <c r="BG107">
        <v>1.0364</v>
      </c>
      <c r="BH107">
        <v>13.417846000000001</v>
      </c>
      <c r="BI107">
        <v>29.706223000000001</v>
      </c>
      <c r="BJ107">
        <v>75.898467000000011</v>
      </c>
      <c r="BK107">
        <v>63.515565000000002</v>
      </c>
      <c r="BL107">
        <v>3.782502</v>
      </c>
      <c r="BM107">
        <v>0</v>
      </c>
      <c r="BN107">
        <v>394.81841999999989</v>
      </c>
      <c r="BO107">
        <v>12.056944</v>
      </c>
      <c r="BP107">
        <v>0</v>
      </c>
      <c r="BQ107">
        <v>27.471603999999999</v>
      </c>
      <c r="BR107">
        <v>0</v>
      </c>
      <c r="BS107">
        <v>29.019200000000001</v>
      </c>
      <c r="BT107">
        <v>25.826104999999998</v>
      </c>
      <c r="BU107">
        <v>0</v>
      </c>
      <c r="BV107">
        <v>0</v>
      </c>
      <c r="BW107">
        <v>2.592946</v>
      </c>
      <c r="BX107">
        <v>0</v>
      </c>
    </row>
    <row r="108">
      <c r="A108" t="s">
        <v>406</v>
      </c>
      <c r="B108">
        <v>2016</v>
      </c>
      <c r="C108" t="s">
        <v>410</v>
      </c>
      <c r="D108">
        <v>70</v>
      </c>
      <c r="E108" t="s">
        <v>274</v>
      </c>
      <c r="F108" t="s">
        <v>287</v>
      </c>
      <c r="G108" t="s">
        <v>203</v>
      </c>
      <c r="H108">
        <v>0.10317466101960759</v>
      </c>
      <c r="I108">
        <v>0.26657057165247439</v>
      </c>
      <c r="J108">
        <v>0.088270161708565401</v>
      </c>
      <c r="K108">
        <v>0.16326096108358709</v>
      </c>
      <c r="L108">
        <v>0</v>
      </c>
      <c r="M108">
        <v>0</v>
      </c>
      <c r="N108">
        <v>0</v>
      </c>
      <c r="O108">
        <v>0</v>
      </c>
      <c r="P108">
        <v>0</v>
      </c>
      <c r="Q108">
        <v>0</v>
      </c>
      <c r="R108">
        <v>0.080740101771679201</v>
      </c>
      <c r="S108">
        <v>0.19933850537723999</v>
      </c>
      <c r="T108">
        <v>0.22896135420650529</v>
      </c>
      <c r="U108">
        <v>0.1215058279912484</v>
      </c>
      <c r="V108">
        <v>0.2246269342863432</v>
      </c>
      <c r="W108" t="s">
        <v>261</v>
      </c>
      <c r="X108" t="s">
        <v>262</v>
      </c>
      <c r="Y108" t="s">
        <v>263</v>
      </c>
      <c r="Z108" t="s">
        <v>264</v>
      </c>
      <c r="AA108" t="s">
        <v>265</v>
      </c>
      <c r="AB108" t="s">
        <v>266</v>
      </c>
      <c r="AC108" t="s">
        <v>267</v>
      </c>
      <c r="AD108" t="s">
        <v>268</v>
      </c>
      <c r="AE108" t="s">
        <v>269</v>
      </c>
      <c r="AF108" t="s">
        <v>270</v>
      </c>
      <c r="AG108" t="s">
        <v>271</v>
      </c>
      <c r="AH108" t="s">
        <v>272</v>
      </c>
      <c r="AI108" t="s">
        <v>273</v>
      </c>
      <c r="AJ108">
        <v>0</v>
      </c>
      <c r="AK108">
        <v>0</v>
      </c>
      <c r="AL108">
        <v>0.16394445280004941</v>
      </c>
      <c r="AM108">
        <v>0</v>
      </c>
      <c r="AN108">
        <v>0</v>
      </c>
      <c r="AO108">
        <v>0</v>
      </c>
      <c r="AP108">
        <v>0.93104126645757668</v>
      </c>
      <c r="AQ108">
        <v>0.29340904102270382</v>
      </c>
      <c r="AR108">
        <v>0</v>
      </c>
      <c r="AS108">
        <v>0</v>
      </c>
      <c r="AT108">
        <v>0</v>
      </c>
      <c r="AU108">
        <v>0</v>
      </c>
      <c r="AV108">
        <v>0</v>
      </c>
      <c r="AW108">
        <v>12.609202</v>
      </c>
      <c r="AX108">
        <v>32.585428</v>
      </c>
      <c r="AY108">
        <v>10.788092000000001</v>
      </c>
      <c r="AZ108">
        <v>19.952465</v>
      </c>
      <c r="BA108">
        <v>0</v>
      </c>
      <c r="BB108">
        <v>0</v>
      </c>
      <c r="BC108">
        <v>0</v>
      </c>
      <c r="BD108">
        <v>0</v>
      </c>
      <c r="BE108">
        <v>0</v>
      </c>
      <c r="BF108">
        <v>0</v>
      </c>
      <c r="BG108">
        <v>7.1687839999999996</v>
      </c>
      <c r="BH108">
        <v>17.711174</v>
      </c>
      <c r="BI108">
        <v>20.314672000000002</v>
      </c>
      <c r="BJ108">
        <v>10.788092000000001</v>
      </c>
      <c r="BK108">
        <v>19.952465</v>
      </c>
      <c r="BL108">
        <v>0</v>
      </c>
      <c r="BM108">
        <v>0</v>
      </c>
      <c r="BN108">
        <v>11.661265</v>
      </c>
      <c r="BO108">
        <v>0</v>
      </c>
      <c r="BP108">
        <v>0</v>
      </c>
      <c r="BQ108">
        <v>0</v>
      </c>
      <c r="BR108">
        <v>54.330488000000003</v>
      </c>
      <c r="BS108">
        <v>9.9434339999999999</v>
      </c>
      <c r="BT108">
        <v>0</v>
      </c>
      <c r="BU108">
        <v>0</v>
      </c>
      <c r="BV108">
        <v>0</v>
      </c>
      <c r="BW108">
        <v>0</v>
      </c>
      <c r="BX108">
        <v>0</v>
      </c>
    </row>
    <row r="109">
      <c r="A109" t="s">
        <v>406</v>
      </c>
      <c r="B109">
        <v>2016</v>
      </c>
      <c r="C109" t="s">
        <v>410</v>
      </c>
      <c r="D109">
        <v>71</v>
      </c>
      <c r="E109" t="s">
        <v>274</v>
      </c>
      <c r="F109" t="s">
        <v>288</v>
      </c>
      <c r="G109" t="s">
        <v>203</v>
      </c>
      <c r="H109">
        <v>0</v>
      </c>
      <c r="I109">
        <v>0.39864940526869241</v>
      </c>
      <c r="J109">
        <v>1.3686983857334001</v>
      </c>
      <c r="K109">
        <v>5.3932820626110818</v>
      </c>
      <c r="L109">
        <v>25.065627227522771</v>
      </c>
      <c r="M109">
        <v>5.5311413567824266</v>
      </c>
      <c r="N109">
        <v>11.54612297982456</v>
      </c>
      <c r="O109">
        <v>18.636668923271461</v>
      </c>
      <c r="P109">
        <v>33.285318103919579</v>
      </c>
      <c r="Q109">
        <v>40.65775199510481</v>
      </c>
      <c r="R109">
        <v>0</v>
      </c>
      <c r="S109">
        <v>0</v>
      </c>
      <c r="T109">
        <v>0.40045684238559381</v>
      </c>
      <c r="U109">
        <v>0.46579369895596351</v>
      </c>
      <c r="V109">
        <v>2.217322707440077</v>
      </c>
      <c r="W109" t="s">
        <v>261</v>
      </c>
      <c r="X109" t="s">
        <v>262</v>
      </c>
      <c r="Y109" t="s">
        <v>263</v>
      </c>
      <c r="Z109" t="s">
        <v>264</v>
      </c>
      <c r="AA109" t="s">
        <v>265</v>
      </c>
      <c r="AB109" t="s">
        <v>266</v>
      </c>
      <c r="AC109" t="s">
        <v>267</v>
      </c>
      <c r="AD109" t="s">
        <v>268</v>
      </c>
      <c r="AE109" t="s">
        <v>269</v>
      </c>
      <c r="AF109" t="s">
        <v>270</v>
      </c>
      <c r="AG109" t="s">
        <v>271</v>
      </c>
      <c r="AH109" t="s">
        <v>272</v>
      </c>
      <c r="AI109" t="s">
        <v>273</v>
      </c>
      <c r="AJ109">
        <v>0.038888408884877497</v>
      </c>
      <c r="AK109">
        <v>0</v>
      </c>
      <c r="AL109">
        <v>2.5940008630539442</v>
      </c>
      <c r="AM109">
        <v>1.176200397678749</v>
      </c>
      <c r="AN109">
        <v>0.1031091508958601</v>
      </c>
      <c r="AO109">
        <v>28.371793145540341</v>
      </c>
      <c r="AP109">
        <v>0</v>
      </c>
      <c r="AQ109">
        <v>0</v>
      </c>
      <c r="AR109">
        <v>0.76245220092739396</v>
      </c>
      <c r="AS109">
        <v>1.133039496825087</v>
      </c>
      <c r="AT109">
        <v>0</v>
      </c>
      <c r="AU109">
        <v>0.26549252508786941</v>
      </c>
      <c r="AV109">
        <v>0</v>
      </c>
      <c r="AW109">
        <v>0</v>
      </c>
      <c r="AX109">
        <v>48.730665999999999</v>
      </c>
      <c r="AY109">
        <v>167.27786399999999</v>
      </c>
      <c r="AZ109">
        <v>659.12432999999999</v>
      </c>
      <c r="BA109">
        <v>3063.7485009999982</v>
      </c>
      <c r="BB109">
        <v>184.83223699999999</v>
      </c>
      <c r="BC109">
        <v>385.93521099999992</v>
      </c>
      <c r="BD109">
        <v>623.16810799999985</v>
      </c>
      <c r="BE109">
        <v>1115.404409</v>
      </c>
      <c r="BF109">
        <v>1355.701012999999</v>
      </c>
      <c r="BG109">
        <v>0</v>
      </c>
      <c r="BH109">
        <v>0</v>
      </c>
      <c r="BI109">
        <v>35.530665999999997</v>
      </c>
      <c r="BJ109">
        <v>41.356248999999998</v>
      </c>
      <c r="BK109">
        <v>196.95346799999999</v>
      </c>
      <c r="BL109">
        <v>0.923628</v>
      </c>
      <c r="BM109">
        <v>0</v>
      </c>
      <c r="BN109">
        <v>184.509637</v>
      </c>
      <c r="BO109">
        <v>56.716278999999993</v>
      </c>
      <c r="BP109">
        <v>3.697854</v>
      </c>
      <c r="BQ109">
        <v>3619.6875519999958</v>
      </c>
      <c r="BR109">
        <v>0</v>
      </c>
      <c r="BS109">
        <v>0</v>
      </c>
      <c r="BT109">
        <v>30.561350000000001</v>
      </c>
      <c r="BU109">
        <v>32.079918000000013</v>
      </c>
      <c r="BV109">
        <v>0</v>
      </c>
      <c r="BW109">
        <v>10.705143</v>
      </c>
      <c r="BX109">
        <v>0</v>
      </c>
    </row>
    <row r="110">
      <c r="A110" t="s">
        <v>406</v>
      </c>
      <c r="B110">
        <v>2016</v>
      </c>
      <c r="C110" t="s">
        <v>410</v>
      </c>
      <c r="D110">
        <v>122</v>
      </c>
      <c r="E110" t="s">
        <v>18</v>
      </c>
      <c r="F110" t="s">
        <v>14</v>
      </c>
      <c r="G110" t="s">
        <v>424</v>
      </c>
      <c r="H110">
        <v>29.115464125218899</v>
      </c>
      <c r="I110">
        <v>48.977011796924387</v>
      </c>
      <c r="J110">
        <v>65.685402073125701</v>
      </c>
      <c r="K110">
        <v>83.232957179037484</v>
      </c>
      <c r="L110">
        <v>93.169416215104675</v>
      </c>
      <c r="M110">
        <v>75.30034545789664</v>
      </c>
      <c r="N110">
        <v>88.195463031068428</v>
      </c>
      <c r="O110">
        <v>93.268772008194645</v>
      </c>
      <c r="P110">
        <v>92.347045114100865</v>
      </c>
      <c r="Q110">
        <v>95.208552226532618</v>
      </c>
      <c r="R110">
        <v>24.289139595027962</v>
      </c>
      <c r="S110">
        <v>42.638820498078829</v>
      </c>
      <c r="T110">
        <v>54.870473170564587</v>
      </c>
      <c r="U110">
        <v>67.104258616886</v>
      </c>
      <c r="V110">
        <v>84.54297491694625</v>
      </c>
      <c r="W110" t="s">
        <v>261</v>
      </c>
      <c r="X110" t="s">
        <v>262</v>
      </c>
      <c r="Y110" t="s">
        <v>263</v>
      </c>
      <c r="Z110" t="s">
        <v>264</v>
      </c>
      <c r="AA110" t="s">
        <v>265</v>
      </c>
      <c r="AB110" t="s">
        <v>266</v>
      </c>
      <c r="AC110" t="s">
        <v>267</v>
      </c>
      <c r="AD110" t="s">
        <v>268</v>
      </c>
      <c r="AE110" t="s">
        <v>269</v>
      </c>
      <c r="AF110" t="s">
        <v>270</v>
      </c>
      <c r="AG110" t="s">
        <v>271</v>
      </c>
      <c r="AH110" t="s">
        <v>272</v>
      </c>
      <c r="AI110" t="s">
        <v>273</v>
      </c>
      <c r="AJ110">
        <v>81.165136178245746</v>
      </c>
      <c r="AK110">
        <v>41.896198844896269</v>
      </c>
      <c r="AL110">
        <v>58.189542563121378</v>
      </c>
      <c r="AM110">
        <v>71.637327393573131</v>
      </c>
      <c r="AN110">
        <v>46.418733060512743</v>
      </c>
      <c r="AO110">
        <v>85.02792083589074</v>
      </c>
      <c r="AP110">
        <v>66.375829586839757</v>
      </c>
      <c r="AQ110">
        <v>60.780746896820332</v>
      </c>
      <c r="AR110">
        <v>63.06026801823662</v>
      </c>
      <c r="AS110">
        <v>57.105467288814147</v>
      </c>
      <c r="AT110">
        <v>60.107719203366727</v>
      </c>
      <c r="AU110">
        <v>43.762549966895051</v>
      </c>
      <c r="AV110">
        <v>50.066771837064003</v>
      </c>
      <c r="AW110">
        <v>3558.264837999996</v>
      </c>
      <c r="AX110">
        <v>5986.9207679999972</v>
      </c>
      <c r="AY110">
        <v>8027.8561509999954</v>
      </c>
      <c r="AZ110">
        <v>10172.074536</v>
      </c>
      <c r="BA110">
        <v>11388.01182500002</v>
      </c>
      <c r="BB110">
        <v>2516.285591000003</v>
      </c>
      <c r="BC110">
        <v>2947.9795680000011</v>
      </c>
      <c r="BD110">
        <v>3118.6970390000001</v>
      </c>
      <c r="BE110">
        <v>3094.5866569999971</v>
      </c>
      <c r="BF110">
        <v>3174.654877999998</v>
      </c>
      <c r="BG110">
        <v>2156.593706000001</v>
      </c>
      <c r="BH110">
        <v>3788.4480349999949</v>
      </c>
      <c r="BI110">
        <v>4868.4009089999927</v>
      </c>
      <c r="BJ110">
        <v>5957.9604329999765</v>
      </c>
      <c r="BK110">
        <v>7509.5213019999992</v>
      </c>
      <c r="BL110">
        <v>1927.731026999998</v>
      </c>
      <c r="BM110">
        <v>1299.578091000001</v>
      </c>
      <c r="BN110">
        <v>4138.9852750000045</v>
      </c>
      <c r="BO110">
        <v>3454.3455820000049</v>
      </c>
      <c r="BP110">
        <v>1664.7377679999991</v>
      </c>
      <c r="BQ110">
        <v>10847.904644000009</v>
      </c>
      <c r="BR110">
        <v>3873.3312290000008</v>
      </c>
      <c r="BS110">
        <v>2059.818413</v>
      </c>
      <c r="BT110">
        <v>2527.6429389999989</v>
      </c>
      <c r="BU110">
        <v>1616.835700000003</v>
      </c>
      <c r="BV110">
        <v>1936.848083999997</v>
      </c>
      <c r="BW110">
        <v>1764.5858589999989</v>
      </c>
      <c r="BX110">
        <v>2020.7835070000019</v>
      </c>
    </row>
    <row r="111">
      <c r="A111" t="s">
        <v>406</v>
      </c>
      <c r="B111">
        <v>2016</v>
      </c>
      <c r="C111" t="s">
        <v>410</v>
      </c>
      <c r="D111">
        <v>123</v>
      </c>
      <c r="E111" t="s">
        <v>18</v>
      </c>
      <c r="F111" t="s">
        <v>51</v>
      </c>
      <c r="G111" t="s">
        <v>203</v>
      </c>
      <c r="H111">
        <v>70.884535874781122</v>
      </c>
      <c r="I111">
        <v>51.022988203075528</v>
      </c>
      <c r="J111">
        <v>34.314597926874043</v>
      </c>
      <c r="K111">
        <v>16.7670428209627</v>
      </c>
      <c r="L111">
        <v>6.8305837848953006</v>
      </c>
      <c r="M111">
        <v>24.69965454210362</v>
      </c>
      <c r="N111">
        <v>11.80453696893156</v>
      </c>
      <c r="O111">
        <v>6.7312279918053326</v>
      </c>
      <c r="P111">
        <v>7.65295488589918</v>
      </c>
      <c r="Q111">
        <v>4.7914477734673913</v>
      </c>
      <c r="R111">
        <v>75.710860404971967</v>
      </c>
      <c r="S111">
        <v>57.361179501921022</v>
      </c>
      <c r="T111">
        <v>45.129526829435292</v>
      </c>
      <c r="U111">
        <v>32.895741383113709</v>
      </c>
      <c r="V111">
        <v>15.45702508305356</v>
      </c>
      <c r="W111" t="s">
        <v>261</v>
      </c>
      <c r="X111" t="s">
        <v>262</v>
      </c>
      <c r="Y111" t="s">
        <v>263</v>
      </c>
      <c r="Z111" t="s">
        <v>264</v>
      </c>
      <c r="AA111" t="s">
        <v>265</v>
      </c>
      <c r="AB111" t="s">
        <v>266</v>
      </c>
      <c r="AC111" t="s">
        <v>267</v>
      </c>
      <c r="AD111" t="s">
        <v>268</v>
      </c>
      <c r="AE111" t="s">
        <v>269</v>
      </c>
      <c r="AF111" t="s">
        <v>270</v>
      </c>
      <c r="AG111" t="s">
        <v>271</v>
      </c>
      <c r="AH111" t="s">
        <v>272</v>
      </c>
      <c r="AI111" t="s">
        <v>273</v>
      </c>
      <c r="AJ111">
        <v>18.83486382175418</v>
      </c>
      <c r="AK111">
        <v>58.103801155103497</v>
      </c>
      <c r="AL111">
        <v>41.810457436878607</v>
      </c>
      <c r="AM111">
        <v>28.362672606427111</v>
      </c>
      <c r="AN111">
        <v>53.581266939486817</v>
      </c>
      <c r="AO111">
        <v>14.972079164109321</v>
      </c>
      <c r="AP111">
        <v>33.62417041316025</v>
      </c>
      <c r="AQ111">
        <v>39.21925310317949</v>
      </c>
      <c r="AR111">
        <v>36.939731981763202</v>
      </c>
      <c r="AS111">
        <v>42.894532711186102</v>
      </c>
      <c r="AT111">
        <v>39.892280796633088</v>
      </c>
      <c r="AU111">
        <v>56.237450033104899</v>
      </c>
      <c r="AV111">
        <v>49.933228162936302</v>
      </c>
      <c r="AW111">
        <v>8662.9548640000121</v>
      </c>
      <c r="AX111">
        <v>6237.0197059999973</v>
      </c>
      <c r="AY111">
        <v>4193.8185249999924</v>
      </c>
      <c r="AZ111">
        <v>2049.135523999998</v>
      </c>
      <c r="BA111">
        <v>834.89595699999961</v>
      </c>
      <c r="BB111">
        <v>825.37981000000048</v>
      </c>
      <c r="BC111">
        <v>394.57283399999989</v>
      </c>
      <c r="BD111">
        <v>225.07705799999999</v>
      </c>
      <c r="BE111">
        <v>256.453599</v>
      </c>
      <c r="BF111">
        <v>159.767087</v>
      </c>
      <c r="BG111">
        <v>6722.2457340000019</v>
      </c>
      <c r="BH111">
        <v>5096.5257769999989</v>
      </c>
      <c r="BI111">
        <v>4004.1322180000011</v>
      </c>
      <c r="BJ111">
        <v>2920.7017499999979</v>
      </c>
      <c r="BK111">
        <v>1372.968709</v>
      </c>
      <c r="BL111">
        <v>447.34171700000007</v>
      </c>
      <c r="BM111">
        <v>1802.321667999998</v>
      </c>
      <c r="BN111">
        <v>2973.9513329999991</v>
      </c>
      <c r="BO111">
        <v>1367.645561000001</v>
      </c>
      <c r="BP111">
        <v>1921.6112299999979</v>
      </c>
      <c r="BQ111">
        <v>1910.1453440000009</v>
      </c>
      <c r="BR111">
        <v>1962.1231119999959</v>
      </c>
      <c r="BS111">
        <v>1329.113967999999</v>
      </c>
      <c r="BT111">
        <v>1480.654231999998</v>
      </c>
      <c r="BU111">
        <v>1214.4793679999991</v>
      </c>
      <c r="BV111">
        <v>1285.4470049999991</v>
      </c>
      <c r="BW111">
        <v>2267.596590000001</v>
      </c>
      <c r="BX111">
        <v>2015.393448</v>
      </c>
    </row>
    <row r="112">
      <c r="A112" t="s">
        <v>406</v>
      </c>
      <c r="B112">
        <v>2016</v>
      </c>
      <c r="C112" t="s">
        <v>410</v>
      </c>
      <c r="D112">
        <v>124</v>
      </c>
      <c r="E112" t="s">
        <v>50</v>
      </c>
      <c r="F112" t="s">
        <v>15</v>
      </c>
      <c r="G112" t="s">
        <v>425</v>
      </c>
      <c r="H112">
        <v>24.200697893647899</v>
      </c>
      <c r="I112">
        <v>40.67885844647639</v>
      </c>
      <c r="J112">
        <v>55.628380498057197</v>
      </c>
      <c r="K112">
        <v>70.365334469997805</v>
      </c>
      <c r="L112">
        <v>86.294670041878504</v>
      </c>
      <c r="M112">
        <v>55.444997498718912</v>
      </c>
      <c r="N112">
        <v>70.200420989540575</v>
      </c>
      <c r="O112">
        <v>78.976611439429973</v>
      </c>
      <c r="P112">
        <v>89.146902298508252</v>
      </c>
      <c r="Q112">
        <v>90.180564744450379</v>
      </c>
      <c r="R112">
        <v>19.986216205301719</v>
      </c>
      <c r="S112">
        <v>36.375877345129439</v>
      </c>
      <c r="T112">
        <v>46.735426891576573</v>
      </c>
      <c r="U112">
        <v>58.450961102413032</v>
      </c>
      <c r="V112">
        <v>75.416704670696433</v>
      </c>
      <c r="W112" t="s">
        <v>261</v>
      </c>
      <c r="X112" t="s">
        <v>262</v>
      </c>
      <c r="Y112" t="s">
        <v>263</v>
      </c>
      <c r="Z112" t="s">
        <v>264</v>
      </c>
      <c r="AA112" t="s">
        <v>265</v>
      </c>
      <c r="AB112" t="s">
        <v>266</v>
      </c>
      <c r="AC112" t="s">
        <v>267</v>
      </c>
      <c r="AD112" t="s">
        <v>268</v>
      </c>
      <c r="AE112" t="s">
        <v>269</v>
      </c>
      <c r="AF112" t="s">
        <v>270</v>
      </c>
      <c r="AG112" t="s">
        <v>271</v>
      </c>
      <c r="AH112" t="s">
        <v>272</v>
      </c>
      <c r="AI112" t="s">
        <v>273</v>
      </c>
      <c r="AJ112">
        <v>73.077199735655654</v>
      </c>
      <c r="AK112">
        <v>31.562138239941699</v>
      </c>
      <c r="AL112">
        <v>51.883911686339083</v>
      </c>
      <c r="AM112">
        <v>64.663878707584928</v>
      </c>
      <c r="AN112">
        <v>39.834760833278906</v>
      </c>
      <c r="AO112">
        <v>73.092454668002532</v>
      </c>
      <c r="AP112">
        <v>57.125133866247481</v>
      </c>
      <c r="AQ112">
        <v>55.461781578698222</v>
      </c>
      <c r="AR112">
        <v>59.144484474651691</v>
      </c>
      <c r="AS112">
        <v>45.353396572253331</v>
      </c>
      <c r="AT112">
        <v>54.090342903414843</v>
      </c>
      <c r="AU112">
        <v>30.692500516858409</v>
      </c>
      <c r="AV112">
        <v>43.37577198718251</v>
      </c>
      <c r="AW112">
        <v>2957.6204589999979</v>
      </c>
      <c r="AX112">
        <v>4972.559441999997</v>
      </c>
      <c r="AY112">
        <v>6798.7196919999906</v>
      </c>
      <c r="AZ112">
        <v>8599.4953350000051</v>
      </c>
      <c r="BA112">
        <v>10547.71794000001</v>
      </c>
      <c r="BB112">
        <v>1852.786298000002</v>
      </c>
      <c r="BC112">
        <v>2346.4858580000009</v>
      </c>
      <c r="BD112">
        <v>2640.7994759999988</v>
      </c>
      <c r="BE112">
        <v>2987.3485829999959</v>
      </c>
      <c r="BF112">
        <v>3007.0005589999969</v>
      </c>
      <c r="BG112">
        <v>1774.5440470000019</v>
      </c>
      <c r="BH112">
        <v>3231.9871759999942</v>
      </c>
      <c r="BI112">
        <v>4146.6162329999988</v>
      </c>
      <c r="BJ112">
        <v>5189.6633789999851</v>
      </c>
      <c r="BK112">
        <v>6698.8812589999934</v>
      </c>
      <c r="BL112">
        <v>1735.636652999998</v>
      </c>
      <c r="BM112">
        <v>979.02589000000012</v>
      </c>
      <c r="BN112">
        <v>3690.469748000005</v>
      </c>
      <c r="BO112">
        <v>3118.086504000004</v>
      </c>
      <c r="BP112">
        <v>1428.6135459999989</v>
      </c>
      <c r="BQ112">
        <v>9325.171904000008</v>
      </c>
      <c r="BR112">
        <v>3333.5111039999979</v>
      </c>
      <c r="BS112">
        <v>1879.562275</v>
      </c>
      <c r="BT112">
        <v>2370.6866980000009</v>
      </c>
      <c r="BU112">
        <v>1284.097551000001</v>
      </c>
      <c r="BV112">
        <v>1742.9504629999969</v>
      </c>
      <c r="BW112">
        <v>1237.5776189999999</v>
      </c>
      <c r="BX112">
        <v>1750.7229130000021</v>
      </c>
    </row>
    <row r="113">
      <c r="A113" t="s">
        <v>406</v>
      </c>
      <c r="B113">
        <v>2016</v>
      </c>
      <c r="C113" t="s">
        <v>410</v>
      </c>
      <c r="D113">
        <v>125</v>
      </c>
      <c r="E113" t="s">
        <v>50</v>
      </c>
      <c r="F113" t="s">
        <v>16</v>
      </c>
      <c r="G113" t="s">
        <v>426</v>
      </c>
      <c r="H113">
        <v>4.9147662315710168</v>
      </c>
      <c r="I113">
        <v>8.2981533504479952</v>
      </c>
      <c r="J113">
        <v>10.05702157506845</v>
      </c>
      <c r="K113">
        <v>12.86762270903969</v>
      </c>
      <c r="L113">
        <v>6.8747461732260806</v>
      </c>
      <c r="M113">
        <v>19.85534795917771</v>
      </c>
      <c r="N113">
        <v>17.99504204152786</v>
      </c>
      <c r="O113">
        <v>14.29216056876464</v>
      </c>
      <c r="P113">
        <v>3.200142815592609</v>
      </c>
      <c r="Q113">
        <v>5.0279874820822243</v>
      </c>
      <c r="R113">
        <v>4.3029233897262564</v>
      </c>
      <c r="S113">
        <v>6.2629431529493811</v>
      </c>
      <c r="T113">
        <v>8.1350462789880957</v>
      </c>
      <c r="U113">
        <v>8.6532975144730777</v>
      </c>
      <c r="V113">
        <v>9.1262702462497423</v>
      </c>
      <c r="W113" t="s">
        <v>261</v>
      </c>
      <c r="X113" t="s">
        <v>262</v>
      </c>
      <c r="Y113" t="s">
        <v>263</v>
      </c>
      <c r="Z113" t="s">
        <v>264</v>
      </c>
      <c r="AA113" t="s">
        <v>265</v>
      </c>
      <c r="AB113" t="s">
        <v>266</v>
      </c>
      <c r="AC113" t="s">
        <v>267</v>
      </c>
      <c r="AD113" t="s">
        <v>268</v>
      </c>
      <c r="AE113" t="s">
        <v>269</v>
      </c>
      <c r="AF113" t="s">
        <v>270</v>
      </c>
      <c r="AG113" t="s">
        <v>271</v>
      </c>
      <c r="AH113" t="s">
        <v>272</v>
      </c>
      <c r="AI113" t="s">
        <v>273</v>
      </c>
      <c r="AJ113">
        <v>8.0879364425900739</v>
      </c>
      <c r="AK113">
        <v>10.33406060495456</v>
      </c>
      <c r="AL113">
        <v>6.3056308767823017</v>
      </c>
      <c r="AM113">
        <v>6.9734486859881883</v>
      </c>
      <c r="AN113">
        <v>6.5839722272338408</v>
      </c>
      <c r="AO113">
        <v>11.93546616788816</v>
      </c>
      <c r="AP113">
        <v>9.2506957205922244</v>
      </c>
      <c r="AQ113">
        <v>5.3189653181221077</v>
      </c>
      <c r="AR113">
        <v>3.9157835435849671</v>
      </c>
      <c r="AS113">
        <v>11.75207071656077</v>
      </c>
      <c r="AT113">
        <v>6.0173762999518976</v>
      </c>
      <c r="AU113">
        <v>13.07004945003667</v>
      </c>
      <c r="AV113">
        <v>6.6909998498814751</v>
      </c>
      <c r="AW113">
        <v>600.6443790000003</v>
      </c>
      <c r="AX113">
        <v>1014.361326</v>
      </c>
      <c r="AY113">
        <v>1229.1364589999989</v>
      </c>
      <c r="AZ113">
        <v>1572.5792010000009</v>
      </c>
      <c r="BA113">
        <v>840.29388499999948</v>
      </c>
      <c r="BB113">
        <v>663.49929299999997</v>
      </c>
      <c r="BC113">
        <v>601.49370999999962</v>
      </c>
      <c r="BD113">
        <v>477.89756299999999</v>
      </c>
      <c r="BE113">
        <v>107.238074</v>
      </c>
      <c r="BF113">
        <v>167.65431899999999</v>
      </c>
      <c r="BG113">
        <v>382.04965900000008</v>
      </c>
      <c r="BH113">
        <v>556.46085900000003</v>
      </c>
      <c r="BI113">
        <v>721.78467599999988</v>
      </c>
      <c r="BJ113">
        <v>768.29705400000012</v>
      </c>
      <c r="BK113">
        <v>810.64004299999999</v>
      </c>
      <c r="BL113">
        <v>192.0943740000001</v>
      </c>
      <c r="BM113">
        <v>320.55220100000003</v>
      </c>
      <c r="BN113">
        <v>448.51552700000002</v>
      </c>
      <c r="BO113">
        <v>336.25907799999987</v>
      </c>
      <c r="BP113">
        <v>236.12422199999989</v>
      </c>
      <c r="BQ113">
        <v>1522.7327399999999</v>
      </c>
      <c r="BR113">
        <v>539.82012499999985</v>
      </c>
      <c r="BS113">
        <v>180.25613799999999</v>
      </c>
      <c r="BT113">
        <v>156.95624100000001</v>
      </c>
      <c r="BU113">
        <v>332.73814900000008</v>
      </c>
      <c r="BV113">
        <v>193.89762099999999</v>
      </c>
      <c r="BW113">
        <v>527.00823999999977</v>
      </c>
      <c r="BX113">
        <v>270.06059399999998</v>
      </c>
    </row>
    <row r="114">
      <c r="A114" t="s">
        <v>406</v>
      </c>
      <c r="B114">
        <v>2016</v>
      </c>
      <c r="C114" t="s">
        <v>410</v>
      </c>
      <c r="D114">
        <v>126</v>
      </c>
      <c r="E114" t="s">
        <v>50</v>
      </c>
      <c r="F114" t="s">
        <v>22</v>
      </c>
      <c r="G114" t="s">
        <v>427</v>
      </c>
      <c r="H114">
        <v>15.833966774063629</v>
      </c>
      <c r="I114">
        <v>16.161178158564379</v>
      </c>
      <c r="J114">
        <v>11.591099718779629</v>
      </c>
      <c r="K114">
        <v>10.326661523728051</v>
      </c>
      <c r="L114">
        <v>6.6120455084359406</v>
      </c>
      <c r="M114">
        <v>14.694678972139281</v>
      </c>
      <c r="N114">
        <v>10.64654498122659</v>
      </c>
      <c r="O114">
        <v>6.2291349821411091</v>
      </c>
      <c r="P114">
        <v>7.65295488589918</v>
      </c>
      <c r="Q114">
        <v>4.7914477734673913</v>
      </c>
      <c r="R114">
        <v>15.30882255710662</v>
      </c>
      <c r="S114">
        <v>16.95686475704828</v>
      </c>
      <c r="T114">
        <v>13.14157191988132</v>
      </c>
      <c r="U114">
        <v>11.26543668836872</v>
      </c>
      <c r="V114">
        <v>10.06473400918974</v>
      </c>
      <c r="W114" t="s">
        <v>261</v>
      </c>
      <c r="X114" t="s">
        <v>262</v>
      </c>
      <c r="Y114" t="s">
        <v>263</v>
      </c>
      <c r="Z114" t="s">
        <v>264</v>
      </c>
      <c r="AA114" t="s">
        <v>265</v>
      </c>
      <c r="AB114" t="s">
        <v>266</v>
      </c>
      <c r="AC114" t="s">
        <v>267</v>
      </c>
      <c r="AD114" t="s">
        <v>268</v>
      </c>
      <c r="AE114" t="s">
        <v>269</v>
      </c>
      <c r="AF114" t="s">
        <v>270</v>
      </c>
      <c r="AG114" t="s">
        <v>271</v>
      </c>
      <c r="AH114" t="s">
        <v>272</v>
      </c>
      <c r="AI114" t="s">
        <v>273</v>
      </c>
      <c r="AJ114">
        <v>11.359445292004921</v>
      </c>
      <c r="AK114">
        <v>20.61499138212476</v>
      </c>
      <c r="AL114">
        <v>13.5569323774859</v>
      </c>
      <c r="AM114">
        <v>11.20758419028893</v>
      </c>
      <c r="AN114">
        <v>4.2619495783940282</v>
      </c>
      <c r="AO114">
        <v>11.18853405765476</v>
      </c>
      <c r="AP114">
        <v>10.2860475967179</v>
      </c>
      <c r="AQ114">
        <v>11.46723838984733</v>
      </c>
      <c r="AR114">
        <v>19.22954382166488</v>
      </c>
      <c r="AS114">
        <v>19.412743929917202</v>
      </c>
      <c r="AT114">
        <v>14.209826206267721</v>
      </c>
      <c r="AU114">
        <v>6.7677861667117227</v>
      </c>
      <c r="AV114">
        <v>8.9982988121986551</v>
      </c>
      <c r="AW114">
        <v>1935.1038669999989</v>
      </c>
      <c r="AX114">
        <v>1975.532797999999</v>
      </c>
      <c r="AY114">
        <v>1416.626499</v>
      </c>
      <c r="AZ114">
        <v>1262.0429969999991</v>
      </c>
      <c r="BA114">
        <v>808.18422499999951</v>
      </c>
      <c r="BB114">
        <v>491.04700300000007</v>
      </c>
      <c r="BC114">
        <v>355.86634499999991</v>
      </c>
      <c r="BD114">
        <v>208.28820200000001</v>
      </c>
      <c r="BE114">
        <v>256.453599</v>
      </c>
      <c r="BF114">
        <v>159.767087</v>
      </c>
      <c r="BG114">
        <v>1359.2457750000001</v>
      </c>
      <c r="BH114">
        <v>1506.6129929999991</v>
      </c>
      <c r="BI114">
        <v>1165.9903220000001</v>
      </c>
      <c r="BJ114">
        <v>1000.220067000001</v>
      </c>
      <c r="BK114">
        <v>893.99899299999993</v>
      </c>
      <c r="BL114">
        <v>269.79508900000002</v>
      </c>
      <c r="BM114">
        <v>639.45636799999988</v>
      </c>
      <c r="BN114">
        <v>964.29600599999969</v>
      </c>
      <c r="BO114">
        <v>540.42871700000001</v>
      </c>
      <c r="BP114">
        <v>152.848386</v>
      </c>
      <c r="BQ114">
        <v>1427.438768</v>
      </c>
      <c r="BR114">
        <v>600.23761100000036</v>
      </c>
      <c r="BS114">
        <v>388.61695500000002</v>
      </c>
      <c r="BT114">
        <v>770.77726099999973</v>
      </c>
      <c r="BU114">
        <v>549.63594399999999</v>
      </c>
      <c r="BV114">
        <v>457.88253200000008</v>
      </c>
      <c r="BW114">
        <v>272.88948600000009</v>
      </c>
      <c r="BX114">
        <v>363.18726299999997</v>
      </c>
    </row>
    <row r="115">
      <c r="A115" t="s">
        <v>406</v>
      </c>
      <c r="B115">
        <v>2016</v>
      </c>
      <c r="C115" t="s">
        <v>410</v>
      </c>
      <c r="D115">
        <v>127</v>
      </c>
      <c r="E115" t="s">
        <v>50</v>
      </c>
      <c r="F115" t="s">
        <v>19</v>
      </c>
      <c r="G115" t="s">
        <v>428</v>
      </c>
      <c r="H115">
        <v>55.050569100717382</v>
      </c>
      <c r="I115">
        <v>34.861810044511202</v>
      </c>
      <c r="J115">
        <v>22.723498208094469</v>
      </c>
      <c r="K115">
        <v>6.4403812972346683</v>
      </c>
      <c r="L115">
        <v>0.2185382764593613</v>
      </c>
      <c r="M115">
        <v>10.00497556996433</v>
      </c>
      <c r="N115">
        <v>1.1579919877049689</v>
      </c>
      <c r="O115">
        <v>0.5020930096642231</v>
      </c>
      <c r="P115">
        <v>0</v>
      </c>
      <c r="Q115">
        <v>0</v>
      </c>
      <c r="R115">
        <v>60.402037847865323</v>
      </c>
      <c r="S115">
        <v>40.404314744872757</v>
      </c>
      <c r="T115">
        <v>31.987954909553981</v>
      </c>
      <c r="U115">
        <v>21.630304694745021</v>
      </c>
      <c r="V115">
        <v>5.3922910738638272</v>
      </c>
      <c r="W115" t="s">
        <v>261</v>
      </c>
      <c r="X115" t="s">
        <v>262</v>
      </c>
      <c r="Y115" t="s">
        <v>263</v>
      </c>
      <c r="Z115" t="s">
        <v>264</v>
      </c>
      <c r="AA115" t="s">
        <v>265</v>
      </c>
      <c r="AB115" t="s">
        <v>266</v>
      </c>
      <c r="AC115" t="s">
        <v>267</v>
      </c>
      <c r="AD115" t="s">
        <v>268</v>
      </c>
      <c r="AE115" t="s">
        <v>269</v>
      </c>
      <c r="AF115" t="s">
        <v>270</v>
      </c>
      <c r="AG115" t="s">
        <v>271</v>
      </c>
      <c r="AH115" t="s">
        <v>272</v>
      </c>
      <c r="AI115" t="s">
        <v>273</v>
      </c>
      <c r="AJ115">
        <v>7.4754185297492493</v>
      </c>
      <c r="AK115">
        <v>37.488809772978783</v>
      </c>
      <c r="AL115">
        <v>28.2535250593927</v>
      </c>
      <c r="AM115">
        <v>17.15508841613816</v>
      </c>
      <c r="AN115">
        <v>49.319317361092843</v>
      </c>
      <c r="AO115">
        <v>3.7835451064545529</v>
      </c>
      <c r="AP115">
        <v>23.338122816442411</v>
      </c>
      <c r="AQ115">
        <v>27.752014713332152</v>
      </c>
      <c r="AR115">
        <v>17.710188160098351</v>
      </c>
      <c r="AS115">
        <v>23.48178878126895</v>
      </c>
      <c r="AT115">
        <v>25.68245459036541</v>
      </c>
      <c r="AU115">
        <v>49.469663866393098</v>
      </c>
      <c r="AV115">
        <v>40.93492935073764</v>
      </c>
      <c r="AW115">
        <v>6727.8509969999986</v>
      </c>
      <c r="AX115">
        <v>4261.4869080000044</v>
      </c>
      <c r="AY115">
        <v>2777.1920260000002</v>
      </c>
      <c r="AZ115">
        <v>787.09252700000047</v>
      </c>
      <c r="BA115">
        <v>26.711732000000001</v>
      </c>
      <c r="BB115">
        <v>334.33280700000012</v>
      </c>
      <c r="BC115">
        <v>38.706489000000012</v>
      </c>
      <c r="BD115">
        <v>16.788855999999999</v>
      </c>
      <c r="BE115">
        <v>0</v>
      </c>
      <c r="BF115">
        <v>0</v>
      </c>
      <c r="BG115">
        <v>5362.9999589999989</v>
      </c>
      <c r="BH115">
        <v>3589.9127840000019</v>
      </c>
      <c r="BI115">
        <v>2838.141896000001</v>
      </c>
      <c r="BJ115">
        <v>1920.481683</v>
      </c>
      <c r="BK115">
        <v>478.96971599999989</v>
      </c>
      <c r="BL115">
        <v>177.54662799999991</v>
      </c>
      <c r="BM115">
        <v>1162.865299999999</v>
      </c>
      <c r="BN115">
        <v>2009.6553269999979</v>
      </c>
      <c r="BO115">
        <v>827.21684400000004</v>
      </c>
      <c r="BP115">
        <v>1768.7628439999989</v>
      </c>
      <c r="BQ115">
        <v>482.70657599999993</v>
      </c>
      <c r="BR115">
        <v>1361.8855009999991</v>
      </c>
      <c r="BS115">
        <v>940.49701299999913</v>
      </c>
      <c r="BT115">
        <v>709.87697100000014</v>
      </c>
      <c r="BU115">
        <v>664.84342400000014</v>
      </c>
      <c r="BV115">
        <v>827.56447300000036</v>
      </c>
      <c r="BW115">
        <v>1994.707103999998</v>
      </c>
      <c r="BX115">
        <v>1652.206185</v>
      </c>
    </row>
    <row r="116">
      <c r="A116" t="s">
        <v>406</v>
      </c>
      <c r="B116">
        <v>2016</v>
      </c>
      <c r="C116" t="s">
        <v>410</v>
      </c>
      <c r="D116">
        <v>128</v>
      </c>
      <c r="E116" t="s">
        <v>109</v>
      </c>
      <c r="F116" t="s">
        <v>49</v>
      </c>
      <c r="G116" t="s">
        <v>429</v>
      </c>
      <c r="H116">
        <v>16.880260642364281</v>
      </c>
      <c r="I116">
        <v>16.942955574454</v>
      </c>
      <c r="J116">
        <v>15.31089291936167</v>
      </c>
      <c r="K116">
        <v>15.459768756456549</v>
      </c>
      <c r="L116">
        <v>7.3787584515438267</v>
      </c>
      <c r="M116">
        <v>26.368203012135719</v>
      </c>
      <c r="N116">
        <v>20.403591548908569</v>
      </c>
      <c r="O116">
        <v>15.32362897145137</v>
      </c>
      <c r="P116">
        <v>3.4653440309201251</v>
      </c>
      <c r="Q116">
        <v>5.2810250387160389</v>
      </c>
      <c r="R116">
        <v>17.715421218984119</v>
      </c>
      <c r="S116">
        <v>14.68835929275194</v>
      </c>
      <c r="T116">
        <v>14.82590874275923</v>
      </c>
      <c r="U116">
        <v>12.89530305949253</v>
      </c>
      <c r="V116">
        <v>10.794829795397259</v>
      </c>
      <c r="W116" t="s">
        <v>261</v>
      </c>
      <c r="X116" t="s">
        <v>262</v>
      </c>
      <c r="Y116" t="s">
        <v>263</v>
      </c>
      <c r="Z116" t="s">
        <v>264</v>
      </c>
      <c r="AA116" t="s">
        <v>265</v>
      </c>
      <c r="AB116" t="s">
        <v>266</v>
      </c>
      <c r="AC116" t="s">
        <v>267</v>
      </c>
      <c r="AD116" t="s">
        <v>268</v>
      </c>
      <c r="AE116" t="s">
        <v>269</v>
      </c>
      <c r="AF116" t="s">
        <v>270</v>
      </c>
      <c r="AG116" t="s">
        <v>271</v>
      </c>
      <c r="AH116" t="s">
        <v>272</v>
      </c>
      <c r="AI116" t="s">
        <v>273</v>
      </c>
      <c r="AJ116">
        <v>9.9647913173314429</v>
      </c>
      <c r="AK116">
        <v>24.665866808614879</v>
      </c>
      <c r="AL116">
        <v>10.83636440335003</v>
      </c>
      <c r="AM116">
        <v>9.7343786259309901</v>
      </c>
      <c r="AN116">
        <v>14.183868867447959</v>
      </c>
      <c r="AO116">
        <v>14.03711398626854</v>
      </c>
      <c r="AP116">
        <v>13.93684384537824</v>
      </c>
      <c r="AQ116">
        <v>8.7510693594329023</v>
      </c>
      <c r="AR116">
        <v>6.2095891226668236</v>
      </c>
      <c r="AS116">
        <v>20.57958944127715</v>
      </c>
      <c r="AT116">
        <v>10.01098757314827</v>
      </c>
      <c r="AU116">
        <v>29.865831538435799</v>
      </c>
      <c r="AV116">
        <v>13.36415271920565</v>
      </c>
      <c r="AW116">
        <v>600.6443790000003</v>
      </c>
      <c r="AX116">
        <v>1014.361326</v>
      </c>
      <c r="AY116">
        <v>1229.1364589999989</v>
      </c>
      <c r="AZ116">
        <v>1572.5792010000009</v>
      </c>
      <c r="BA116">
        <v>840.29388499999948</v>
      </c>
      <c r="BB116">
        <v>663.49929299999997</v>
      </c>
      <c r="BC116">
        <v>601.49370999999962</v>
      </c>
      <c r="BD116">
        <v>477.89756299999999</v>
      </c>
      <c r="BE116">
        <v>107.238074</v>
      </c>
      <c r="BF116">
        <v>167.65431899999999</v>
      </c>
      <c r="BG116">
        <v>382.04965900000008</v>
      </c>
      <c r="BH116">
        <v>556.46085900000003</v>
      </c>
      <c r="BI116">
        <v>721.78467599999988</v>
      </c>
      <c r="BJ116">
        <v>768.29705400000012</v>
      </c>
      <c r="BK116">
        <v>810.64004299999999</v>
      </c>
      <c r="BL116">
        <v>192.0943740000001</v>
      </c>
      <c r="BM116">
        <v>320.55220100000003</v>
      </c>
      <c r="BN116">
        <v>448.51552700000002</v>
      </c>
      <c r="BO116">
        <v>336.25907799999987</v>
      </c>
      <c r="BP116">
        <v>236.12422199999989</v>
      </c>
      <c r="BQ116">
        <v>1522.7327399999999</v>
      </c>
      <c r="BR116">
        <v>539.82012499999985</v>
      </c>
      <c r="BS116">
        <v>180.25613799999999</v>
      </c>
      <c r="BT116">
        <v>156.95624100000001</v>
      </c>
      <c r="BU116">
        <v>332.73814900000008</v>
      </c>
      <c r="BV116">
        <v>193.89762099999999</v>
      </c>
      <c r="BW116">
        <v>527.00823999999977</v>
      </c>
      <c r="BX116">
        <v>270.06059399999998</v>
      </c>
    </row>
    <row r="117">
      <c r="A117" t="s">
        <v>406</v>
      </c>
      <c r="B117">
        <v>2016</v>
      </c>
      <c r="C117" t="s">
        <v>410</v>
      </c>
      <c r="D117">
        <v>129</v>
      </c>
      <c r="E117" t="s">
        <v>109</v>
      </c>
      <c r="F117" t="s">
        <v>48</v>
      </c>
      <c r="G117" t="s">
        <v>203</v>
      </c>
      <c r="H117">
        <v>83.119739357635808</v>
      </c>
      <c r="I117">
        <v>83.057044425545996</v>
      </c>
      <c r="J117">
        <v>84.689107080638252</v>
      </c>
      <c r="K117">
        <v>84.540231243543474</v>
      </c>
      <c r="L117">
        <v>92.621241548456084</v>
      </c>
      <c r="M117">
        <v>73.631796987864234</v>
      </c>
      <c r="N117">
        <v>79.59640845109142</v>
      </c>
      <c r="O117">
        <v>84.676371028548601</v>
      </c>
      <c r="P117">
        <v>96.534655969079864</v>
      </c>
      <c r="Q117">
        <v>94.718974961283948</v>
      </c>
      <c r="R117">
        <v>82.284578781015938</v>
      </c>
      <c r="S117">
        <v>85.311640707248031</v>
      </c>
      <c r="T117">
        <v>85.174091257240889</v>
      </c>
      <c r="U117">
        <v>87.104696940507623</v>
      </c>
      <c r="V117">
        <v>89.205170204602666</v>
      </c>
      <c r="W117" t="s">
        <v>261</v>
      </c>
      <c r="X117" t="s">
        <v>262</v>
      </c>
      <c r="Y117" t="s">
        <v>263</v>
      </c>
      <c r="Z117" t="s">
        <v>264</v>
      </c>
      <c r="AA117" t="s">
        <v>265</v>
      </c>
      <c r="AB117" t="s">
        <v>266</v>
      </c>
      <c r="AC117" t="s">
        <v>267</v>
      </c>
      <c r="AD117" t="s">
        <v>268</v>
      </c>
      <c r="AE117" t="s">
        <v>269</v>
      </c>
      <c r="AF117" t="s">
        <v>270</v>
      </c>
      <c r="AG117" t="s">
        <v>271</v>
      </c>
      <c r="AH117" t="s">
        <v>272</v>
      </c>
      <c r="AI117" t="s">
        <v>273</v>
      </c>
      <c r="AJ117">
        <v>90.035208682668539</v>
      </c>
      <c r="AK117">
        <v>75.334133191385092</v>
      </c>
      <c r="AL117">
        <v>89.163635596649982</v>
      </c>
      <c r="AM117">
        <v>90.265621374068999</v>
      </c>
      <c r="AN117">
        <v>85.816131132552059</v>
      </c>
      <c r="AO117">
        <v>85.962886013731421</v>
      </c>
      <c r="AP117">
        <v>86.06315615462168</v>
      </c>
      <c r="AQ117">
        <v>91.24893064056711</v>
      </c>
      <c r="AR117">
        <v>93.79041087733323</v>
      </c>
      <c r="AS117">
        <v>79.42041055872275</v>
      </c>
      <c r="AT117">
        <v>89.98901242685173</v>
      </c>
      <c r="AU117">
        <v>70.134168461564258</v>
      </c>
      <c r="AV117">
        <v>86.635847280794337</v>
      </c>
      <c r="AW117">
        <v>2957.6204589999979</v>
      </c>
      <c r="AX117">
        <v>4972.559441999997</v>
      </c>
      <c r="AY117">
        <v>6798.7196919999906</v>
      </c>
      <c r="AZ117">
        <v>8599.4953350000051</v>
      </c>
      <c r="BA117">
        <v>10547.71794000001</v>
      </c>
      <c r="BB117">
        <v>1852.786298000002</v>
      </c>
      <c r="BC117">
        <v>2346.4858580000009</v>
      </c>
      <c r="BD117">
        <v>2640.7994759999988</v>
      </c>
      <c r="BE117">
        <v>2987.3485829999959</v>
      </c>
      <c r="BF117">
        <v>3007.0005589999969</v>
      </c>
      <c r="BG117">
        <v>1774.5440470000019</v>
      </c>
      <c r="BH117">
        <v>3231.9871759999942</v>
      </c>
      <c r="BI117">
        <v>4146.6162329999988</v>
      </c>
      <c r="BJ117">
        <v>5189.6633789999851</v>
      </c>
      <c r="BK117">
        <v>6698.8812589999934</v>
      </c>
      <c r="BL117">
        <v>1735.636652999998</v>
      </c>
      <c r="BM117">
        <v>979.02589000000012</v>
      </c>
      <c r="BN117">
        <v>3690.469748000005</v>
      </c>
      <c r="BO117">
        <v>3118.086504000004</v>
      </c>
      <c r="BP117">
        <v>1428.6135459999989</v>
      </c>
      <c r="BQ117">
        <v>9325.171904000008</v>
      </c>
      <c r="BR117">
        <v>3333.5111039999979</v>
      </c>
      <c r="BS117">
        <v>1879.562275</v>
      </c>
      <c r="BT117">
        <v>2370.6866980000009</v>
      </c>
      <c r="BU117">
        <v>1284.097551000001</v>
      </c>
      <c r="BV117">
        <v>1742.9504629999969</v>
      </c>
      <c r="BW117">
        <v>1237.5776189999999</v>
      </c>
      <c r="BX117">
        <v>1750.7229130000021</v>
      </c>
    </row>
    <row r="118">
      <c r="A118" t="s">
        <v>406</v>
      </c>
      <c r="B118">
        <v>2016</v>
      </c>
      <c r="C118" t="s">
        <v>410</v>
      </c>
      <c r="D118">
        <v>136</v>
      </c>
      <c r="E118" t="s">
        <v>109</v>
      </c>
      <c r="F118" t="s">
        <v>43</v>
      </c>
      <c r="G118" t="s">
        <v>431</v>
      </c>
      <c r="H118">
        <v>5.0656415570263169</v>
      </c>
      <c r="I118">
        <v>10.2800572014631</v>
      </c>
      <c r="J118">
        <v>17.816734160630311</v>
      </c>
      <c r="K118">
        <v>25.014322346080402</v>
      </c>
      <c r="L118">
        <v>38.75787794109354</v>
      </c>
      <c r="M118">
        <v>24.33752804085729</v>
      </c>
      <c r="N118">
        <v>28.41666770674011</v>
      </c>
      <c r="O118">
        <v>38.031668202135712</v>
      </c>
      <c r="P118">
        <v>38.43457999926823</v>
      </c>
      <c r="Q118">
        <v>48.282736465239203</v>
      </c>
      <c r="R118">
        <v>4.1405462784221676</v>
      </c>
      <c r="S118">
        <v>6.8246800365470763</v>
      </c>
      <c r="T118">
        <v>14.446942329235441</v>
      </c>
      <c r="U118">
        <v>17.662153742064501</v>
      </c>
      <c r="V118">
        <v>23.539667924316639</v>
      </c>
      <c r="W118" t="s">
        <v>261</v>
      </c>
      <c r="X118" t="s">
        <v>262</v>
      </c>
      <c r="Y118" t="s">
        <v>263</v>
      </c>
      <c r="Z118" t="s">
        <v>264</v>
      </c>
      <c r="AA118" t="s">
        <v>265</v>
      </c>
      <c r="AB118" t="s">
        <v>266</v>
      </c>
      <c r="AC118" t="s">
        <v>267</v>
      </c>
      <c r="AD118" t="s">
        <v>268</v>
      </c>
      <c r="AE118" t="s">
        <v>269</v>
      </c>
      <c r="AF118" t="s">
        <v>270</v>
      </c>
      <c r="AG118" t="s">
        <v>271</v>
      </c>
      <c r="AH118" t="s">
        <v>272</v>
      </c>
      <c r="AI118" t="s">
        <v>273</v>
      </c>
      <c r="AJ118">
        <v>16.83595793055844</v>
      </c>
      <c r="AK118">
        <v>16.569748925919409</v>
      </c>
      <c r="AL118">
        <v>11.10057293512153</v>
      </c>
      <c r="AM118">
        <v>23.88864396136869</v>
      </c>
      <c r="AN118">
        <v>17.919677598537991</v>
      </c>
      <c r="AO118">
        <v>35.608594638467693</v>
      </c>
      <c r="AP118">
        <v>13.604296334258651</v>
      </c>
      <c r="AQ118">
        <v>6.9097918362980613</v>
      </c>
      <c r="AR118">
        <v>25.70238023901242</v>
      </c>
      <c r="AS118">
        <v>8.6232613515692442</v>
      </c>
      <c r="AT118">
        <v>18.25912685677061</v>
      </c>
      <c r="AU118">
        <v>6.5067776401106929</v>
      </c>
      <c r="AV118">
        <v>16.19121558063604</v>
      </c>
      <c r="AW118">
        <v>619.08318400000019</v>
      </c>
      <c r="AX118">
        <v>1256.6280730000001</v>
      </c>
      <c r="AY118">
        <v>2177.503287</v>
      </c>
      <c r="AZ118">
        <v>3057.0528790000012</v>
      </c>
      <c r="BA118">
        <v>4737.3396789999924</v>
      </c>
      <c r="BB118">
        <v>813.27875400000005</v>
      </c>
      <c r="BC118">
        <v>949.84200900000008</v>
      </c>
      <c r="BD118">
        <v>1271.69307</v>
      </c>
      <c r="BE118">
        <v>1287.958248000001</v>
      </c>
      <c r="BF118">
        <v>1609.9501699999989</v>
      </c>
      <c r="BG118">
        <v>367.63245599999999</v>
      </c>
      <c r="BH118">
        <v>606.37103400000024</v>
      </c>
      <c r="BI118">
        <v>1281.809744000001</v>
      </c>
      <c r="BJ118">
        <v>1568.162965</v>
      </c>
      <c r="BK118">
        <v>2090.908652000001</v>
      </c>
      <c r="BL118">
        <v>399.86624799999981</v>
      </c>
      <c r="BM118">
        <v>513.97700200000008</v>
      </c>
      <c r="BN118">
        <v>789.57671600000003</v>
      </c>
      <c r="BO118">
        <v>1151.908296000001</v>
      </c>
      <c r="BP118">
        <v>642.6621779999997</v>
      </c>
      <c r="BQ118">
        <v>4542.9623039999969</v>
      </c>
      <c r="BR118">
        <v>793.87250100000006</v>
      </c>
      <c r="BS118">
        <v>234.16817299999991</v>
      </c>
      <c r="BT118">
        <v>1030.227779999999</v>
      </c>
      <c r="BU118">
        <v>244.15169800000001</v>
      </c>
      <c r="BV118">
        <v>588.36294799999996</v>
      </c>
      <c r="BW118">
        <v>262.36514599999992</v>
      </c>
      <c r="BX118">
        <v>653.50611199999969</v>
      </c>
    </row>
    <row r="119">
      <c r="A119" t="s">
        <v>406</v>
      </c>
      <c r="B119">
        <v>2016</v>
      </c>
      <c r="C119" t="s">
        <v>410</v>
      </c>
      <c r="D119">
        <v>137</v>
      </c>
      <c r="E119" t="s">
        <v>109</v>
      </c>
      <c r="F119" t="s">
        <v>42</v>
      </c>
      <c r="G119" t="s">
        <v>432</v>
      </c>
      <c r="H119">
        <v>24.049822568192589</v>
      </c>
      <c r="I119">
        <v>38.696954595461271</v>
      </c>
      <c r="J119">
        <v>47.868667912495233</v>
      </c>
      <c r="K119">
        <v>58.218634832957058</v>
      </c>
      <c r="L119">
        <v>54.41153827401093</v>
      </c>
      <c r="M119">
        <v>50.962817417039297</v>
      </c>
      <c r="N119">
        <v>59.778795324328307</v>
      </c>
      <c r="O119">
        <v>55.237103806058919</v>
      </c>
      <c r="P119">
        <v>53.912465114832777</v>
      </c>
      <c r="Q119">
        <v>46.925815761293443</v>
      </c>
      <c r="R119">
        <v>20.14859331660579</v>
      </c>
      <c r="S119">
        <v>35.814140461531771</v>
      </c>
      <c r="T119">
        <v>40.423530841329267</v>
      </c>
      <c r="U119">
        <v>49.442104874821702</v>
      </c>
      <c r="V119">
        <v>61.003306992629632</v>
      </c>
      <c r="W119" t="s">
        <v>261</v>
      </c>
      <c r="X119" t="s">
        <v>262</v>
      </c>
      <c r="Y119" t="s">
        <v>263</v>
      </c>
      <c r="Z119" t="s">
        <v>264</v>
      </c>
      <c r="AA119" t="s">
        <v>265</v>
      </c>
      <c r="AB119" t="s">
        <v>266</v>
      </c>
      <c r="AC119" t="s">
        <v>267</v>
      </c>
      <c r="AD119" t="s">
        <v>268</v>
      </c>
      <c r="AE119" t="s">
        <v>269</v>
      </c>
      <c r="AF119" t="s">
        <v>270</v>
      </c>
      <c r="AG119" t="s">
        <v>271</v>
      </c>
      <c r="AH119" t="s">
        <v>272</v>
      </c>
      <c r="AI119" t="s">
        <v>273</v>
      </c>
      <c r="AJ119">
        <v>64.329178247687338</v>
      </c>
      <c r="AK119">
        <v>25.32644991897687</v>
      </c>
      <c r="AL119">
        <v>47.088969627999901</v>
      </c>
      <c r="AM119">
        <v>47.748683432204409</v>
      </c>
      <c r="AN119">
        <v>28.499055461974731</v>
      </c>
      <c r="AO119">
        <v>49.419326197423011</v>
      </c>
      <c r="AP119">
        <v>52.771533252581051</v>
      </c>
      <c r="AQ119">
        <v>53.870955060522228</v>
      </c>
      <c r="AR119">
        <v>37.357887779224207</v>
      </c>
      <c r="AS119">
        <v>48.482205937244842</v>
      </c>
      <c r="AT119">
        <v>41.848592346596163</v>
      </c>
      <c r="AU119">
        <v>37.255772326784367</v>
      </c>
      <c r="AV119">
        <v>33.87555625642792</v>
      </c>
      <c r="AW119">
        <v>2939.1816539999968</v>
      </c>
      <c r="AX119">
        <v>4730.2926949999946</v>
      </c>
      <c r="AY119">
        <v>5850.3528639999768</v>
      </c>
      <c r="AZ119">
        <v>7115.0216570000002</v>
      </c>
      <c r="BA119">
        <v>6650.6721460000044</v>
      </c>
      <c r="BB119">
        <v>1703.006837000001</v>
      </c>
      <c r="BC119">
        <v>1998.137559</v>
      </c>
      <c r="BD119">
        <v>1847.0039690000001</v>
      </c>
      <c r="BE119">
        <v>1806.6284090000011</v>
      </c>
      <c r="BF119">
        <v>1564.7047079999991</v>
      </c>
      <c r="BG119">
        <v>1788.961250000001</v>
      </c>
      <c r="BH119">
        <v>3182.0770009999969</v>
      </c>
      <c r="BI119">
        <v>3586.591165000003</v>
      </c>
      <c r="BJ119">
        <v>4389.7974679999943</v>
      </c>
      <c r="BK119">
        <v>5418.6126500000018</v>
      </c>
      <c r="BL119">
        <v>1527.8647789999991</v>
      </c>
      <c r="BM119">
        <v>785.60108900000057</v>
      </c>
      <c r="BN119">
        <v>3349.4085590000091</v>
      </c>
      <c r="BO119">
        <v>2302.4372860000021</v>
      </c>
      <c r="BP119">
        <v>1022.075589999998</v>
      </c>
      <c r="BQ119">
        <v>6304.9423400000114</v>
      </c>
      <c r="BR119">
        <v>3079.4587279999978</v>
      </c>
      <c r="BS119">
        <v>1825.650239999999</v>
      </c>
      <c r="BT119">
        <v>1497.415159000001</v>
      </c>
      <c r="BU119">
        <v>1372.6840020000011</v>
      </c>
      <c r="BV119">
        <v>1348.4851359999991</v>
      </c>
      <c r="BW119">
        <v>1502.220712999999</v>
      </c>
      <c r="BX119">
        <v>1367.277395000001</v>
      </c>
    </row>
    <row r="120">
      <c r="A120" t="s">
        <v>406</v>
      </c>
      <c r="B120">
        <v>2016</v>
      </c>
      <c r="C120" t="s">
        <v>410</v>
      </c>
      <c r="D120">
        <v>138</v>
      </c>
      <c r="E120" t="s">
        <v>109</v>
      </c>
      <c r="F120" t="s">
        <v>41</v>
      </c>
      <c r="G120" t="s">
        <v>203</v>
      </c>
      <c r="H120">
        <v>15.833966774063629</v>
      </c>
      <c r="I120">
        <v>16.161178158564379</v>
      </c>
      <c r="J120">
        <v>11.591099718779629</v>
      </c>
      <c r="K120">
        <v>10.326661523728051</v>
      </c>
      <c r="L120">
        <v>6.6120455084359406</v>
      </c>
      <c r="M120">
        <v>14.694678972139281</v>
      </c>
      <c r="N120">
        <v>10.64654498122659</v>
      </c>
      <c r="O120">
        <v>6.2291349821411091</v>
      </c>
      <c r="P120">
        <v>7.65295488589918</v>
      </c>
      <c r="Q120">
        <v>4.7914477734673913</v>
      </c>
      <c r="R120">
        <v>15.30882255710662</v>
      </c>
      <c r="S120">
        <v>16.95686475704828</v>
      </c>
      <c r="T120">
        <v>13.14157191988132</v>
      </c>
      <c r="U120">
        <v>11.26543668836872</v>
      </c>
      <c r="V120">
        <v>10.06473400918974</v>
      </c>
      <c r="W120" t="s">
        <v>261</v>
      </c>
      <c r="X120" t="s">
        <v>262</v>
      </c>
      <c r="Y120" t="s">
        <v>263</v>
      </c>
      <c r="Z120" t="s">
        <v>264</v>
      </c>
      <c r="AA120" t="s">
        <v>265</v>
      </c>
      <c r="AB120" t="s">
        <v>266</v>
      </c>
      <c r="AC120" t="s">
        <v>267</v>
      </c>
      <c r="AD120" t="s">
        <v>268</v>
      </c>
      <c r="AE120" t="s">
        <v>269</v>
      </c>
      <c r="AF120" t="s">
        <v>270</v>
      </c>
      <c r="AG120" t="s">
        <v>271</v>
      </c>
      <c r="AH120" t="s">
        <v>272</v>
      </c>
      <c r="AI120" t="s">
        <v>273</v>
      </c>
      <c r="AJ120">
        <v>11.359445292004921</v>
      </c>
      <c r="AK120">
        <v>20.61499138212476</v>
      </c>
      <c r="AL120">
        <v>13.5569323774859</v>
      </c>
      <c r="AM120">
        <v>11.20758419028893</v>
      </c>
      <c r="AN120">
        <v>4.2619495783940282</v>
      </c>
      <c r="AO120">
        <v>11.18853405765476</v>
      </c>
      <c r="AP120">
        <v>10.2860475967179</v>
      </c>
      <c r="AQ120">
        <v>11.46723838984733</v>
      </c>
      <c r="AR120">
        <v>19.22954382166488</v>
      </c>
      <c r="AS120">
        <v>19.412743929917202</v>
      </c>
      <c r="AT120">
        <v>14.209826206267721</v>
      </c>
      <c r="AU120">
        <v>6.7677861667117227</v>
      </c>
      <c r="AV120">
        <v>8.9982988121986551</v>
      </c>
      <c r="AW120">
        <v>1935.1038669999989</v>
      </c>
      <c r="AX120">
        <v>1975.532797999999</v>
      </c>
      <c r="AY120">
        <v>1416.626499</v>
      </c>
      <c r="AZ120">
        <v>1262.0429969999991</v>
      </c>
      <c r="BA120">
        <v>808.18422499999951</v>
      </c>
      <c r="BB120">
        <v>491.04700300000007</v>
      </c>
      <c r="BC120">
        <v>355.86634499999991</v>
      </c>
      <c r="BD120">
        <v>208.28820200000001</v>
      </c>
      <c r="BE120">
        <v>256.453599</v>
      </c>
      <c r="BF120">
        <v>159.767087</v>
      </c>
      <c r="BG120">
        <v>1359.2457750000001</v>
      </c>
      <c r="BH120">
        <v>1506.6129929999991</v>
      </c>
      <c r="BI120">
        <v>1165.9903220000001</v>
      </c>
      <c r="BJ120">
        <v>1000.220067000001</v>
      </c>
      <c r="BK120">
        <v>893.99899299999993</v>
      </c>
      <c r="BL120">
        <v>269.79508900000002</v>
      </c>
      <c r="BM120">
        <v>639.45636799999988</v>
      </c>
      <c r="BN120">
        <v>964.29600599999969</v>
      </c>
      <c r="BO120">
        <v>540.42871700000001</v>
      </c>
      <c r="BP120">
        <v>152.848386</v>
      </c>
      <c r="BQ120">
        <v>1427.438768</v>
      </c>
      <c r="BR120">
        <v>600.23761100000036</v>
      </c>
      <c r="BS120">
        <v>388.61695500000002</v>
      </c>
      <c r="BT120">
        <v>770.77726099999973</v>
      </c>
      <c r="BU120">
        <v>549.63594399999999</v>
      </c>
      <c r="BV120">
        <v>457.88253200000008</v>
      </c>
      <c r="BW120">
        <v>272.88948600000009</v>
      </c>
      <c r="BX120">
        <v>363.18726299999997</v>
      </c>
    </row>
    <row r="121">
      <c r="A121" t="s">
        <v>406</v>
      </c>
      <c r="B121">
        <v>2016</v>
      </c>
      <c r="C121" t="s">
        <v>410</v>
      </c>
      <c r="D121">
        <v>139</v>
      </c>
      <c r="E121" t="s">
        <v>109</v>
      </c>
      <c r="F121" t="s">
        <v>19</v>
      </c>
      <c r="G121" t="s">
        <v>203</v>
      </c>
      <c r="H121">
        <v>55.050569100717382</v>
      </c>
      <c r="I121">
        <v>34.861810044511202</v>
      </c>
      <c r="J121">
        <v>22.723498208094469</v>
      </c>
      <c r="K121">
        <v>6.4403812972346683</v>
      </c>
      <c r="L121">
        <v>0.2185382764593613</v>
      </c>
      <c r="M121">
        <v>10.00497556996433</v>
      </c>
      <c r="N121">
        <v>1.1579919877049689</v>
      </c>
      <c r="O121">
        <v>0.5020930096642231</v>
      </c>
      <c r="P121">
        <v>0</v>
      </c>
      <c r="Q121">
        <v>0</v>
      </c>
      <c r="R121">
        <v>60.402037847865323</v>
      </c>
      <c r="S121">
        <v>40.404314744872757</v>
      </c>
      <c r="T121">
        <v>31.987954909553981</v>
      </c>
      <c r="U121">
        <v>21.630304694745021</v>
      </c>
      <c r="V121">
        <v>5.3922910738638272</v>
      </c>
      <c r="W121" t="s">
        <v>261</v>
      </c>
      <c r="X121" t="s">
        <v>262</v>
      </c>
      <c r="Y121" t="s">
        <v>263</v>
      </c>
      <c r="Z121" t="s">
        <v>264</v>
      </c>
      <c r="AA121" t="s">
        <v>265</v>
      </c>
      <c r="AB121" t="s">
        <v>266</v>
      </c>
      <c r="AC121" t="s">
        <v>267</v>
      </c>
      <c r="AD121" t="s">
        <v>268</v>
      </c>
      <c r="AE121" t="s">
        <v>269</v>
      </c>
      <c r="AF121" t="s">
        <v>270</v>
      </c>
      <c r="AG121" t="s">
        <v>271</v>
      </c>
      <c r="AH121" t="s">
        <v>272</v>
      </c>
      <c r="AI121" t="s">
        <v>273</v>
      </c>
      <c r="AJ121">
        <v>7.4754185297492493</v>
      </c>
      <c r="AK121">
        <v>37.488809772978783</v>
      </c>
      <c r="AL121">
        <v>28.2535250593927</v>
      </c>
      <c r="AM121">
        <v>17.15508841613816</v>
      </c>
      <c r="AN121">
        <v>49.319317361092843</v>
      </c>
      <c r="AO121">
        <v>3.7835451064545529</v>
      </c>
      <c r="AP121">
        <v>23.338122816442411</v>
      </c>
      <c r="AQ121">
        <v>27.752014713332152</v>
      </c>
      <c r="AR121">
        <v>17.710188160098351</v>
      </c>
      <c r="AS121">
        <v>23.48178878126895</v>
      </c>
      <c r="AT121">
        <v>25.68245459036541</v>
      </c>
      <c r="AU121">
        <v>49.469663866393098</v>
      </c>
      <c r="AV121">
        <v>40.93492935073764</v>
      </c>
      <c r="AW121">
        <v>6727.8509969999986</v>
      </c>
      <c r="AX121">
        <v>4261.4869080000044</v>
      </c>
      <c r="AY121">
        <v>2777.1920260000002</v>
      </c>
      <c r="AZ121">
        <v>787.09252700000047</v>
      </c>
      <c r="BA121">
        <v>26.711732000000001</v>
      </c>
      <c r="BB121">
        <v>334.33280700000012</v>
      </c>
      <c r="BC121">
        <v>38.706489000000012</v>
      </c>
      <c r="BD121">
        <v>16.788855999999999</v>
      </c>
      <c r="BE121">
        <v>0</v>
      </c>
      <c r="BF121">
        <v>0</v>
      </c>
      <c r="BG121">
        <v>5362.9999589999989</v>
      </c>
      <c r="BH121">
        <v>3589.9127840000019</v>
      </c>
      <c r="BI121">
        <v>2838.141896000001</v>
      </c>
      <c r="BJ121">
        <v>1920.481683</v>
      </c>
      <c r="BK121">
        <v>478.96971599999989</v>
      </c>
      <c r="BL121">
        <v>177.54662799999991</v>
      </c>
      <c r="BM121">
        <v>1162.865299999999</v>
      </c>
      <c r="BN121">
        <v>2009.6553269999979</v>
      </c>
      <c r="BO121">
        <v>827.21684400000004</v>
      </c>
      <c r="BP121">
        <v>1768.7628439999989</v>
      </c>
      <c r="BQ121">
        <v>482.70657599999993</v>
      </c>
      <c r="BR121">
        <v>1361.8855009999991</v>
      </c>
      <c r="BS121">
        <v>940.49701299999913</v>
      </c>
      <c r="BT121">
        <v>709.87697100000014</v>
      </c>
      <c r="BU121">
        <v>664.84342400000014</v>
      </c>
      <c r="BV121">
        <v>827.56447300000036</v>
      </c>
      <c r="BW121">
        <v>1994.707103999998</v>
      </c>
      <c r="BX121">
        <v>1652.206185</v>
      </c>
    </row>
    <row r="122">
      <c r="A122" t="s">
        <v>406</v>
      </c>
      <c r="B122">
        <v>2016</v>
      </c>
      <c r="C122" t="s">
        <v>410</v>
      </c>
      <c r="D122">
        <v>148</v>
      </c>
      <c r="E122" t="s">
        <v>109</v>
      </c>
      <c r="F122" t="s">
        <v>49</v>
      </c>
      <c r="G122" t="s">
        <v>203</v>
      </c>
      <c r="H122">
        <v>4.9147662315710168</v>
      </c>
      <c r="I122">
        <v>8.2981533504479952</v>
      </c>
      <c r="J122">
        <v>10.05702157506845</v>
      </c>
      <c r="K122">
        <v>12.86762270903969</v>
      </c>
      <c r="L122">
        <v>6.8747461732260806</v>
      </c>
      <c r="M122">
        <v>19.85534795917771</v>
      </c>
      <c r="N122">
        <v>17.99504204152786</v>
      </c>
      <c r="O122">
        <v>14.29216056876464</v>
      </c>
      <c r="P122">
        <v>3.200142815592609</v>
      </c>
      <c r="Q122">
        <v>5.0279874820822243</v>
      </c>
      <c r="R122">
        <v>4.3029233897262564</v>
      </c>
      <c r="S122">
        <v>6.2629431529493811</v>
      </c>
      <c r="T122">
        <v>8.1350462789880957</v>
      </c>
      <c r="U122">
        <v>8.6532975144730777</v>
      </c>
      <c r="V122">
        <v>9.1262702462497423</v>
      </c>
      <c r="W122" t="s">
        <v>261</v>
      </c>
      <c r="X122" t="s">
        <v>262</v>
      </c>
      <c r="Y122" t="s">
        <v>263</v>
      </c>
      <c r="Z122" t="s">
        <v>264</v>
      </c>
      <c r="AA122" t="s">
        <v>265</v>
      </c>
      <c r="AB122" t="s">
        <v>266</v>
      </c>
      <c r="AC122" t="s">
        <v>267</v>
      </c>
      <c r="AD122" t="s">
        <v>268</v>
      </c>
      <c r="AE122" t="s">
        <v>269</v>
      </c>
      <c r="AF122" t="s">
        <v>270</v>
      </c>
      <c r="AG122" t="s">
        <v>271</v>
      </c>
      <c r="AH122" t="s">
        <v>272</v>
      </c>
      <c r="AI122" t="s">
        <v>273</v>
      </c>
      <c r="AJ122">
        <v>8.0879364425900739</v>
      </c>
      <c r="AK122">
        <v>10.33406060495456</v>
      </c>
      <c r="AL122">
        <v>6.3056308767823017</v>
      </c>
      <c r="AM122">
        <v>6.9734486859881883</v>
      </c>
      <c r="AN122">
        <v>6.5839722272338408</v>
      </c>
      <c r="AO122">
        <v>11.93546616788816</v>
      </c>
      <c r="AP122">
        <v>9.2506957205922244</v>
      </c>
      <c r="AQ122">
        <v>5.3189653181221077</v>
      </c>
      <c r="AR122">
        <v>3.9157835435849671</v>
      </c>
      <c r="AS122">
        <v>11.75207071656077</v>
      </c>
      <c r="AT122">
        <v>6.0173762999518976</v>
      </c>
      <c r="AU122">
        <v>13.07004945003667</v>
      </c>
      <c r="AV122">
        <v>6.6909998498814751</v>
      </c>
      <c r="AW122">
        <v>600.6443790000003</v>
      </c>
      <c r="AX122">
        <v>1014.361326</v>
      </c>
      <c r="AY122">
        <v>1229.1364589999989</v>
      </c>
      <c r="AZ122">
        <v>1572.5792010000009</v>
      </c>
      <c r="BA122">
        <v>840.29388499999948</v>
      </c>
      <c r="BB122">
        <v>663.49929299999997</v>
      </c>
      <c r="BC122">
        <v>601.49370999999962</v>
      </c>
      <c r="BD122">
        <v>477.89756299999999</v>
      </c>
      <c r="BE122">
        <v>107.238074</v>
      </c>
      <c r="BF122">
        <v>167.65431899999999</v>
      </c>
      <c r="BG122">
        <v>382.04965900000008</v>
      </c>
      <c r="BH122">
        <v>556.46085900000003</v>
      </c>
      <c r="BI122">
        <v>721.78467599999988</v>
      </c>
      <c r="BJ122">
        <v>768.29705400000012</v>
      </c>
      <c r="BK122">
        <v>810.64004299999999</v>
      </c>
      <c r="BL122">
        <v>192.0943740000001</v>
      </c>
      <c r="BM122">
        <v>320.55220100000003</v>
      </c>
      <c r="BN122">
        <v>448.51552700000002</v>
      </c>
      <c r="BO122">
        <v>336.25907799999987</v>
      </c>
      <c r="BP122">
        <v>236.12422199999989</v>
      </c>
      <c r="BQ122">
        <v>1522.7327399999999</v>
      </c>
      <c r="BR122">
        <v>539.82012499999985</v>
      </c>
      <c r="BS122">
        <v>180.25613799999999</v>
      </c>
      <c r="BT122">
        <v>156.95624100000001</v>
      </c>
      <c r="BU122">
        <v>332.73814900000008</v>
      </c>
      <c r="BV122">
        <v>193.89762099999999</v>
      </c>
      <c r="BW122">
        <v>527.00823999999977</v>
      </c>
      <c r="BX122">
        <v>270.06059399999998</v>
      </c>
    </row>
    <row r="123">
      <c r="A123" t="s">
        <v>406</v>
      </c>
      <c r="B123">
        <v>2016</v>
      </c>
      <c r="C123" t="s">
        <v>410</v>
      </c>
      <c r="D123">
        <v>149</v>
      </c>
      <c r="E123" t="s">
        <v>109</v>
      </c>
      <c r="F123" t="s">
        <v>48</v>
      </c>
      <c r="G123" t="s">
        <v>203</v>
      </c>
      <c r="H123">
        <v>24.200697893647899</v>
      </c>
      <c r="I123">
        <v>40.67885844647639</v>
      </c>
      <c r="J123">
        <v>55.628380498057197</v>
      </c>
      <c r="K123">
        <v>70.365334469997805</v>
      </c>
      <c r="L123">
        <v>86.294670041878504</v>
      </c>
      <c r="M123">
        <v>55.444997498718912</v>
      </c>
      <c r="N123">
        <v>70.200420989540575</v>
      </c>
      <c r="O123">
        <v>78.976611439429973</v>
      </c>
      <c r="P123">
        <v>89.146902298508252</v>
      </c>
      <c r="Q123">
        <v>90.180564744450379</v>
      </c>
      <c r="R123">
        <v>19.986216205301719</v>
      </c>
      <c r="S123">
        <v>36.375877345129439</v>
      </c>
      <c r="T123">
        <v>46.735426891576573</v>
      </c>
      <c r="U123">
        <v>58.450961102413032</v>
      </c>
      <c r="V123">
        <v>75.416704670696433</v>
      </c>
      <c r="W123" t="s">
        <v>261</v>
      </c>
      <c r="X123" t="s">
        <v>262</v>
      </c>
      <c r="Y123" t="s">
        <v>263</v>
      </c>
      <c r="Z123" t="s">
        <v>264</v>
      </c>
      <c r="AA123" t="s">
        <v>265</v>
      </c>
      <c r="AB123" t="s">
        <v>266</v>
      </c>
      <c r="AC123" t="s">
        <v>267</v>
      </c>
      <c r="AD123" t="s">
        <v>268</v>
      </c>
      <c r="AE123" t="s">
        <v>269</v>
      </c>
      <c r="AF123" t="s">
        <v>270</v>
      </c>
      <c r="AG123" t="s">
        <v>271</v>
      </c>
      <c r="AH123" t="s">
        <v>272</v>
      </c>
      <c r="AI123" t="s">
        <v>273</v>
      </c>
      <c r="AJ123">
        <v>73.077199735655654</v>
      </c>
      <c r="AK123">
        <v>31.562138239941699</v>
      </c>
      <c r="AL123">
        <v>51.883911686339083</v>
      </c>
      <c r="AM123">
        <v>64.663878707584928</v>
      </c>
      <c r="AN123">
        <v>39.834760833278906</v>
      </c>
      <c r="AO123">
        <v>73.092454668002532</v>
      </c>
      <c r="AP123">
        <v>57.125133866247481</v>
      </c>
      <c r="AQ123">
        <v>55.461781578698222</v>
      </c>
      <c r="AR123">
        <v>59.144484474651691</v>
      </c>
      <c r="AS123">
        <v>45.353396572253331</v>
      </c>
      <c r="AT123">
        <v>54.090342903414843</v>
      </c>
      <c r="AU123">
        <v>30.692500516858409</v>
      </c>
      <c r="AV123">
        <v>43.37577198718251</v>
      </c>
      <c r="AW123">
        <v>2957.6204589999979</v>
      </c>
      <c r="AX123">
        <v>4972.559441999997</v>
      </c>
      <c r="AY123">
        <v>6798.7196919999906</v>
      </c>
      <c r="AZ123">
        <v>8599.4953350000051</v>
      </c>
      <c r="BA123">
        <v>10547.71794000001</v>
      </c>
      <c r="BB123">
        <v>1852.786298000002</v>
      </c>
      <c r="BC123">
        <v>2346.4858580000009</v>
      </c>
      <c r="BD123">
        <v>2640.7994759999988</v>
      </c>
      <c r="BE123">
        <v>2987.3485829999959</v>
      </c>
      <c r="BF123">
        <v>3007.0005589999969</v>
      </c>
      <c r="BG123">
        <v>1774.5440470000019</v>
      </c>
      <c r="BH123">
        <v>3231.9871759999942</v>
      </c>
      <c r="BI123">
        <v>4146.6162329999988</v>
      </c>
      <c r="BJ123">
        <v>5189.6633789999851</v>
      </c>
      <c r="BK123">
        <v>6698.8812589999934</v>
      </c>
      <c r="BL123">
        <v>1735.636652999998</v>
      </c>
      <c r="BM123">
        <v>979.02589000000012</v>
      </c>
      <c r="BN123">
        <v>3690.469748000005</v>
      </c>
      <c r="BO123">
        <v>3118.086504000004</v>
      </c>
      <c r="BP123">
        <v>1428.6135459999989</v>
      </c>
      <c r="BQ123">
        <v>9325.171904000008</v>
      </c>
      <c r="BR123">
        <v>3333.5111039999979</v>
      </c>
      <c r="BS123">
        <v>1879.562275</v>
      </c>
      <c r="BT123">
        <v>2370.6866980000009</v>
      </c>
      <c r="BU123">
        <v>1284.097551000001</v>
      </c>
      <c r="BV123">
        <v>1742.9504629999969</v>
      </c>
      <c r="BW123">
        <v>1237.5776189999999</v>
      </c>
      <c r="BX123">
        <v>1750.7229130000021</v>
      </c>
    </row>
    <row r="124">
      <c r="A124" t="s">
        <v>406</v>
      </c>
      <c r="B124">
        <v>2016</v>
      </c>
      <c r="C124" t="s">
        <v>410</v>
      </c>
      <c r="D124">
        <v>150</v>
      </c>
      <c r="E124" t="s">
        <v>109</v>
      </c>
      <c r="F124" t="s">
        <v>111</v>
      </c>
      <c r="G124" t="s">
        <v>203</v>
      </c>
      <c r="H124">
        <v>70.884535874781122</v>
      </c>
      <c r="I124">
        <v>51.022988203075528</v>
      </c>
      <c r="J124">
        <v>34.314597926874043</v>
      </c>
      <c r="K124">
        <v>16.7670428209627</v>
      </c>
      <c r="L124">
        <v>6.8305837848953006</v>
      </c>
      <c r="M124">
        <v>24.69965454210362</v>
      </c>
      <c r="N124">
        <v>11.80453696893156</v>
      </c>
      <c r="O124">
        <v>6.7312279918053326</v>
      </c>
      <c r="P124">
        <v>7.65295488589918</v>
      </c>
      <c r="Q124">
        <v>4.7914477734673913</v>
      </c>
      <c r="R124">
        <v>75.710860404971967</v>
      </c>
      <c r="S124">
        <v>57.361179501921022</v>
      </c>
      <c r="T124">
        <v>45.129526829435292</v>
      </c>
      <c r="U124">
        <v>32.895741383113709</v>
      </c>
      <c r="V124">
        <v>15.45702508305356</v>
      </c>
      <c r="W124" t="s">
        <v>261</v>
      </c>
      <c r="X124" t="s">
        <v>262</v>
      </c>
      <c r="Y124" t="s">
        <v>263</v>
      </c>
      <c r="Z124" t="s">
        <v>264</v>
      </c>
      <c r="AA124" t="s">
        <v>265</v>
      </c>
      <c r="AB124" t="s">
        <v>266</v>
      </c>
      <c r="AC124" t="s">
        <v>267</v>
      </c>
      <c r="AD124" t="s">
        <v>268</v>
      </c>
      <c r="AE124" t="s">
        <v>269</v>
      </c>
      <c r="AF124" t="s">
        <v>270</v>
      </c>
      <c r="AG124" t="s">
        <v>271</v>
      </c>
      <c r="AH124" t="s">
        <v>272</v>
      </c>
      <c r="AI124" t="s">
        <v>273</v>
      </c>
      <c r="AJ124">
        <v>18.83486382175418</v>
      </c>
      <c r="AK124">
        <v>58.103801155103497</v>
      </c>
      <c r="AL124">
        <v>41.810457436878607</v>
      </c>
      <c r="AM124">
        <v>28.362672606427111</v>
      </c>
      <c r="AN124">
        <v>53.581266939486817</v>
      </c>
      <c r="AO124">
        <v>14.972079164109321</v>
      </c>
      <c r="AP124">
        <v>33.62417041316025</v>
      </c>
      <c r="AQ124">
        <v>39.21925310317949</v>
      </c>
      <c r="AR124">
        <v>36.939731981763202</v>
      </c>
      <c r="AS124">
        <v>42.894532711186102</v>
      </c>
      <c r="AT124">
        <v>39.892280796633088</v>
      </c>
      <c r="AU124">
        <v>56.237450033104899</v>
      </c>
      <c r="AV124">
        <v>49.933228162936302</v>
      </c>
      <c r="AW124">
        <v>8662.9548640000121</v>
      </c>
      <c r="AX124">
        <v>6237.0197059999973</v>
      </c>
      <c r="AY124">
        <v>4193.8185249999924</v>
      </c>
      <c r="AZ124">
        <v>2049.135523999998</v>
      </c>
      <c r="BA124">
        <v>834.89595699999961</v>
      </c>
      <c r="BB124">
        <v>825.37981000000048</v>
      </c>
      <c r="BC124">
        <v>394.57283399999989</v>
      </c>
      <c r="BD124">
        <v>225.07705799999999</v>
      </c>
      <c r="BE124">
        <v>256.453599</v>
      </c>
      <c r="BF124">
        <v>159.767087</v>
      </c>
      <c r="BG124">
        <v>6722.2457340000019</v>
      </c>
      <c r="BH124">
        <v>5096.5257769999989</v>
      </c>
      <c r="BI124">
        <v>4004.1322180000011</v>
      </c>
      <c r="BJ124">
        <v>2920.7017499999979</v>
      </c>
      <c r="BK124">
        <v>1372.968709</v>
      </c>
      <c r="BL124">
        <v>447.34171700000007</v>
      </c>
      <c r="BM124">
        <v>1802.321667999998</v>
      </c>
      <c r="BN124">
        <v>2973.9513329999991</v>
      </c>
      <c r="BO124">
        <v>1367.645561000001</v>
      </c>
      <c r="BP124">
        <v>1921.6112299999979</v>
      </c>
      <c r="BQ124">
        <v>1910.1453440000009</v>
      </c>
      <c r="BR124">
        <v>1962.1231119999959</v>
      </c>
      <c r="BS124">
        <v>1329.113967999999</v>
      </c>
      <c r="BT124">
        <v>1480.654231999998</v>
      </c>
      <c r="BU124">
        <v>1214.4793679999991</v>
      </c>
      <c r="BV124">
        <v>1285.4470049999991</v>
      </c>
      <c r="BW124">
        <v>2267.596590000001</v>
      </c>
      <c r="BX124">
        <v>2015.393448</v>
      </c>
    </row>
    <row r="125">
      <c r="A125" t="s">
        <v>406</v>
      </c>
      <c r="B125">
        <v>2016</v>
      </c>
      <c r="C125" t="s">
        <v>410</v>
      </c>
      <c r="D125">
        <v>151</v>
      </c>
      <c r="E125" t="s">
        <v>110</v>
      </c>
      <c r="F125" t="s">
        <v>49</v>
      </c>
      <c r="G125" t="s">
        <v>203</v>
      </c>
      <c r="H125">
        <v>12.536678784607441</v>
      </c>
      <c r="I125">
        <v>15.180566429440701</v>
      </c>
      <c r="J125">
        <v>15.367891188830709</v>
      </c>
      <c r="K125">
        <v>15.253239727214931</v>
      </c>
      <c r="L125">
        <v>7.3787698829258952</v>
      </c>
      <c r="M125">
        <v>28.004499092660069</v>
      </c>
      <c r="N125">
        <v>20.22278733917452</v>
      </c>
      <c r="O125">
        <v>14.66713738271134</v>
      </c>
      <c r="P125">
        <v>3.85188276293868</v>
      </c>
      <c r="Q125">
        <v>5.0279874820822243</v>
      </c>
      <c r="R125">
        <v>12.360266313307269</v>
      </c>
      <c r="S125">
        <v>12.121104999660821</v>
      </c>
      <c r="T125">
        <v>14.17774453543716</v>
      </c>
      <c r="U125">
        <v>12.179233278010001</v>
      </c>
      <c r="V125">
        <v>10.929314962759889</v>
      </c>
      <c r="W125" t="s">
        <v>261</v>
      </c>
      <c r="X125" t="s">
        <v>262</v>
      </c>
      <c r="Y125" t="s">
        <v>263</v>
      </c>
      <c r="Z125" t="s">
        <v>264</v>
      </c>
      <c r="AA125" t="s">
        <v>265</v>
      </c>
      <c r="AB125" t="s">
        <v>266</v>
      </c>
      <c r="AC125" t="s">
        <v>267</v>
      </c>
      <c r="AD125" t="s">
        <v>268</v>
      </c>
      <c r="AE125" t="s">
        <v>269</v>
      </c>
      <c r="AF125" t="s">
        <v>270</v>
      </c>
      <c r="AG125" t="s">
        <v>271</v>
      </c>
      <c r="AH125" t="s">
        <v>272</v>
      </c>
      <c r="AI125" t="s">
        <v>273</v>
      </c>
      <c r="AJ125">
        <v>9.1709498027189813</v>
      </c>
      <c r="AK125">
        <v>19.338566226068309</v>
      </c>
      <c r="AL125">
        <v>9.6089168125161724</v>
      </c>
      <c r="AM125">
        <v>9.5356658596546069</v>
      </c>
      <c r="AN125">
        <v>15.32521043841535</v>
      </c>
      <c r="AO125">
        <v>14.676291917331159</v>
      </c>
      <c r="AP125">
        <v>12.475331820310149</v>
      </c>
      <c r="AQ125">
        <v>8.9482112888674745</v>
      </c>
      <c r="AR125">
        <v>7.2389898958295218</v>
      </c>
      <c r="AS125">
        <v>17.65550248761992</v>
      </c>
      <c r="AT125">
        <v>9.1223777129844841</v>
      </c>
      <c r="AU125">
        <v>27.988309473261349</v>
      </c>
      <c r="AV125">
        <v>11.65094805252164</v>
      </c>
      <c r="AW125">
        <v>688.68598899999984</v>
      </c>
      <c r="AX125">
        <v>1208.745553</v>
      </c>
      <c r="AY125">
        <v>1451.4178169999991</v>
      </c>
      <c r="AZ125">
        <v>1744.073358000001</v>
      </c>
      <c r="BA125">
        <v>899.92924099999937</v>
      </c>
      <c r="BB125">
        <v>842.18842899999981</v>
      </c>
      <c r="BC125">
        <v>668.12973299999931</v>
      </c>
      <c r="BD125">
        <v>487.97349600000013</v>
      </c>
      <c r="BE125">
        <v>129.07814200000001</v>
      </c>
      <c r="BF125">
        <v>167.65431899999999</v>
      </c>
      <c r="BG125">
        <v>434.56712299999998</v>
      </c>
      <c r="BH125">
        <v>641.81990699999994</v>
      </c>
      <c r="BI125">
        <v>855.54057299999977</v>
      </c>
      <c r="BJ125">
        <v>847.45303499999989</v>
      </c>
      <c r="BK125">
        <v>918.44720099999972</v>
      </c>
      <c r="BL125">
        <v>201.53401700000009</v>
      </c>
      <c r="BM125">
        <v>374.98146300000002</v>
      </c>
      <c r="BN125">
        <v>490.37005299999998</v>
      </c>
      <c r="BO125">
        <v>380.92832900000002</v>
      </c>
      <c r="BP125">
        <v>278.54890299999988</v>
      </c>
      <c r="BQ125">
        <v>1801.5652329999989</v>
      </c>
      <c r="BR125">
        <v>558.09255699999994</v>
      </c>
      <c r="BS125">
        <v>219.09116999999989</v>
      </c>
      <c r="BT125">
        <v>238.77230499999999</v>
      </c>
      <c r="BU125">
        <v>382.50145500000002</v>
      </c>
      <c r="BV125">
        <v>218.45637199999999</v>
      </c>
      <c r="BW125">
        <v>570.25490499999978</v>
      </c>
      <c r="BX125">
        <v>277.75519600000001</v>
      </c>
    </row>
    <row r="126">
      <c r="A126" t="s">
        <v>406</v>
      </c>
      <c r="B126">
        <v>2016</v>
      </c>
      <c r="C126" t="s">
        <v>410</v>
      </c>
      <c r="D126">
        <v>152</v>
      </c>
      <c r="E126" t="s">
        <v>110</v>
      </c>
      <c r="F126" t="s">
        <v>48</v>
      </c>
      <c r="G126" t="s">
        <v>203</v>
      </c>
      <c r="H126">
        <v>87.463321215392398</v>
      </c>
      <c r="I126">
        <v>84.819433570559241</v>
      </c>
      <c r="J126">
        <v>84.632108811168948</v>
      </c>
      <c r="K126">
        <v>84.746760272785266</v>
      </c>
      <c r="L126">
        <v>92.62123011707402</v>
      </c>
      <c r="M126">
        <v>71.995500907340102</v>
      </c>
      <c r="N126">
        <v>79.777212660825441</v>
      </c>
      <c r="O126">
        <v>85.332862617288669</v>
      </c>
      <c r="P126">
        <v>96.148117237061342</v>
      </c>
      <c r="Q126">
        <v>94.97201251791779</v>
      </c>
      <c r="R126">
        <v>87.639733686692722</v>
      </c>
      <c r="S126">
        <v>87.878895000339114</v>
      </c>
      <c r="T126">
        <v>85.822255464562929</v>
      </c>
      <c r="U126">
        <v>87.820766721989997</v>
      </c>
      <c r="V126">
        <v>89.070685037240068</v>
      </c>
      <c r="W126" t="s">
        <v>261</v>
      </c>
      <c r="X126" t="s">
        <v>262</v>
      </c>
      <c r="Y126" t="s">
        <v>263</v>
      </c>
      <c r="Z126" t="s">
        <v>264</v>
      </c>
      <c r="AA126" t="s">
        <v>265</v>
      </c>
      <c r="AB126" t="s">
        <v>266</v>
      </c>
      <c r="AC126" t="s">
        <v>267</v>
      </c>
      <c r="AD126" t="s">
        <v>268</v>
      </c>
      <c r="AE126" t="s">
        <v>269</v>
      </c>
      <c r="AF126" t="s">
        <v>270</v>
      </c>
      <c r="AG126" t="s">
        <v>271</v>
      </c>
      <c r="AH126" t="s">
        <v>272</v>
      </c>
      <c r="AI126" t="s">
        <v>273</v>
      </c>
      <c r="AJ126">
        <v>90.829050197280935</v>
      </c>
      <c r="AK126">
        <v>80.661433773931719</v>
      </c>
      <c r="AL126">
        <v>90.391083187483929</v>
      </c>
      <c r="AM126">
        <v>90.464334140345386</v>
      </c>
      <c r="AN126">
        <v>84.67478956158466</v>
      </c>
      <c r="AO126">
        <v>85.323708082668901</v>
      </c>
      <c r="AP126">
        <v>87.52466817968984</v>
      </c>
      <c r="AQ126">
        <v>91.051788711132531</v>
      </c>
      <c r="AR126">
        <v>92.761010104170481</v>
      </c>
      <c r="AS126">
        <v>82.344497512380173</v>
      </c>
      <c r="AT126">
        <v>90.877622287015441</v>
      </c>
      <c r="AU126">
        <v>72.011690526738576</v>
      </c>
      <c r="AV126">
        <v>88.349051947478429</v>
      </c>
      <c r="AW126">
        <v>4804.6827159999948</v>
      </c>
      <c r="AX126">
        <v>6753.7080129999968</v>
      </c>
      <c r="AY126">
        <v>7993.0648329999913</v>
      </c>
      <c r="AZ126">
        <v>9690.0441750000027</v>
      </c>
      <c r="BA126">
        <v>11296.266809000021</v>
      </c>
      <c r="BB126">
        <v>2165.144165000002</v>
      </c>
      <c r="BC126">
        <v>2635.7161800000008</v>
      </c>
      <c r="BD126">
        <v>2839.0117449999998</v>
      </c>
      <c r="BE126">
        <v>3221.9621139999958</v>
      </c>
      <c r="BF126">
        <v>3166.767645999998</v>
      </c>
      <c r="BG126">
        <v>3081.2723579999988</v>
      </c>
      <c r="BH126">
        <v>4653.2411210000009</v>
      </c>
      <c r="BI126">
        <v>5178.8506579999921</v>
      </c>
      <c r="BJ126">
        <v>6110.7274649999781</v>
      </c>
      <c r="BK126">
        <v>7485.073094000003</v>
      </c>
      <c r="BL126">
        <v>1995.992098999998</v>
      </c>
      <c r="BM126">
        <v>1564.052995999999</v>
      </c>
      <c r="BN126">
        <v>4612.9112280000081</v>
      </c>
      <c r="BO126">
        <v>3613.845970000003</v>
      </c>
      <c r="BP126">
        <v>1539.0372509999991</v>
      </c>
      <c r="BQ126">
        <v>10473.77817900001</v>
      </c>
      <c r="BR126">
        <v>3915.4762830000009</v>
      </c>
      <c r="BS126">
        <v>2229.3441980000011</v>
      </c>
      <c r="BT126">
        <v>3059.647895000001</v>
      </c>
      <c r="BU126">
        <v>1783.970189000001</v>
      </c>
      <c r="BV126">
        <v>2176.2742439999979</v>
      </c>
      <c r="BW126">
        <v>1467.2204400000001</v>
      </c>
      <c r="BX126">
        <v>2106.2155740000012</v>
      </c>
    </row>
    <row r="127">
      <c r="A127" t="s">
        <v>406</v>
      </c>
      <c r="B127">
        <v>2016</v>
      </c>
      <c r="C127" t="s">
        <v>410</v>
      </c>
      <c r="D127">
        <v>153</v>
      </c>
      <c r="E127" t="s">
        <v>289</v>
      </c>
      <c r="F127" t="s">
        <v>290</v>
      </c>
      <c r="G127" t="s">
        <v>203</v>
      </c>
      <c r="H127">
        <v>5.0656415570263169</v>
      </c>
      <c r="I127">
        <v>10.2800572014631</v>
      </c>
      <c r="J127">
        <v>17.816734160630311</v>
      </c>
      <c r="K127">
        <v>25.014322346080402</v>
      </c>
      <c r="L127">
        <v>38.75787794109354</v>
      </c>
      <c r="M127">
        <v>24.33752804085729</v>
      </c>
      <c r="N127">
        <v>28.41666770674011</v>
      </c>
      <c r="O127">
        <v>38.031668202135712</v>
      </c>
      <c r="P127">
        <v>38.43457999926823</v>
      </c>
      <c r="Q127">
        <v>48.282736465239203</v>
      </c>
      <c r="R127">
        <v>4.1405462784221676</v>
      </c>
      <c r="S127">
        <v>6.8246800365470763</v>
      </c>
      <c r="T127">
        <v>14.446942329235441</v>
      </c>
      <c r="U127">
        <v>17.662153742064501</v>
      </c>
      <c r="V127">
        <v>23.539667924316639</v>
      </c>
      <c r="W127" t="s">
        <v>261</v>
      </c>
      <c r="X127" t="s">
        <v>262</v>
      </c>
      <c r="Y127" t="s">
        <v>263</v>
      </c>
      <c r="Z127" t="s">
        <v>264</v>
      </c>
      <c r="AA127" t="s">
        <v>265</v>
      </c>
      <c r="AB127" t="s">
        <v>266</v>
      </c>
      <c r="AC127" t="s">
        <v>267</v>
      </c>
      <c r="AD127" t="s">
        <v>268</v>
      </c>
      <c r="AE127" t="s">
        <v>269</v>
      </c>
      <c r="AF127" t="s">
        <v>270</v>
      </c>
      <c r="AG127" t="s">
        <v>271</v>
      </c>
      <c r="AH127" t="s">
        <v>272</v>
      </c>
      <c r="AI127" t="s">
        <v>273</v>
      </c>
      <c r="AJ127">
        <v>16.83595793055844</v>
      </c>
      <c r="AK127">
        <v>16.569748925919409</v>
      </c>
      <c r="AL127">
        <v>11.10057293512153</v>
      </c>
      <c r="AM127">
        <v>23.88864396136869</v>
      </c>
      <c r="AN127">
        <v>17.919677598537991</v>
      </c>
      <c r="AO127">
        <v>35.608594638467693</v>
      </c>
      <c r="AP127">
        <v>13.604296334258651</v>
      </c>
      <c r="AQ127">
        <v>6.9097918362980613</v>
      </c>
      <c r="AR127">
        <v>25.70238023901242</v>
      </c>
      <c r="AS127">
        <v>8.6232613515692442</v>
      </c>
      <c r="AT127">
        <v>18.25912685677061</v>
      </c>
      <c r="AU127">
        <v>6.5067776401106929</v>
      </c>
      <c r="AV127">
        <v>16.19121558063604</v>
      </c>
      <c r="AW127">
        <v>619.08318400000019</v>
      </c>
      <c r="AX127">
        <v>1256.6280730000001</v>
      </c>
      <c r="AY127">
        <v>2177.503287</v>
      </c>
      <c r="AZ127">
        <v>3057.0528790000012</v>
      </c>
      <c r="BA127">
        <v>4737.3396789999924</v>
      </c>
      <c r="BB127">
        <v>813.27875400000005</v>
      </c>
      <c r="BC127">
        <v>949.84200900000008</v>
      </c>
      <c r="BD127">
        <v>1271.69307</v>
      </c>
      <c r="BE127">
        <v>1287.958248000001</v>
      </c>
      <c r="BF127">
        <v>1609.9501699999989</v>
      </c>
      <c r="BG127">
        <v>367.63245599999999</v>
      </c>
      <c r="BH127">
        <v>606.37103400000024</v>
      </c>
      <c r="BI127">
        <v>1281.809744000001</v>
      </c>
      <c r="BJ127">
        <v>1568.162965</v>
      </c>
      <c r="BK127">
        <v>2090.908652000001</v>
      </c>
      <c r="BL127">
        <v>399.86624799999981</v>
      </c>
      <c r="BM127">
        <v>513.97700200000008</v>
      </c>
      <c r="BN127">
        <v>789.57671600000003</v>
      </c>
      <c r="BO127">
        <v>1151.908296000001</v>
      </c>
      <c r="BP127">
        <v>642.6621779999997</v>
      </c>
      <c r="BQ127">
        <v>4542.9623039999969</v>
      </c>
      <c r="BR127">
        <v>793.87250100000006</v>
      </c>
      <c r="BS127">
        <v>234.16817299999991</v>
      </c>
      <c r="BT127">
        <v>1030.227779999999</v>
      </c>
      <c r="BU127">
        <v>244.15169800000001</v>
      </c>
      <c r="BV127">
        <v>588.36294799999996</v>
      </c>
      <c r="BW127">
        <v>262.36514599999992</v>
      </c>
      <c r="BX127">
        <v>653.50611199999969</v>
      </c>
    </row>
    <row r="128">
      <c r="A128" t="s">
        <v>406</v>
      </c>
      <c r="B128">
        <v>2016</v>
      </c>
      <c r="C128" t="s">
        <v>410</v>
      </c>
      <c r="D128">
        <v>154</v>
      </c>
      <c r="E128" t="s">
        <v>289</v>
      </c>
      <c r="F128" t="s">
        <v>291</v>
      </c>
      <c r="G128" t="s">
        <v>203</v>
      </c>
      <c r="H128">
        <v>7.5404055361936742</v>
      </c>
      <c r="I128">
        <v>17.088640266557629</v>
      </c>
      <c r="J128">
        <v>26.67028758669926</v>
      </c>
      <c r="K128">
        <v>35.708207538984162</v>
      </c>
      <c r="L128">
        <v>35.612304114821221</v>
      </c>
      <c r="M128">
        <v>29.630303940774521</v>
      </c>
      <c r="N128">
        <v>38.097336192487298</v>
      </c>
      <c r="O128">
        <v>36.987521139948583</v>
      </c>
      <c r="P128">
        <v>35.46710920204481</v>
      </c>
      <c r="Q128">
        <v>28.970411817689691</v>
      </c>
      <c r="R128">
        <v>5.9605982130475326</v>
      </c>
      <c r="S128">
        <v>13.64757673638036</v>
      </c>
      <c r="T128">
        <v>20.261362051491609</v>
      </c>
      <c r="U128">
        <v>27.136369008533531</v>
      </c>
      <c r="V128">
        <v>38.08735425325991</v>
      </c>
      <c r="W128" t="s">
        <v>261</v>
      </c>
      <c r="X128" t="s">
        <v>262</v>
      </c>
      <c r="Y128" t="s">
        <v>263</v>
      </c>
      <c r="Z128" t="s">
        <v>264</v>
      </c>
      <c r="AA128" t="s">
        <v>265</v>
      </c>
      <c r="AB128" t="s">
        <v>266</v>
      </c>
      <c r="AC128" t="s">
        <v>267</v>
      </c>
      <c r="AD128" t="s">
        <v>268</v>
      </c>
      <c r="AE128" t="s">
        <v>269</v>
      </c>
      <c r="AF128" t="s">
        <v>270</v>
      </c>
      <c r="AG128" t="s">
        <v>271</v>
      </c>
      <c r="AH128" t="s">
        <v>272</v>
      </c>
      <c r="AI128" t="s">
        <v>273</v>
      </c>
      <c r="AJ128">
        <v>34.150213042906273</v>
      </c>
      <c r="AK128">
        <v>13.22349372541407</v>
      </c>
      <c r="AL128">
        <v>17.16714498237798</v>
      </c>
      <c r="AM128">
        <v>37.424484439788237</v>
      </c>
      <c r="AN128">
        <v>14.0004761187494</v>
      </c>
      <c r="AO128">
        <v>33.544063277893457</v>
      </c>
      <c r="AP128">
        <v>22.671183247974639</v>
      </c>
      <c r="AQ128">
        <v>31.775741027982409</v>
      </c>
      <c r="AR128">
        <v>24.067619187010578</v>
      </c>
      <c r="AS128">
        <v>31.43678483753974</v>
      </c>
      <c r="AT128">
        <v>17.656685880266991</v>
      </c>
      <c r="AU128">
        <v>1.5225895845865269</v>
      </c>
      <c r="AV128">
        <v>26.590504726768199</v>
      </c>
      <c r="AW128">
        <v>921.52952700000048</v>
      </c>
      <c r="AX128">
        <v>2088.9052139999999</v>
      </c>
      <c r="AY128">
        <v>3259.555784000001</v>
      </c>
      <c r="AZ128">
        <v>4363.9750520000034</v>
      </c>
      <c r="BA128">
        <v>4352.8590909999984</v>
      </c>
      <c r="BB128">
        <v>990.14561500000002</v>
      </c>
      <c r="BC128">
        <v>1273.4234260000001</v>
      </c>
      <c r="BD128">
        <v>1236.779151</v>
      </c>
      <c r="BE128">
        <v>1188.5171069999999</v>
      </c>
      <c r="BF128">
        <v>965.99577499999998</v>
      </c>
      <c r="BG128">
        <v>529.23194500000011</v>
      </c>
      <c r="BH128">
        <v>1212.583619</v>
      </c>
      <c r="BI128">
        <v>1797.6960600000009</v>
      </c>
      <c r="BJ128">
        <v>2409.346532999999</v>
      </c>
      <c r="BK128">
        <v>3383.1054370000011</v>
      </c>
      <c r="BL128">
        <v>811.09240199999988</v>
      </c>
      <c r="BM128">
        <v>410.17952000000002</v>
      </c>
      <c r="BN128">
        <v>1221.0881400000001</v>
      </c>
      <c r="BO128">
        <v>1804.605325</v>
      </c>
      <c r="BP128">
        <v>502.10593500000022</v>
      </c>
      <c r="BQ128">
        <v>4279.5683610000006</v>
      </c>
      <c r="BR128">
        <v>1322.966547</v>
      </c>
      <c r="BS128">
        <v>1076.858377</v>
      </c>
      <c r="BT128">
        <v>964.70169899999939</v>
      </c>
      <c r="BU128">
        <v>890.07442600000013</v>
      </c>
      <c r="BV128">
        <v>568.95052199999998</v>
      </c>
      <c r="BW128">
        <v>61.393590000000003</v>
      </c>
      <c r="BX128">
        <v>1073.2398240000009</v>
      </c>
    </row>
    <row r="129">
      <c r="A129" t="s">
        <v>406</v>
      </c>
      <c r="B129">
        <v>2016</v>
      </c>
      <c r="C129" t="s">
        <v>410</v>
      </c>
      <c r="D129">
        <v>155</v>
      </c>
      <c r="E129" t="s">
        <v>289</v>
      </c>
      <c r="F129" t="s">
        <v>292</v>
      </c>
      <c r="G129" t="s">
        <v>203</v>
      </c>
      <c r="H129">
        <v>0.86180510266715726</v>
      </c>
      <c r="I129">
        <v>3.6599943688501968</v>
      </c>
      <c r="J129">
        <v>5.3317326493693589</v>
      </c>
      <c r="K129">
        <v>6.9574986586884826</v>
      </c>
      <c r="L129">
        <v>6.2788097536838476</v>
      </c>
      <c r="M129">
        <v>8.5974871066991216</v>
      </c>
      <c r="N129">
        <v>8.6857574117995782</v>
      </c>
      <c r="O129">
        <v>5.4525975353292528</v>
      </c>
      <c r="P129">
        <v>7.6182004541099841</v>
      </c>
      <c r="Q129">
        <v>4.7914477734673913</v>
      </c>
      <c r="R129">
        <v>0.62356582044465869</v>
      </c>
      <c r="S129">
        <v>2.3540170339896531</v>
      </c>
      <c r="T129">
        <v>3.6924005614929958</v>
      </c>
      <c r="U129">
        <v>4.7186719166112008</v>
      </c>
      <c r="V129">
        <v>7.1601752573026216</v>
      </c>
      <c r="W129" t="s">
        <v>261</v>
      </c>
      <c r="X129" t="s">
        <v>262</v>
      </c>
      <c r="Y129" t="s">
        <v>263</v>
      </c>
      <c r="Z129" t="s">
        <v>264</v>
      </c>
      <c r="AA129" t="s">
        <v>265</v>
      </c>
      <c r="AB129" t="s">
        <v>266</v>
      </c>
      <c r="AC129" t="s">
        <v>267</v>
      </c>
      <c r="AD129" t="s">
        <v>268</v>
      </c>
      <c r="AE129" t="s">
        <v>269</v>
      </c>
      <c r="AF129" t="s">
        <v>270</v>
      </c>
      <c r="AG129" t="s">
        <v>271</v>
      </c>
      <c r="AH129" t="s">
        <v>272</v>
      </c>
      <c r="AI129" t="s">
        <v>273</v>
      </c>
      <c r="AJ129">
        <v>1.4017937801740019</v>
      </c>
      <c r="AK129">
        <v>3.8522842865342182</v>
      </c>
      <c r="AL129">
        <v>2.5451587716441511</v>
      </c>
      <c r="AM129">
        <v>5.8991713083700343</v>
      </c>
      <c r="AN129">
        <v>2.59783858324877</v>
      </c>
      <c r="AO129">
        <v>7.582329798910326</v>
      </c>
      <c r="AP129">
        <v>1.797102502596722</v>
      </c>
      <c r="AQ129">
        <v>3.1740676976345901</v>
      </c>
      <c r="AR129">
        <v>10.54934265002378</v>
      </c>
      <c r="AS129">
        <v>11.881690978236289</v>
      </c>
      <c r="AT129">
        <v>2.6012431724871088</v>
      </c>
      <c r="AU129">
        <v>0.68615424400901115</v>
      </c>
      <c r="AV129">
        <v>1.489124799782227</v>
      </c>
      <c r="AW129">
        <v>105.323095</v>
      </c>
      <c r="AX129">
        <v>447.39553300000023</v>
      </c>
      <c r="AY129">
        <v>651.6270189999999</v>
      </c>
      <c r="AZ129">
        <v>850.29052600000045</v>
      </c>
      <c r="BA129">
        <v>767.45312599999954</v>
      </c>
      <c r="BB129">
        <v>287.29925200000002</v>
      </c>
      <c r="BC129">
        <v>290.32599299999993</v>
      </c>
      <c r="BD129">
        <v>182.32254399999999</v>
      </c>
      <c r="BE129">
        <v>255.28896399999999</v>
      </c>
      <c r="BF129">
        <v>159.767087</v>
      </c>
      <c r="BG129">
        <v>55.365408000000002</v>
      </c>
      <c r="BH129">
        <v>209.153797</v>
      </c>
      <c r="BI129">
        <v>327.60946300000018</v>
      </c>
      <c r="BJ129">
        <v>418.95493900000002</v>
      </c>
      <c r="BK129">
        <v>636.00185200000021</v>
      </c>
      <c r="BL129">
        <v>33.293622000000013</v>
      </c>
      <c r="BM129">
        <v>119.49399699999999</v>
      </c>
      <c r="BN129">
        <v>181.03552999999999</v>
      </c>
      <c r="BO129">
        <v>284.45751799999988</v>
      </c>
      <c r="BP129">
        <v>93.167557999999985</v>
      </c>
      <c r="BQ129">
        <v>967.35742599999969</v>
      </c>
      <c r="BR129">
        <v>104.869096</v>
      </c>
      <c r="BS129">
        <v>107.567008</v>
      </c>
      <c r="BT129">
        <v>422.84900300000021</v>
      </c>
      <c r="BU129">
        <v>336.40810699999992</v>
      </c>
      <c r="BV129">
        <v>83.81973099999999</v>
      </c>
      <c r="BW129">
        <v>27.666990999999999</v>
      </c>
      <c r="BX129">
        <v>60.103712000000009</v>
      </c>
    </row>
    <row r="130">
      <c r="A130" t="s">
        <v>406</v>
      </c>
      <c r="B130">
        <v>2016</v>
      </c>
      <c r="C130" t="s">
        <v>410</v>
      </c>
      <c r="D130">
        <v>156</v>
      </c>
      <c r="E130" t="s">
        <v>289</v>
      </c>
      <c r="F130" t="s">
        <v>293</v>
      </c>
      <c r="G130" t="s">
        <v>203</v>
      </c>
      <c r="H130">
        <v>1.400993339248946</v>
      </c>
      <c r="I130">
        <v>2.193691171601821</v>
      </c>
      <c r="J130">
        <v>2.2791389427751079</v>
      </c>
      <c r="K130">
        <v>2.3416895429747688</v>
      </c>
      <c r="L130">
        <v>0.91760201418821263</v>
      </c>
      <c r="M130">
        <v>1.8696533465410261</v>
      </c>
      <c r="N130">
        <v>0.70397968887250351</v>
      </c>
      <c r="O130">
        <v>0.44165600221766399</v>
      </c>
      <c r="P130">
        <v>0.25382697163277562</v>
      </c>
      <c r="Q130">
        <v>0.78357542249455592</v>
      </c>
      <c r="R130">
        <v>1.2754378178056109</v>
      </c>
      <c r="S130">
        <v>2.0253361214971668</v>
      </c>
      <c r="T130">
        <v>1.879761671359268</v>
      </c>
      <c r="U130">
        <v>2.91024380333719</v>
      </c>
      <c r="V130">
        <v>2.9550895489321078</v>
      </c>
      <c r="W130" t="s">
        <v>261</v>
      </c>
      <c r="X130" t="s">
        <v>262</v>
      </c>
      <c r="Y130" t="s">
        <v>263</v>
      </c>
      <c r="Z130" t="s">
        <v>264</v>
      </c>
      <c r="AA130" t="s">
        <v>265</v>
      </c>
      <c r="AB130" t="s">
        <v>266</v>
      </c>
      <c r="AC130" t="s">
        <v>267</v>
      </c>
      <c r="AD130" t="s">
        <v>268</v>
      </c>
      <c r="AE130" t="s">
        <v>269</v>
      </c>
      <c r="AF130" t="s">
        <v>270</v>
      </c>
      <c r="AG130" t="s">
        <v>271</v>
      </c>
      <c r="AH130" t="s">
        <v>272</v>
      </c>
      <c r="AI130" t="s">
        <v>273</v>
      </c>
      <c r="AJ130">
        <v>0.16087894611450271</v>
      </c>
      <c r="AK130">
        <v>2.0075698068359111</v>
      </c>
      <c r="AL130">
        <v>1.148503993528069</v>
      </c>
      <c r="AM130">
        <v>1.3617798136216961</v>
      </c>
      <c r="AN130">
        <v>0.83690251608914656</v>
      </c>
      <c r="AO130">
        <v>0.68618257556869489</v>
      </c>
      <c r="AP130">
        <v>1.836734326699105</v>
      </c>
      <c r="AQ130">
        <v>2.222052951607707</v>
      </c>
      <c r="AR130">
        <v>0.79127231956425126</v>
      </c>
      <c r="AS130">
        <v>10.66246012010418</v>
      </c>
      <c r="AT130">
        <v>2.4130259287994069</v>
      </c>
      <c r="AU130">
        <v>0.51289110206629906</v>
      </c>
      <c r="AV130">
        <v>4.2299676377791613</v>
      </c>
      <c r="AW130">
        <v>171.21847399999999</v>
      </c>
      <c r="AX130">
        <v>268.15550300000001</v>
      </c>
      <c r="AY130">
        <v>278.548947</v>
      </c>
      <c r="AZ130">
        <v>286.18279799999999</v>
      </c>
      <c r="BA130">
        <v>112.15764799999999</v>
      </c>
      <c r="BB130">
        <v>62.477558999999992</v>
      </c>
      <c r="BC130">
        <v>23.530889999999999</v>
      </c>
      <c r="BD130">
        <v>14.767979</v>
      </c>
      <c r="BE130">
        <v>8.5058439999999997</v>
      </c>
      <c r="BF130">
        <v>26.127711000000001</v>
      </c>
      <c r="BG130">
        <v>113.24407600000001</v>
      </c>
      <c r="BH130">
        <v>179.95058399999991</v>
      </c>
      <c r="BI130">
        <v>166.782477</v>
      </c>
      <c r="BJ130">
        <v>258.390716</v>
      </c>
      <c r="BK130">
        <v>262.48553399999992</v>
      </c>
      <c r="BL130">
        <v>3.8209919999999999</v>
      </c>
      <c r="BM130">
        <v>62.272803000000003</v>
      </c>
      <c r="BN130">
        <v>81.692361000000005</v>
      </c>
      <c r="BO130">
        <v>65.664901999999998</v>
      </c>
      <c r="BP130">
        <v>30.014244999999999</v>
      </c>
      <c r="BQ130">
        <v>87.543516000000011</v>
      </c>
      <c r="BR130">
        <v>107.181793</v>
      </c>
      <c r="BS130">
        <v>75.303871999999984</v>
      </c>
      <c r="BT130">
        <v>31.716546000000001</v>
      </c>
      <c r="BU130">
        <v>301.88783999999998</v>
      </c>
      <c r="BV130">
        <v>77.754815999999991</v>
      </c>
      <c r="BW130">
        <v>20.680705</v>
      </c>
      <c r="BX130">
        <v>170.72897900000001</v>
      </c>
    </row>
    <row r="131">
      <c r="A131" t="s">
        <v>406</v>
      </c>
      <c r="B131">
        <v>2016</v>
      </c>
      <c r="C131" t="s">
        <v>410</v>
      </c>
      <c r="D131">
        <v>157</v>
      </c>
      <c r="E131" t="s">
        <v>289</v>
      </c>
      <c r="F131" t="s">
        <v>294</v>
      </c>
      <c r="G131" t="s">
        <v>203</v>
      </c>
      <c r="H131">
        <v>1.204280420357015</v>
      </c>
      <c r="I131">
        <v>1.335516164752554</v>
      </c>
      <c r="J131">
        <v>2.2496366929150251</v>
      </c>
      <c r="K131">
        <v>3.1725888606483932</v>
      </c>
      <c r="L131">
        <v>6.2386001809074152</v>
      </c>
      <c r="M131">
        <v>6.0173356656183143</v>
      </c>
      <c r="N131">
        <v>2.982748690502055</v>
      </c>
      <c r="O131">
        <v>3.9701665288664381</v>
      </c>
      <c r="P131">
        <v>4.8198452618051819</v>
      </c>
      <c r="Q131">
        <v>9.7262265965189663</v>
      </c>
      <c r="R131">
        <v>1.042710554973161</v>
      </c>
      <c r="S131">
        <v>1.0398584616559801</v>
      </c>
      <c r="T131">
        <v>1.021812189397306</v>
      </c>
      <c r="U131">
        <v>1.751639186112731</v>
      </c>
      <c r="V131">
        <v>4.3357817292568113</v>
      </c>
      <c r="W131" t="s">
        <v>261</v>
      </c>
      <c r="X131" t="s">
        <v>262</v>
      </c>
      <c r="Y131" t="s">
        <v>263</v>
      </c>
      <c r="Z131" t="s">
        <v>264</v>
      </c>
      <c r="AA131" t="s">
        <v>265</v>
      </c>
      <c r="AB131" t="s">
        <v>266</v>
      </c>
      <c r="AC131" t="s">
        <v>267</v>
      </c>
      <c r="AD131" t="s">
        <v>268</v>
      </c>
      <c r="AE131" t="s">
        <v>269</v>
      </c>
      <c r="AF131" t="s">
        <v>270</v>
      </c>
      <c r="AG131" t="s">
        <v>271</v>
      </c>
      <c r="AH131" t="s">
        <v>272</v>
      </c>
      <c r="AI131" t="s">
        <v>273</v>
      </c>
      <c r="AJ131">
        <v>0</v>
      </c>
      <c r="AK131">
        <v>0.39063593092725651</v>
      </c>
      <c r="AL131">
        <v>0.84276173546350786</v>
      </c>
      <c r="AM131">
        <v>3.1063851541379779</v>
      </c>
      <c r="AN131">
        <v>3.1042194460740991</v>
      </c>
      <c r="AO131">
        <v>4.8108194714497783</v>
      </c>
      <c r="AP131">
        <v>0.84655194117300747</v>
      </c>
      <c r="AQ131">
        <v>3.6522423018507491</v>
      </c>
      <c r="AR131">
        <v>0.214652398086878</v>
      </c>
      <c r="AS131">
        <v>0.038587192656440901</v>
      </c>
      <c r="AT131">
        <v>1.629018620274475</v>
      </c>
      <c r="AU131">
        <v>11.677014171736451</v>
      </c>
      <c r="AV131">
        <v>2.043893712286462</v>
      </c>
      <c r="AW131">
        <v>147.17775599999999</v>
      </c>
      <c r="AX131">
        <v>163.252701</v>
      </c>
      <c r="AY131">
        <v>274.94327800000002</v>
      </c>
      <c r="AZ131">
        <v>387.72874900000011</v>
      </c>
      <c r="BA131">
        <v>762.53834700000004</v>
      </c>
      <c r="BB131">
        <v>201.07922400000001</v>
      </c>
      <c r="BC131">
        <v>99.699938000000017</v>
      </c>
      <c r="BD131">
        <v>132.7534</v>
      </c>
      <c r="BE131">
        <v>161.51495499999999</v>
      </c>
      <c r="BF131">
        <v>324.31343600000008</v>
      </c>
      <c r="BG131">
        <v>92.580595999999986</v>
      </c>
      <c r="BH131">
        <v>92.391151999999991</v>
      </c>
      <c r="BI131">
        <v>90.660624999999996</v>
      </c>
      <c r="BJ131">
        <v>155.52212599999999</v>
      </c>
      <c r="BK131">
        <v>385.12537900000012</v>
      </c>
      <c r="BL131">
        <v>0</v>
      </c>
      <c r="BM131">
        <v>12.117134999999999</v>
      </c>
      <c r="BN131">
        <v>59.945107999999998</v>
      </c>
      <c r="BO131">
        <v>149.78961699999999</v>
      </c>
      <c r="BP131">
        <v>111.328143</v>
      </c>
      <c r="BQ131">
        <v>613.76675300000034</v>
      </c>
      <c r="BR131">
        <v>49.400152000000013</v>
      </c>
      <c r="BS131">
        <v>123.77202200000001</v>
      </c>
      <c r="BT131">
        <v>8.6039059999999985</v>
      </c>
      <c r="BU131">
        <v>1.092525</v>
      </c>
      <c r="BV131">
        <v>52.491787000000002</v>
      </c>
      <c r="BW131">
        <v>470.83851599999991</v>
      </c>
      <c r="BX131">
        <v>82.495167000000009</v>
      </c>
    </row>
    <row r="132">
      <c r="A132" t="s">
        <v>406</v>
      </c>
      <c r="B132">
        <v>2016</v>
      </c>
      <c r="C132" t="s">
        <v>410</v>
      </c>
      <c r="D132">
        <v>158</v>
      </c>
      <c r="E132" t="s">
        <v>289</v>
      </c>
      <c r="F132" t="s">
        <v>295</v>
      </c>
      <c r="G132" t="s">
        <v>203</v>
      </c>
      <c r="H132">
        <v>12.846702982870569</v>
      </c>
      <c r="I132">
        <v>16.060257886363779</v>
      </c>
      <c r="J132">
        <v>15.96100395987987</v>
      </c>
      <c r="K132">
        <v>16.77270808648553</v>
      </c>
      <c r="L132">
        <v>11.64303196409403</v>
      </c>
      <c r="M132">
        <v>13.148945548782679</v>
      </c>
      <c r="N132">
        <v>17.994730752466449</v>
      </c>
      <c r="O132">
        <v>13.837760135026249</v>
      </c>
      <c r="P132">
        <v>13.371683679349999</v>
      </c>
      <c r="Q132">
        <v>7.4456019245902549</v>
      </c>
      <c r="R132">
        <v>11.08080396822672</v>
      </c>
      <c r="S132">
        <v>16.871221364495781</v>
      </c>
      <c r="T132">
        <v>15.78993211912297</v>
      </c>
      <c r="U132">
        <v>16.96412297208358</v>
      </c>
      <c r="V132">
        <v>15.3889705060992</v>
      </c>
      <c r="W132" t="s">
        <v>261</v>
      </c>
      <c r="X132" t="s">
        <v>262</v>
      </c>
      <c r="Y132" t="s">
        <v>263</v>
      </c>
      <c r="Z132" t="s">
        <v>264</v>
      </c>
      <c r="AA132" t="s">
        <v>265</v>
      </c>
      <c r="AB132" t="s">
        <v>266</v>
      </c>
      <c r="AC132" t="s">
        <v>267</v>
      </c>
      <c r="AD132" t="s">
        <v>268</v>
      </c>
      <c r="AE132" t="s">
        <v>269</v>
      </c>
      <c r="AF132" t="s">
        <v>270</v>
      </c>
      <c r="AG132" t="s">
        <v>271</v>
      </c>
      <c r="AH132" t="s">
        <v>272</v>
      </c>
      <c r="AI132" t="s">
        <v>273</v>
      </c>
      <c r="AJ132">
        <v>26.10818744674205</v>
      </c>
      <c r="AK132">
        <v>9.528769559442086</v>
      </c>
      <c r="AL132">
        <v>27.67004647259747</v>
      </c>
      <c r="AM132">
        <v>5.4637992934198234</v>
      </c>
      <c r="AN132">
        <v>10.557457381062131</v>
      </c>
      <c r="AO132">
        <v>10.378260872510999</v>
      </c>
      <c r="AP132">
        <v>23.02187602704781</v>
      </c>
      <c r="AQ132">
        <v>14.28156518299086</v>
      </c>
      <c r="AR132">
        <v>11.964742571228861</v>
      </c>
      <c r="AS132">
        <v>6.3443737869444474</v>
      </c>
      <c r="AT132">
        <v>19.855215190690419</v>
      </c>
      <c r="AU132">
        <v>23.521288235238782</v>
      </c>
      <c r="AV132">
        <v>0.79401431991972893</v>
      </c>
      <c r="AW132">
        <v>1570.0237960000011</v>
      </c>
      <c r="AX132">
        <v>1963.196363999999</v>
      </c>
      <c r="AY132">
        <v>1950.701978999999</v>
      </c>
      <c r="AZ132">
        <v>2049.8278879999998</v>
      </c>
      <c r="BA132">
        <v>1423.11706</v>
      </c>
      <c r="BB132">
        <v>439.39376399999969</v>
      </c>
      <c r="BC132">
        <v>601.4833050000002</v>
      </c>
      <c r="BD132">
        <v>462.70343899999989</v>
      </c>
      <c r="BE132">
        <v>448.09050300000001</v>
      </c>
      <c r="BF132">
        <v>248.267786</v>
      </c>
      <c r="BG132">
        <v>983.84679299999971</v>
      </c>
      <c r="BH132">
        <v>1499.0036</v>
      </c>
      <c r="BI132">
        <v>1400.9669579999991</v>
      </c>
      <c r="BJ132">
        <v>1506.187171</v>
      </c>
      <c r="BK132">
        <v>1366.9237680000001</v>
      </c>
      <c r="BL132">
        <v>620.0884440000001</v>
      </c>
      <c r="BM132">
        <v>295.57288</v>
      </c>
      <c r="BN132">
        <v>1968.152865</v>
      </c>
      <c r="BO132">
        <v>263.46391800000009</v>
      </c>
      <c r="BP132">
        <v>378.62726699999979</v>
      </c>
      <c r="BQ132">
        <v>1324.063709999999</v>
      </c>
      <c r="BR132">
        <v>1343.431063999999</v>
      </c>
      <c r="BS132">
        <v>483.9925869999999</v>
      </c>
      <c r="BT132">
        <v>479.5824379999998</v>
      </c>
      <c r="BU132">
        <v>179.629211</v>
      </c>
      <c r="BV132">
        <v>639.79362399999991</v>
      </c>
      <c r="BW132">
        <v>948.42125600000043</v>
      </c>
      <c r="BX132">
        <v>32.047822999999987</v>
      </c>
    </row>
    <row r="133">
      <c r="A133" t="s">
        <v>406</v>
      </c>
      <c r="B133">
        <v>2016</v>
      </c>
      <c r="C133" t="s">
        <v>410</v>
      </c>
      <c r="D133">
        <v>159</v>
      </c>
      <c r="E133" t="s">
        <v>289</v>
      </c>
      <c r="F133" t="s">
        <v>296</v>
      </c>
      <c r="G133" t="s">
        <v>203</v>
      </c>
      <c r="H133">
        <v>2.3477385890791669</v>
      </c>
      <c r="I133">
        <v>2.5184111838141461</v>
      </c>
      <c r="J133">
        <v>1.2608445739649941</v>
      </c>
      <c r="K133">
        <v>0.88472957644261441</v>
      </c>
      <c r="L133">
        <v>0.29881173654755078</v>
      </c>
      <c r="M133">
        <v>1.6470046337832041</v>
      </c>
      <c r="N133">
        <v>0.50734950302807524</v>
      </c>
      <c r="O133">
        <v>0.043292398290266397</v>
      </c>
      <c r="P133">
        <v>0.034754431789195503</v>
      </c>
      <c r="Q133">
        <v>0</v>
      </c>
      <c r="R133">
        <v>1.848558745871407</v>
      </c>
      <c r="S133">
        <v>3.1515979554358169</v>
      </c>
      <c r="T133">
        <v>1.6325344400148321</v>
      </c>
      <c r="U133">
        <v>1.421491519765822</v>
      </c>
      <c r="V133">
        <v>1.1674878651321441</v>
      </c>
      <c r="W133" t="s">
        <v>261</v>
      </c>
      <c r="X133" t="s">
        <v>262</v>
      </c>
      <c r="Y133" t="s">
        <v>263</v>
      </c>
      <c r="Z133" t="s">
        <v>264</v>
      </c>
      <c r="AA133" t="s">
        <v>265</v>
      </c>
      <c r="AB133" t="s">
        <v>266</v>
      </c>
      <c r="AC133" t="s">
        <v>267</v>
      </c>
      <c r="AD133" t="s">
        <v>268</v>
      </c>
      <c r="AE133" t="s">
        <v>269</v>
      </c>
      <c r="AF133" t="s">
        <v>270</v>
      </c>
      <c r="AG133" t="s">
        <v>271</v>
      </c>
      <c r="AH133" t="s">
        <v>272</v>
      </c>
      <c r="AI133" t="s">
        <v>273</v>
      </c>
      <c r="AJ133">
        <v>0.95584764960782187</v>
      </c>
      <c r="AK133">
        <v>1.7022745124756271</v>
      </c>
      <c r="AL133">
        <v>0.63580508996995078</v>
      </c>
      <c r="AM133">
        <v>1.5163513542770539</v>
      </c>
      <c r="AN133">
        <v>0.73048950379925925</v>
      </c>
      <c r="AO133">
        <v>1.2329231046119959</v>
      </c>
      <c r="AP133">
        <v>0.014660932122954299</v>
      </c>
      <c r="AQ133">
        <v>1.777808413581325</v>
      </c>
      <c r="AR133">
        <v>3.6279654375955408</v>
      </c>
      <c r="AS133">
        <v>2.170920845041048</v>
      </c>
      <c r="AT133">
        <v>3.705583868082539</v>
      </c>
      <c r="AU133">
        <v>2.8779029091002299</v>
      </c>
      <c r="AV133">
        <v>0.31556294835442938</v>
      </c>
      <c r="AW133">
        <v>286.92229100000009</v>
      </c>
      <c r="AX133">
        <v>307.849084</v>
      </c>
      <c r="AY133">
        <v>154.09632199999999</v>
      </c>
      <c r="AZ133">
        <v>108.12466000000001</v>
      </c>
      <c r="BA133">
        <v>36.523482999999999</v>
      </c>
      <c r="BB133">
        <v>55.037383999999989</v>
      </c>
      <c r="BC133">
        <v>16.958423</v>
      </c>
      <c r="BD133">
        <v>1.4476</v>
      </c>
      <c r="BE133">
        <v>1.1646350000000001</v>
      </c>
      <c r="BF133">
        <v>0</v>
      </c>
      <c r="BG133">
        <v>164.130563</v>
      </c>
      <c r="BH133">
        <v>280.01865299999997</v>
      </c>
      <c r="BI133">
        <v>144.847159</v>
      </c>
      <c r="BJ133">
        <v>126.20943</v>
      </c>
      <c r="BK133">
        <v>103.701993</v>
      </c>
      <c r="BL133">
        <v>22.702076999999999</v>
      </c>
      <c r="BM133">
        <v>52.802848999999988</v>
      </c>
      <c r="BN133">
        <v>45.224412999999998</v>
      </c>
      <c r="BO133">
        <v>73.118328000000005</v>
      </c>
      <c r="BP133">
        <v>26.197903</v>
      </c>
      <c r="BQ133">
        <v>157.29694599999999</v>
      </c>
      <c r="BR133">
        <v>0.85553199999999996</v>
      </c>
      <c r="BS133">
        <v>60.248725000000007</v>
      </c>
      <c r="BT133">
        <v>145.419636</v>
      </c>
      <c r="BU133">
        <v>61.465609000000008</v>
      </c>
      <c r="BV133">
        <v>119.404847</v>
      </c>
      <c r="BW133">
        <v>116.04229599999999</v>
      </c>
      <c r="BX133">
        <v>12.736679000000001</v>
      </c>
    </row>
    <row r="134">
      <c r="A134" t="s">
        <v>406</v>
      </c>
      <c r="B134">
        <v>2016</v>
      </c>
      <c r="C134" t="s">
        <v>410</v>
      </c>
      <c r="D134">
        <v>160</v>
      </c>
      <c r="E134" t="s">
        <v>289</v>
      </c>
      <c r="F134" t="s">
        <v>297</v>
      </c>
      <c r="G134" t="s">
        <v>203</v>
      </c>
      <c r="H134">
        <v>55.050569100717382</v>
      </c>
      <c r="I134">
        <v>34.861810044511202</v>
      </c>
      <c r="J134">
        <v>22.723498208094469</v>
      </c>
      <c r="K134">
        <v>6.4403812972346683</v>
      </c>
      <c r="L134">
        <v>0.2185382764593613</v>
      </c>
      <c r="M134">
        <v>10.00497556996433</v>
      </c>
      <c r="N134">
        <v>1.1579919877049689</v>
      </c>
      <c r="O134">
        <v>0.5020930096642231</v>
      </c>
      <c r="P134">
        <v>0</v>
      </c>
      <c r="Q134">
        <v>0</v>
      </c>
      <c r="R134">
        <v>60.402037847865323</v>
      </c>
      <c r="S134">
        <v>40.404314744872757</v>
      </c>
      <c r="T134">
        <v>31.987954909553981</v>
      </c>
      <c r="U134">
        <v>21.630304694745021</v>
      </c>
      <c r="V134">
        <v>5.3922910738638272</v>
      </c>
      <c r="W134" t="s">
        <v>261</v>
      </c>
      <c r="X134" t="s">
        <v>262</v>
      </c>
      <c r="Y134" t="s">
        <v>263</v>
      </c>
      <c r="Z134" t="s">
        <v>264</v>
      </c>
      <c r="AA134" t="s">
        <v>265</v>
      </c>
      <c r="AB134" t="s">
        <v>266</v>
      </c>
      <c r="AC134" t="s">
        <v>267</v>
      </c>
      <c r="AD134" t="s">
        <v>268</v>
      </c>
      <c r="AE134" t="s">
        <v>269</v>
      </c>
      <c r="AF134" t="s">
        <v>270</v>
      </c>
      <c r="AG134" t="s">
        <v>271</v>
      </c>
      <c r="AH134" t="s">
        <v>272</v>
      </c>
      <c r="AI134" t="s">
        <v>273</v>
      </c>
      <c r="AJ134">
        <v>7.4754185297492493</v>
      </c>
      <c r="AK134">
        <v>37.488809772978783</v>
      </c>
      <c r="AL134">
        <v>28.2535250593927</v>
      </c>
      <c r="AM134">
        <v>17.15508841613816</v>
      </c>
      <c r="AN134">
        <v>49.319317361092843</v>
      </c>
      <c r="AO134">
        <v>3.7835451064545529</v>
      </c>
      <c r="AP134">
        <v>23.338122816442411</v>
      </c>
      <c r="AQ134">
        <v>27.752014713332152</v>
      </c>
      <c r="AR134">
        <v>17.710188160098351</v>
      </c>
      <c r="AS134">
        <v>23.48178878126895</v>
      </c>
      <c r="AT134">
        <v>25.68245459036541</v>
      </c>
      <c r="AU134">
        <v>49.469663866393098</v>
      </c>
      <c r="AV134">
        <v>40.93492935073764</v>
      </c>
      <c r="AW134">
        <v>6727.8509969999986</v>
      </c>
      <c r="AX134">
        <v>4261.4869080000044</v>
      </c>
      <c r="AY134">
        <v>2777.1920260000002</v>
      </c>
      <c r="AZ134">
        <v>787.09252700000047</v>
      </c>
      <c r="BA134">
        <v>26.711732000000001</v>
      </c>
      <c r="BB134">
        <v>334.33280700000012</v>
      </c>
      <c r="BC134">
        <v>38.706489000000012</v>
      </c>
      <c r="BD134">
        <v>16.788855999999999</v>
      </c>
      <c r="BE134">
        <v>0</v>
      </c>
      <c r="BF134">
        <v>0</v>
      </c>
      <c r="BG134">
        <v>5362.9999589999989</v>
      </c>
      <c r="BH134">
        <v>3589.9127840000019</v>
      </c>
      <c r="BI134">
        <v>2838.141896000001</v>
      </c>
      <c r="BJ134">
        <v>1920.481683</v>
      </c>
      <c r="BK134">
        <v>478.96971599999989</v>
      </c>
      <c r="BL134">
        <v>177.54662799999991</v>
      </c>
      <c r="BM134">
        <v>1162.865299999999</v>
      </c>
      <c r="BN134">
        <v>2009.6553269999979</v>
      </c>
      <c r="BO134">
        <v>827.21684400000004</v>
      </c>
      <c r="BP134">
        <v>1768.7628439999989</v>
      </c>
      <c r="BQ134">
        <v>482.70657599999993</v>
      </c>
      <c r="BR134">
        <v>1361.8855009999991</v>
      </c>
      <c r="BS134">
        <v>940.49701299999913</v>
      </c>
      <c r="BT134">
        <v>709.87697100000014</v>
      </c>
      <c r="BU134">
        <v>664.84342400000014</v>
      </c>
      <c r="BV134">
        <v>827.56447300000036</v>
      </c>
      <c r="BW134">
        <v>1994.707103999998</v>
      </c>
      <c r="BX134">
        <v>1652.206185</v>
      </c>
    </row>
    <row r="135">
      <c r="A135" t="s">
        <v>406</v>
      </c>
      <c r="B135">
        <v>2016</v>
      </c>
      <c r="C135" t="s">
        <v>410</v>
      </c>
      <c r="D135">
        <v>161</v>
      </c>
      <c r="E135" t="s">
        <v>289</v>
      </c>
      <c r="F135" t="s">
        <v>298</v>
      </c>
      <c r="G135" t="s">
        <v>203</v>
      </c>
      <c r="H135">
        <v>1.0574402895224211</v>
      </c>
      <c r="I135">
        <v>2.0188491061855278</v>
      </c>
      <c r="J135">
        <v>0.70860073022614534</v>
      </c>
      <c r="K135">
        <v>0.22344080386422921</v>
      </c>
      <c r="L135">
        <v>0</v>
      </c>
      <c r="M135">
        <v>0.2965789153227078</v>
      </c>
      <c r="N135">
        <v>0</v>
      </c>
      <c r="O135">
        <v>0</v>
      </c>
      <c r="P135">
        <v>0</v>
      </c>
      <c r="Q135">
        <v>0</v>
      </c>
      <c r="R135">
        <v>0.78904276255275896</v>
      </c>
      <c r="S135">
        <v>2.23014777750253</v>
      </c>
      <c r="T135">
        <v>1.470662809958083</v>
      </c>
      <c r="U135">
        <v>0.6797299047547285</v>
      </c>
      <c r="V135">
        <v>0.23611095508160171</v>
      </c>
      <c r="W135" t="s">
        <v>261</v>
      </c>
      <c r="X135" t="s">
        <v>262</v>
      </c>
      <c r="Y135" t="s">
        <v>263</v>
      </c>
      <c r="Z135" t="s">
        <v>264</v>
      </c>
      <c r="AA135" t="s">
        <v>265</v>
      </c>
      <c r="AB135" t="s">
        <v>266</v>
      </c>
      <c r="AC135" t="s">
        <v>267</v>
      </c>
      <c r="AD135" t="s">
        <v>268</v>
      </c>
      <c r="AE135" t="s">
        <v>269</v>
      </c>
      <c r="AF135" t="s">
        <v>270</v>
      </c>
      <c r="AG135" t="s">
        <v>271</v>
      </c>
      <c r="AH135" t="s">
        <v>272</v>
      </c>
      <c r="AI135" t="s">
        <v>273</v>
      </c>
      <c r="AJ135">
        <v>3.9098988119245579</v>
      </c>
      <c r="AK135">
        <v>0.1759808963575212</v>
      </c>
      <c r="AL135">
        <v>0.26051244403273588</v>
      </c>
      <c r="AM135">
        <v>0.39223473123662728</v>
      </c>
      <c r="AN135">
        <v>0</v>
      </c>
      <c r="AO135">
        <v>0</v>
      </c>
      <c r="AP135">
        <v>4.3951877096865131</v>
      </c>
      <c r="AQ135">
        <v>1.939353596090529</v>
      </c>
      <c r="AR135">
        <v>0.31960130333360409</v>
      </c>
      <c r="AS135">
        <v>0</v>
      </c>
      <c r="AT135">
        <v>0.29464672656489882</v>
      </c>
      <c r="AU135">
        <v>0.021989233156349201</v>
      </c>
      <c r="AV135">
        <v>0.217175859674369</v>
      </c>
      <c r="AW135">
        <v>129.232101</v>
      </c>
      <c r="AX135">
        <v>246.78291300000001</v>
      </c>
      <c r="AY135">
        <v>86.602876000000023</v>
      </c>
      <c r="AZ135">
        <v>27.307169999999999</v>
      </c>
      <c r="BA135">
        <v>0</v>
      </c>
      <c r="BB135">
        <v>9.9106749999999995</v>
      </c>
      <c r="BC135">
        <v>0</v>
      </c>
      <c r="BD135">
        <v>0</v>
      </c>
      <c r="BE135">
        <v>0</v>
      </c>
      <c r="BF135">
        <v>0</v>
      </c>
      <c r="BG135">
        <v>70.057839999999985</v>
      </c>
      <c r="BH135">
        <v>198.14804599999999</v>
      </c>
      <c r="BI135">
        <v>130.48504500000001</v>
      </c>
      <c r="BJ135">
        <v>60.350921999999997</v>
      </c>
      <c r="BK135">
        <v>20.972532000000001</v>
      </c>
      <c r="BL135">
        <v>92.862941000000006</v>
      </c>
      <c r="BM135">
        <v>5.4587510000000004</v>
      </c>
      <c r="BN135">
        <v>18.530085</v>
      </c>
      <c r="BO135">
        <v>18.913523999999999</v>
      </c>
      <c r="BP135">
        <v>0</v>
      </c>
      <c r="BQ135">
        <v>0</v>
      </c>
      <c r="BR135">
        <v>256.47917200000001</v>
      </c>
      <c r="BS135">
        <v>65.723382000000001</v>
      </c>
      <c r="BT135">
        <v>12.81057</v>
      </c>
      <c r="BU135">
        <v>0</v>
      </c>
      <c r="BV135">
        <v>9.4943869999999997</v>
      </c>
      <c r="BW135">
        <v>0.88664600000000005</v>
      </c>
      <c r="BX135">
        <v>8.7656019999999994</v>
      </c>
    </row>
    <row r="136">
      <c r="A136" t="s">
        <v>406</v>
      </c>
      <c r="B136">
        <v>2016</v>
      </c>
      <c r="C136" t="s">
        <v>410</v>
      </c>
      <c r="D136">
        <v>162</v>
      </c>
      <c r="E136" t="s">
        <v>289</v>
      </c>
      <c r="F136" t="s">
        <v>299</v>
      </c>
      <c r="G136" t="s">
        <v>203</v>
      </c>
      <c r="H136">
        <v>1.0854311863675219</v>
      </c>
      <c r="I136">
        <v>1.1619154666377669</v>
      </c>
      <c r="J136">
        <v>0.8963819108614588</v>
      </c>
      <c r="K136">
        <v>1.1575750789443531</v>
      </c>
      <c r="L136">
        <v>0.024629262150151099</v>
      </c>
      <c r="M136">
        <v>1.8350366850508051</v>
      </c>
      <c r="N136">
        <v>0.88216573605118875</v>
      </c>
      <c r="O136">
        <v>0.69744107477006989</v>
      </c>
      <c r="P136">
        <v>0</v>
      </c>
      <c r="Q136">
        <v>0</v>
      </c>
      <c r="R136">
        <v>0.98509473666076253</v>
      </c>
      <c r="S136">
        <v>0.96693182014749579</v>
      </c>
      <c r="T136">
        <v>1.0847359668584531</v>
      </c>
      <c r="U136">
        <v>0.79176462119034086</v>
      </c>
      <c r="V136">
        <v>0.84065374582496522</v>
      </c>
      <c r="W136" t="s">
        <v>261</v>
      </c>
      <c r="X136" t="s">
        <v>262</v>
      </c>
      <c r="Y136" t="s">
        <v>263</v>
      </c>
      <c r="Z136" t="s">
        <v>264</v>
      </c>
      <c r="AA136" t="s">
        <v>265</v>
      </c>
      <c r="AB136" t="s">
        <v>266</v>
      </c>
      <c r="AC136" t="s">
        <v>267</v>
      </c>
      <c r="AD136" t="s">
        <v>268</v>
      </c>
      <c r="AE136" t="s">
        <v>269</v>
      </c>
      <c r="AF136" t="s">
        <v>270</v>
      </c>
      <c r="AG136" t="s">
        <v>271</v>
      </c>
      <c r="AH136" t="s">
        <v>272</v>
      </c>
      <c r="AI136" t="s">
        <v>273</v>
      </c>
      <c r="AJ136">
        <v>1.1794060653832339</v>
      </c>
      <c r="AK136">
        <v>0.41744637177361399</v>
      </c>
      <c r="AL136">
        <v>1.6341530285714581</v>
      </c>
      <c r="AM136">
        <v>0.69970653199932764</v>
      </c>
      <c r="AN136">
        <v>0.44899665395029531</v>
      </c>
      <c r="AO136">
        <v>0.69765932947213005</v>
      </c>
      <c r="AP136">
        <v>0.139986237962752</v>
      </c>
      <c r="AQ136">
        <v>1.5081431629190101</v>
      </c>
      <c r="AR136">
        <v>2.0884682554391349</v>
      </c>
      <c r="AS136">
        <v>1.093429740472813</v>
      </c>
      <c r="AT136">
        <v>0.35094538791943619</v>
      </c>
      <c r="AU136">
        <v>0.90109402189900711</v>
      </c>
      <c r="AV136">
        <v>0.27450183982332432</v>
      </c>
      <c r="AW136">
        <v>132.65293</v>
      </c>
      <c r="AX136">
        <v>142.03185500000001</v>
      </c>
      <c r="AY136">
        <v>109.552881</v>
      </c>
      <c r="AZ136">
        <v>141.46968200000001</v>
      </c>
      <c r="BA136">
        <v>3.0104120000000001</v>
      </c>
      <c r="BB136">
        <v>61.320785999999998</v>
      </c>
      <c r="BC136">
        <v>29.486851999999999</v>
      </c>
      <c r="BD136">
        <v>23.320854000000001</v>
      </c>
      <c r="BE136">
        <v>0</v>
      </c>
      <c r="BF136">
        <v>0</v>
      </c>
      <c r="BG136">
        <v>87.464980000000011</v>
      </c>
      <c r="BH136">
        <v>85.911639000000008</v>
      </c>
      <c r="BI136">
        <v>96.243558000000007</v>
      </c>
      <c r="BJ136">
        <v>70.298106000000004</v>
      </c>
      <c r="BK136">
        <v>74.670985000000002</v>
      </c>
      <c r="BL136">
        <v>28.011752000000001</v>
      </c>
      <c r="BM136">
        <v>12.948767999999999</v>
      </c>
      <c r="BN136">
        <v>116.23626899999999</v>
      </c>
      <c r="BO136">
        <v>33.739787</v>
      </c>
      <c r="BP136">
        <v>16.102587</v>
      </c>
      <c r="BQ136">
        <v>89.007726000000005</v>
      </c>
      <c r="BR136">
        <v>8.1688329999999993</v>
      </c>
      <c r="BS136">
        <v>51.109952000000007</v>
      </c>
      <c r="BT136">
        <v>83.712014000000011</v>
      </c>
      <c r="BU136">
        <v>30.958441000000001</v>
      </c>
      <c r="BV136">
        <v>11.308496</v>
      </c>
      <c r="BW136">
        <v>36.333754999999996</v>
      </c>
      <c r="BX136">
        <v>11.07938</v>
      </c>
    </row>
    <row r="137">
      <c r="A137" t="s">
        <v>406</v>
      </c>
      <c r="B137">
        <v>2016</v>
      </c>
      <c r="C137" t="s">
        <v>410</v>
      </c>
      <c r="D137">
        <v>163</v>
      </c>
      <c r="E137" t="s">
        <v>289</v>
      </c>
      <c r="F137" t="s">
        <v>300</v>
      </c>
      <c r="G137" t="s">
        <v>203</v>
      </c>
      <c r="H137">
        <v>11.538991895949801</v>
      </c>
      <c r="I137">
        <v>8.8208571392622712</v>
      </c>
      <c r="J137">
        <v>4.1021405845838208</v>
      </c>
      <c r="K137">
        <v>1.3268582096526069</v>
      </c>
      <c r="L137">
        <v>0.0097947560543904001</v>
      </c>
      <c r="M137">
        <v>2.6151505466061509</v>
      </c>
      <c r="N137">
        <v>0.57127233034774705</v>
      </c>
      <c r="O137">
        <v>0.035803973751519801</v>
      </c>
      <c r="P137">
        <v>0</v>
      </c>
      <c r="Q137">
        <v>0</v>
      </c>
      <c r="R137">
        <v>11.85160325412979</v>
      </c>
      <c r="S137">
        <v>10.484317947475329</v>
      </c>
      <c r="T137">
        <v>6.7319009515150352</v>
      </c>
      <c r="U137">
        <v>4.3335086308013437</v>
      </c>
      <c r="V137">
        <v>0.89641714093000924</v>
      </c>
      <c r="W137" t="s">
        <v>261</v>
      </c>
      <c r="X137" t="s">
        <v>262</v>
      </c>
      <c r="Y137" t="s">
        <v>263</v>
      </c>
      <c r="Z137" t="s">
        <v>264</v>
      </c>
      <c r="AA137" t="s">
        <v>265</v>
      </c>
      <c r="AB137" t="s">
        <v>266</v>
      </c>
      <c r="AC137" t="s">
        <v>267</v>
      </c>
      <c r="AD137" t="s">
        <v>268</v>
      </c>
      <c r="AE137" t="s">
        <v>269</v>
      </c>
      <c r="AF137" t="s">
        <v>270</v>
      </c>
      <c r="AG137" t="s">
        <v>271</v>
      </c>
      <c r="AH137" t="s">
        <v>272</v>
      </c>
      <c r="AI137" t="s">
        <v>273</v>
      </c>
      <c r="AJ137">
        <v>7.8223977968398586</v>
      </c>
      <c r="AK137">
        <v>14.642986211341309</v>
      </c>
      <c r="AL137">
        <v>8.7418154873003395</v>
      </c>
      <c r="AM137">
        <v>3.0923549956425171</v>
      </c>
      <c r="AN137">
        <v>0.48462483739570339</v>
      </c>
      <c r="AO137">
        <v>1.675621824660309</v>
      </c>
      <c r="AP137">
        <v>8.3342979240354644</v>
      </c>
      <c r="AQ137">
        <v>5.0072191157124104</v>
      </c>
      <c r="AR137">
        <v>2.963767478606437</v>
      </c>
      <c r="AS137">
        <v>4.26670236616705</v>
      </c>
      <c r="AT137">
        <v>7.5520537777786307</v>
      </c>
      <c r="AU137">
        <v>2.3026349917034712</v>
      </c>
      <c r="AV137">
        <v>6.9191092242386727</v>
      </c>
      <c r="AW137">
        <v>1410.205551</v>
      </c>
      <c r="AX137">
        <v>1078.2563259999999</v>
      </c>
      <c r="AY137">
        <v>501.35027700000012</v>
      </c>
      <c r="AZ137">
        <v>162.158129</v>
      </c>
      <c r="BA137">
        <v>1.1972039999999999</v>
      </c>
      <c r="BB137">
        <v>87.389580999999978</v>
      </c>
      <c r="BC137">
        <v>19.095077</v>
      </c>
      <c r="BD137">
        <v>1.1972039999999999</v>
      </c>
      <c r="BE137">
        <v>0</v>
      </c>
      <c r="BF137">
        <v>0</v>
      </c>
      <c r="BG137">
        <v>1052.2848240000001</v>
      </c>
      <c r="BH137">
        <v>931.5289039999999</v>
      </c>
      <c r="BI137">
        <v>597.29014199999995</v>
      </c>
      <c r="BJ137">
        <v>384.75759199999999</v>
      </c>
      <c r="BK137">
        <v>79.62416300000001</v>
      </c>
      <c r="BL137">
        <v>185.78763799999999</v>
      </c>
      <c r="BM137">
        <v>454.21075400000012</v>
      </c>
      <c r="BN137">
        <v>621.79979399999979</v>
      </c>
      <c r="BO137">
        <v>149.11308399999999</v>
      </c>
      <c r="BP137">
        <v>17.380337999999998</v>
      </c>
      <c r="BQ137">
        <v>213.77667</v>
      </c>
      <c r="BR137">
        <v>486.34415000000013</v>
      </c>
      <c r="BS137">
        <v>169.69127</v>
      </c>
      <c r="BT137">
        <v>118.79660800000001</v>
      </c>
      <c r="BU137">
        <v>120.803787</v>
      </c>
      <c r="BV137">
        <v>243.349458</v>
      </c>
      <c r="BW137">
        <v>92.846444000000005</v>
      </c>
      <c r="BX137">
        <v>279.26749199999989</v>
      </c>
    </row>
    <row r="138">
      <c r="A138" t="s">
        <v>406</v>
      </c>
      <c r="B138">
        <v>2016</v>
      </c>
      <c r="C138" t="s">
        <v>410</v>
      </c>
      <c r="D138">
        <v>222</v>
      </c>
      <c r="E138" t="s">
        <v>36</v>
      </c>
      <c r="F138" t="s">
        <v>15</v>
      </c>
      <c r="G138" t="s">
        <v>434</v>
      </c>
      <c r="H138">
        <v>12.13765501261217</v>
      </c>
      <c r="I138">
        <v>17.505740199989191</v>
      </c>
      <c r="J138">
        <v>24.206935441399409</v>
      </c>
      <c r="K138">
        <v>29.837778655495178</v>
      </c>
      <c r="L138">
        <v>53.669936466319569</v>
      </c>
      <c r="M138">
        <v>24.487482676802891</v>
      </c>
      <c r="N138">
        <v>28.365213897786639</v>
      </c>
      <c r="O138">
        <v>42.286852177009997</v>
      </c>
      <c r="P138">
        <v>50.817747914900771</v>
      </c>
      <c r="Q138">
        <v>66.008624191459077</v>
      </c>
      <c r="R138">
        <v>10.305523815313149</v>
      </c>
      <c r="S138">
        <v>16.814258445497561</v>
      </c>
      <c r="T138">
        <v>19.386695577159578</v>
      </c>
      <c r="U138">
        <v>24.004610129447759</v>
      </c>
      <c r="V138">
        <v>38.757124785192651</v>
      </c>
      <c r="W138" t="s">
        <v>261</v>
      </c>
      <c r="X138" t="s">
        <v>262</v>
      </c>
      <c r="Y138" t="s">
        <v>263</v>
      </c>
      <c r="Z138" t="s">
        <v>264</v>
      </c>
      <c r="AA138" t="s">
        <v>265</v>
      </c>
      <c r="AB138" t="s">
        <v>266</v>
      </c>
      <c r="AC138" t="s">
        <v>267</v>
      </c>
      <c r="AD138" t="s">
        <v>268</v>
      </c>
      <c r="AE138" t="s">
        <v>269</v>
      </c>
      <c r="AF138" t="s">
        <v>270</v>
      </c>
      <c r="AG138" t="s">
        <v>271</v>
      </c>
      <c r="AH138" t="s">
        <v>272</v>
      </c>
      <c r="AI138" t="s">
        <v>273</v>
      </c>
      <c r="AJ138">
        <v>25.753710038514789</v>
      </c>
      <c r="AK138">
        <v>8.7388147609924474</v>
      </c>
      <c r="AL138">
        <v>30.59295958239014</v>
      </c>
      <c r="AM138">
        <v>29.338236414796071</v>
      </c>
      <c r="AN138">
        <v>31.47742967510893</v>
      </c>
      <c r="AO138">
        <v>38.707561196339029</v>
      </c>
      <c r="AP138">
        <v>37.923129882989883</v>
      </c>
      <c r="AQ138">
        <v>24.516056700705281</v>
      </c>
      <c r="AR138">
        <v>23.948759081628008</v>
      </c>
      <c r="AS138">
        <v>11.674086884066989</v>
      </c>
      <c r="AT138">
        <v>19.707375120880329</v>
      </c>
      <c r="AU138">
        <v>23.272537364627802</v>
      </c>
      <c r="AV138">
        <v>10.263336317984139</v>
      </c>
      <c r="AW138">
        <v>1432.162984999999</v>
      </c>
      <c r="AX138">
        <v>2086.6025350000009</v>
      </c>
      <c r="AY138">
        <v>2904.7367369999979</v>
      </c>
      <c r="AZ138">
        <v>3576.0765810000012</v>
      </c>
      <c r="BA138">
        <v>6483.8113610000009</v>
      </c>
      <c r="BB138">
        <v>792.26752600000009</v>
      </c>
      <c r="BC138">
        <v>932.63346999999953</v>
      </c>
      <c r="BD138">
        <v>1405.0665190000011</v>
      </c>
      <c r="BE138">
        <v>1662.2728140000011</v>
      </c>
      <c r="BF138">
        <v>2193.6334200000001</v>
      </c>
      <c r="BG138">
        <v>880.31602499999951</v>
      </c>
      <c r="BH138">
        <v>1452.88987</v>
      </c>
      <c r="BI138">
        <v>1689.7015389999999</v>
      </c>
      <c r="BJ138">
        <v>2093.6480920000008</v>
      </c>
      <c r="BK138">
        <v>3380.9609240000018</v>
      </c>
      <c r="BL138">
        <v>611.07518900000002</v>
      </c>
      <c r="BM138">
        <v>267.55956300000008</v>
      </c>
      <c r="BN138">
        <v>2173.42317</v>
      </c>
      <c r="BO138">
        <v>1297.8429759999999</v>
      </c>
      <c r="BP138">
        <v>1025.171544</v>
      </c>
      <c r="BQ138">
        <v>4872.3633939999991</v>
      </c>
      <c r="BR138">
        <v>2212.9869290000001</v>
      </c>
      <c r="BS138">
        <v>824.6738279999995</v>
      </c>
      <c r="BT138">
        <v>905.39721399999985</v>
      </c>
      <c r="BU138">
        <v>330.53018099999969</v>
      </c>
      <c r="BV138">
        <v>624.24643200000014</v>
      </c>
      <c r="BW138">
        <v>925.21040199999925</v>
      </c>
      <c r="BX138">
        <v>412.90937700000012</v>
      </c>
    </row>
    <row r="139">
      <c r="A139" t="s">
        <v>406</v>
      </c>
      <c r="B139">
        <v>2016</v>
      </c>
      <c r="C139" t="s">
        <v>410</v>
      </c>
      <c r="D139">
        <v>223</v>
      </c>
      <c r="E139" t="s">
        <v>36</v>
      </c>
      <c r="F139" t="s">
        <v>16</v>
      </c>
      <c r="G139" t="s">
        <v>435</v>
      </c>
      <c r="H139">
        <v>76.000125172781267</v>
      </c>
      <c r="I139">
        <v>72.318246997770032</v>
      </c>
      <c r="J139">
        <v>69.346326803581292</v>
      </c>
      <c r="K139">
        <v>64.702308610419024</v>
      </c>
      <c r="L139">
        <v>43.302042577984622</v>
      </c>
      <c r="M139">
        <v>70.316178333676248</v>
      </c>
      <c r="N139">
        <v>67.201072246656366</v>
      </c>
      <c r="O139">
        <v>54.120596701619583</v>
      </c>
      <c r="P139">
        <v>45.407485576629313</v>
      </c>
      <c r="Q139">
        <v>31.650774211109439</v>
      </c>
      <c r="R139">
        <v>76.428035166860113</v>
      </c>
      <c r="S139">
        <v>73.030759576915514</v>
      </c>
      <c r="T139">
        <v>71.786991108517455</v>
      </c>
      <c r="U139">
        <v>69.007522849305175</v>
      </c>
      <c r="V139">
        <v>56.859672321628693</v>
      </c>
      <c r="W139" t="s">
        <v>261</v>
      </c>
      <c r="X139" t="s">
        <v>262</v>
      </c>
      <c r="Y139" t="s">
        <v>263</v>
      </c>
      <c r="Z139" t="s">
        <v>264</v>
      </c>
      <c r="AA139" t="s">
        <v>265</v>
      </c>
      <c r="AB139" t="s">
        <v>266</v>
      </c>
      <c r="AC139" t="s">
        <v>267</v>
      </c>
      <c r="AD139" t="s">
        <v>268</v>
      </c>
      <c r="AE139" t="s">
        <v>269</v>
      </c>
      <c r="AF139" t="s">
        <v>270</v>
      </c>
      <c r="AG139" t="s">
        <v>271</v>
      </c>
      <c r="AH139" t="s">
        <v>272</v>
      </c>
      <c r="AI139" t="s">
        <v>273</v>
      </c>
      <c r="AJ139">
        <v>67.99916791108781</v>
      </c>
      <c r="AK139">
        <v>71.647961585690894</v>
      </c>
      <c r="AL139">
        <v>58.558253832863251</v>
      </c>
      <c r="AM139">
        <v>67.310829379595674</v>
      </c>
      <c r="AN139">
        <v>54.229952625816402</v>
      </c>
      <c r="AO139">
        <v>57.803148552832603</v>
      </c>
      <c r="AP139">
        <v>61.965498326225443</v>
      </c>
      <c r="AQ139">
        <v>70.095189100639871</v>
      </c>
      <c r="AR139">
        <v>75.105047267240423</v>
      </c>
      <c r="AS139">
        <v>87.240759953459261</v>
      </c>
      <c r="AT139">
        <v>56.288478086528229</v>
      </c>
      <c r="AU139">
        <v>64.288367626631853</v>
      </c>
      <c r="AV139">
        <v>81.662881174435256</v>
      </c>
      <c r="AW139">
        <v>8967.5119300000079</v>
      </c>
      <c r="AX139">
        <v>8619.9975430000031</v>
      </c>
      <c r="AY139">
        <v>8321.2855889999992</v>
      </c>
      <c r="AZ139">
        <v>7754.6124740000096</v>
      </c>
      <c r="BA139">
        <v>5231.276466999996</v>
      </c>
      <c r="BB139">
        <v>2275.0082309999998</v>
      </c>
      <c r="BC139">
        <v>2209.5362799999998</v>
      </c>
      <c r="BD139">
        <v>1798.266707</v>
      </c>
      <c r="BE139">
        <v>1485.300548000002</v>
      </c>
      <c r="BF139">
        <v>1051.835225</v>
      </c>
      <c r="BG139">
        <v>6528.6175959999964</v>
      </c>
      <c r="BH139">
        <v>6310.4567550000056</v>
      </c>
      <c r="BI139">
        <v>6256.7954849999851</v>
      </c>
      <c r="BJ139">
        <v>6018.7383909999817</v>
      </c>
      <c r="BK139">
        <v>4960.1287850000026</v>
      </c>
      <c r="BL139">
        <v>1613.460907999998</v>
      </c>
      <c r="BM139">
        <v>2193.6724620000009</v>
      </c>
      <c r="BN139">
        <v>4160.1684640000067</v>
      </c>
      <c r="BO139">
        <v>2977.646164000003</v>
      </c>
      <c r="BP139">
        <v>1766.186274999998</v>
      </c>
      <c r="BQ139">
        <v>7276.0446890000121</v>
      </c>
      <c r="BR139">
        <v>3615.9683620000028</v>
      </c>
      <c r="BS139">
        <v>2357.8697270000021</v>
      </c>
      <c r="BT139">
        <v>2839.3913990000019</v>
      </c>
      <c r="BU139">
        <v>2470.0607819999968</v>
      </c>
      <c r="BV139">
        <v>1782.981314999997</v>
      </c>
      <c r="BW139">
        <v>2555.8135550000029</v>
      </c>
      <c r="BX139">
        <v>3285.4199009999952</v>
      </c>
    </row>
    <row r="140">
      <c r="A140" t="s">
        <v>406</v>
      </c>
      <c r="B140">
        <v>2016</v>
      </c>
      <c r="C140" t="s">
        <v>410</v>
      </c>
      <c r="D140">
        <v>224</v>
      </c>
      <c r="E140" t="s">
        <v>36</v>
      </c>
      <c r="F140" t="s">
        <v>20</v>
      </c>
      <c r="G140" t="s">
        <v>436</v>
      </c>
      <c r="H140">
        <v>11.86221981460662</v>
      </c>
      <c r="I140">
        <v>10.17601280224082</v>
      </c>
      <c r="J140">
        <v>6.4467377550191678</v>
      </c>
      <c r="K140">
        <v>5.4599127340860436</v>
      </c>
      <c r="L140">
        <v>3.028020955695661</v>
      </c>
      <c r="M140">
        <v>5.1963389895210206</v>
      </c>
      <c r="N140">
        <v>4.4337138555569711</v>
      </c>
      <c r="O140">
        <v>3.5925511213704371</v>
      </c>
      <c r="P140">
        <v>3.774766508470123</v>
      </c>
      <c r="Q140">
        <v>2.340601597431553</v>
      </c>
      <c r="R140">
        <v>13.266441017826599</v>
      </c>
      <c r="S140">
        <v>10.154981977586811</v>
      </c>
      <c r="T140">
        <v>8.8263133143227517</v>
      </c>
      <c r="U140">
        <v>6.9878670212468501</v>
      </c>
      <c r="V140">
        <v>4.3832028931785816</v>
      </c>
      <c r="W140" t="s">
        <v>261</v>
      </c>
      <c r="X140" t="s">
        <v>262</v>
      </c>
      <c r="Y140" t="s">
        <v>263</v>
      </c>
      <c r="Z140" t="s">
        <v>264</v>
      </c>
      <c r="AA140" t="s">
        <v>265</v>
      </c>
      <c r="AB140" t="s">
        <v>266</v>
      </c>
      <c r="AC140" t="s">
        <v>267</v>
      </c>
      <c r="AD140" t="s">
        <v>268</v>
      </c>
      <c r="AE140" t="s">
        <v>269</v>
      </c>
      <c r="AF140" t="s">
        <v>270</v>
      </c>
      <c r="AG140" t="s">
        <v>271</v>
      </c>
      <c r="AH140" t="s">
        <v>272</v>
      </c>
      <c r="AI140" t="s">
        <v>273</v>
      </c>
      <c r="AJ140">
        <v>6.2471220503973006</v>
      </c>
      <c r="AK140">
        <v>19.613223653316531</v>
      </c>
      <c r="AL140">
        <v>10.84878658474663</v>
      </c>
      <c r="AM140">
        <v>3.3509342056082358</v>
      </c>
      <c r="AN140">
        <v>14.29261769907435</v>
      </c>
      <c r="AO140">
        <v>3.489290250828422</v>
      </c>
      <c r="AP140">
        <v>0.1113717907847821</v>
      </c>
      <c r="AQ140">
        <v>5.3887541986547252</v>
      </c>
      <c r="AR140">
        <v>0.94619365113152565</v>
      </c>
      <c r="AS140">
        <v>1.08515316247383</v>
      </c>
      <c r="AT140">
        <v>24.004146792591289</v>
      </c>
      <c r="AU140">
        <v>12.43909500874037</v>
      </c>
      <c r="AV140">
        <v>8.0737825075807237</v>
      </c>
      <c r="AW140">
        <v>1399.663454</v>
      </c>
      <c r="AX140">
        <v>1212.9332360000001</v>
      </c>
      <c r="AY140">
        <v>773.58309299999985</v>
      </c>
      <c r="AZ140">
        <v>654.37398300000064</v>
      </c>
      <c r="BA140">
        <v>365.812184</v>
      </c>
      <c r="BB140">
        <v>168.12224800000001</v>
      </c>
      <c r="BC140">
        <v>145.77820399999999</v>
      </c>
      <c r="BD140">
        <v>119.369805</v>
      </c>
      <c r="BE140">
        <v>123.47441600000001</v>
      </c>
      <c r="BF140">
        <v>77.784107000000006</v>
      </c>
      <c r="BG140">
        <v>1133.242796</v>
      </c>
      <c r="BH140">
        <v>877.47375200000056</v>
      </c>
      <c r="BI140">
        <v>769.28196099999968</v>
      </c>
      <c r="BJ140">
        <v>609.4718630000001</v>
      </c>
      <c r="BK140">
        <v>382.36679799999979</v>
      </c>
      <c r="BL140">
        <v>148.22956699999989</v>
      </c>
      <c r="BM140">
        <v>600.50541100000009</v>
      </c>
      <c r="BN140">
        <v>770.73302000000024</v>
      </c>
      <c r="BO140">
        <v>148.23612299999999</v>
      </c>
      <c r="BP140">
        <v>465.48860899999988</v>
      </c>
      <c r="BQ140">
        <v>439.21883899999989</v>
      </c>
      <c r="BR140">
        <v>6.4990500000000004</v>
      </c>
      <c r="BS140">
        <v>181.26750999999999</v>
      </c>
      <c r="BT140">
        <v>35.771419000000009</v>
      </c>
      <c r="BU140">
        <v>30.724105000000002</v>
      </c>
      <c r="BV140">
        <v>760.3500160000001</v>
      </c>
      <c r="BW140">
        <v>494.52193000000022</v>
      </c>
      <c r="BX140">
        <v>324.82035100000002</v>
      </c>
    </row>
    <row r="141">
      <c r="A141" t="s">
        <v>406</v>
      </c>
      <c r="B141">
        <v>2016</v>
      </c>
      <c r="C141" t="s">
        <v>410</v>
      </c>
      <c r="D141">
        <v>225</v>
      </c>
      <c r="E141" t="s">
        <v>70</v>
      </c>
      <c r="F141" t="s">
        <v>71</v>
      </c>
      <c r="G141" t="s">
        <v>203</v>
      </c>
      <c r="H141">
        <v>16.291951843188912</v>
      </c>
      <c r="I141">
        <v>22.965236593195911</v>
      </c>
      <c r="J141">
        <v>28.93842991453883</v>
      </c>
      <c r="K141">
        <v>33.008334628595151</v>
      </c>
      <c r="L141">
        <v>57.61952126271327</v>
      </c>
      <c r="M141">
        <v>30.436603062813621</v>
      </c>
      <c r="N141">
        <v>32.76994853635766</v>
      </c>
      <c r="O141">
        <v>45.1335509607704</v>
      </c>
      <c r="P141">
        <v>56.421268156608683</v>
      </c>
      <c r="Q141">
        <v>75.903140145727704</v>
      </c>
      <c r="R141">
        <v>15.33766296379129</v>
      </c>
      <c r="S141">
        <v>21.003003031569499</v>
      </c>
      <c r="T141">
        <v>24.696343383416359</v>
      </c>
      <c r="U141">
        <v>29.101351901160449</v>
      </c>
      <c r="V141">
        <v>37.806031645930567</v>
      </c>
      <c r="W141" t="s">
        <v>261</v>
      </c>
      <c r="X141" t="s">
        <v>262</v>
      </c>
      <c r="Y141" t="s">
        <v>263</v>
      </c>
      <c r="Z141" t="s">
        <v>264</v>
      </c>
      <c r="AA141" t="s">
        <v>265</v>
      </c>
      <c r="AB141" t="s">
        <v>266</v>
      </c>
      <c r="AC141" t="s">
        <v>267</v>
      </c>
      <c r="AD141" t="s">
        <v>268</v>
      </c>
      <c r="AE141" t="s">
        <v>269</v>
      </c>
      <c r="AF141" t="s">
        <v>270</v>
      </c>
      <c r="AG141" t="s">
        <v>271</v>
      </c>
      <c r="AH141" t="s">
        <v>272</v>
      </c>
      <c r="AI141" t="s">
        <v>273</v>
      </c>
      <c r="AJ141">
        <v>43.533116693678053</v>
      </c>
      <c r="AK141">
        <v>20.458864052039122</v>
      </c>
      <c r="AL141">
        <v>33.782532355163802</v>
      </c>
      <c r="AM141">
        <v>29.496296557076491</v>
      </c>
      <c r="AN141">
        <v>36.293773306459649</v>
      </c>
      <c r="AO141">
        <v>47.502760168844382</v>
      </c>
      <c r="AP141">
        <v>37.787518689684859</v>
      </c>
      <c r="AQ141">
        <v>23.995340858736441</v>
      </c>
      <c r="AR141">
        <v>23.17346463796245</v>
      </c>
      <c r="AS141">
        <v>12.489877658724721</v>
      </c>
      <c r="AT141">
        <v>35.058392752898108</v>
      </c>
      <c r="AU141">
        <v>20.85330902535927</v>
      </c>
      <c r="AV141">
        <v>13.02349352355318</v>
      </c>
      <c r="AW141">
        <v>1694.3100289999991</v>
      </c>
      <c r="AX141">
        <v>2458.7960389999998</v>
      </c>
      <c r="AY141">
        <v>3248.6346029999991</v>
      </c>
      <c r="AZ141">
        <v>3740.0717590000008</v>
      </c>
      <c r="BA141">
        <v>6750.1775220000063</v>
      </c>
      <c r="BB141">
        <v>933.57454700000028</v>
      </c>
      <c r="BC141">
        <v>1029.6874099999991</v>
      </c>
      <c r="BD141">
        <v>1445.7780340000011</v>
      </c>
      <c r="BE141">
        <v>1775.900807000002</v>
      </c>
      <c r="BF141">
        <v>2463.412613999998</v>
      </c>
      <c r="BG141">
        <v>1136.3572679999991</v>
      </c>
      <c r="BH141">
        <v>1630.5359269999999</v>
      </c>
      <c r="BI141">
        <v>1962.494191999999</v>
      </c>
      <c r="BJ141">
        <v>2360.8141380000002</v>
      </c>
      <c r="BK141">
        <v>3153.4350150000009</v>
      </c>
      <c r="BL141">
        <v>968.40989500000137</v>
      </c>
      <c r="BM141">
        <v>503.54011400000007</v>
      </c>
      <c r="BN141">
        <v>2139.6476429999989</v>
      </c>
      <c r="BO141">
        <v>1261.1109560000009</v>
      </c>
      <c r="BP141">
        <v>1013.0890789999989</v>
      </c>
      <c r="BQ141">
        <v>5770.8291559999998</v>
      </c>
      <c r="BR141">
        <v>2202.6175699999981</v>
      </c>
      <c r="BS141">
        <v>763.66217399999891</v>
      </c>
      <c r="BT141">
        <v>867.79726500000015</v>
      </c>
      <c r="BU141">
        <v>349.79038499999967</v>
      </c>
      <c r="BV141">
        <v>843.93535800000006</v>
      </c>
      <c r="BW141">
        <v>725.90868299999966</v>
      </c>
      <c r="BX141">
        <v>481.65167400000018</v>
      </c>
    </row>
    <row r="142">
      <c r="A142" t="s">
        <v>406</v>
      </c>
      <c r="B142">
        <v>2016</v>
      </c>
      <c r="C142" t="s">
        <v>410</v>
      </c>
      <c r="D142">
        <v>226</v>
      </c>
      <c r="E142" t="s">
        <v>70</v>
      </c>
      <c r="F142" t="s">
        <v>72</v>
      </c>
      <c r="G142" t="s">
        <v>203</v>
      </c>
      <c r="H142">
        <v>83.708048156811103</v>
      </c>
      <c r="I142">
        <v>77.034763406803989</v>
      </c>
      <c r="J142">
        <v>71.061570085460872</v>
      </c>
      <c r="K142">
        <v>66.991665371405063</v>
      </c>
      <c r="L142">
        <v>42.380478737286523</v>
      </c>
      <c r="M142">
        <v>69.563396937186567</v>
      </c>
      <c r="N142">
        <v>67.230051463642312</v>
      </c>
      <c r="O142">
        <v>54.866449039229629</v>
      </c>
      <c r="P142">
        <v>43.578731843391502</v>
      </c>
      <c r="Q142">
        <v>24.09685985427231</v>
      </c>
      <c r="R142">
        <v>84.662337036208569</v>
      </c>
      <c r="S142">
        <v>78.996996968430437</v>
      </c>
      <c r="T142">
        <v>75.303656616583609</v>
      </c>
      <c r="U142">
        <v>70.898648098839473</v>
      </c>
      <c r="V142">
        <v>62.193968354069362</v>
      </c>
      <c r="W142" t="s">
        <v>261</v>
      </c>
      <c r="X142" t="s">
        <v>262</v>
      </c>
      <c r="Y142" t="s">
        <v>263</v>
      </c>
      <c r="Z142" t="s">
        <v>264</v>
      </c>
      <c r="AA142" t="s">
        <v>265</v>
      </c>
      <c r="AB142" t="s">
        <v>266</v>
      </c>
      <c r="AC142" t="s">
        <v>267</v>
      </c>
      <c r="AD142" t="s">
        <v>268</v>
      </c>
      <c r="AE142" t="s">
        <v>269</v>
      </c>
      <c r="AF142" t="s">
        <v>270</v>
      </c>
      <c r="AG142" t="s">
        <v>271</v>
      </c>
      <c r="AH142" t="s">
        <v>272</v>
      </c>
      <c r="AI142" t="s">
        <v>273</v>
      </c>
      <c r="AJ142">
        <v>56.466883306321932</v>
      </c>
      <c r="AK142">
        <v>79.541135947960711</v>
      </c>
      <c r="AL142">
        <v>66.217467644836205</v>
      </c>
      <c r="AM142">
        <v>70.503703442923396</v>
      </c>
      <c r="AN142">
        <v>63.706226693539982</v>
      </c>
      <c r="AO142">
        <v>52.497239831155653</v>
      </c>
      <c r="AP142">
        <v>62.212481310315212</v>
      </c>
      <c r="AQ142">
        <v>76.004659141263403</v>
      </c>
      <c r="AR142">
        <v>76.826535362037546</v>
      </c>
      <c r="AS142">
        <v>87.510122341275348</v>
      </c>
      <c r="AT142">
        <v>64.941607247101857</v>
      </c>
      <c r="AU142">
        <v>79.146690974640791</v>
      </c>
      <c r="AV142">
        <v>86.9765064764469</v>
      </c>
      <c r="AW142">
        <v>8705.3648860000158</v>
      </c>
      <c r="AX142">
        <v>8247.8040389999987</v>
      </c>
      <c r="AY142">
        <v>7977.3877229999925</v>
      </c>
      <c r="AZ142">
        <v>7590.6172960000094</v>
      </c>
      <c r="BA142">
        <v>4964.9103059999898</v>
      </c>
      <c r="BB142">
        <v>2133.7012100000011</v>
      </c>
      <c r="BC142">
        <v>2112.4823400000018</v>
      </c>
      <c r="BD142">
        <v>1757.555192</v>
      </c>
      <c r="BE142">
        <v>1371.672555000001</v>
      </c>
      <c r="BF142">
        <v>782.05603100000008</v>
      </c>
      <c r="BG142">
        <v>6272.5763529999977</v>
      </c>
      <c r="BH142">
        <v>6132.8106980000011</v>
      </c>
      <c r="BI142">
        <v>5984.0028319999874</v>
      </c>
      <c r="BJ142">
        <v>5751.5723449999796</v>
      </c>
      <c r="BK142">
        <v>5187.6546940000007</v>
      </c>
      <c r="BL142">
        <v>1256.126201999999</v>
      </c>
      <c r="BM142">
        <v>1957.691910999999</v>
      </c>
      <c r="BN142">
        <v>4193.9439910000056</v>
      </c>
      <c r="BO142">
        <v>3014.3781840000001</v>
      </c>
      <c r="BP142">
        <v>1778.2687399999979</v>
      </c>
      <c r="BQ142">
        <v>6377.5789270000141</v>
      </c>
      <c r="BR142">
        <v>3626.3377210000031</v>
      </c>
      <c r="BS142">
        <v>2418.8813809999988</v>
      </c>
      <c r="BT142">
        <v>2876.9913480000032</v>
      </c>
      <c r="BU142">
        <v>2450.8005779999971</v>
      </c>
      <c r="BV142">
        <v>1563.2923889999979</v>
      </c>
      <c r="BW142">
        <v>2755.115274000003</v>
      </c>
      <c r="BX142">
        <v>3216.6776039999959</v>
      </c>
    </row>
    <row r="143">
      <c r="A143" t="s">
        <v>406</v>
      </c>
      <c r="B143">
        <v>2016</v>
      </c>
      <c r="C143" t="s">
        <v>410</v>
      </c>
      <c r="D143">
        <v>227</v>
      </c>
      <c r="E143" t="s">
        <v>95</v>
      </c>
      <c r="F143" t="s">
        <v>61</v>
      </c>
      <c r="G143" t="s">
        <v>203</v>
      </c>
      <c r="H143">
        <v>13.771228396132971</v>
      </c>
      <c r="I143">
        <v>19.488936915534609</v>
      </c>
      <c r="J143">
        <v>25.87503082256022</v>
      </c>
      <c r="K143">
        <v>31.560980657411619</v>
      </c>
      <c r="L143">
        <v>55.345819478221578</v>
      </c>
      <c r="M143">
        <v>25.82968043195736</v>
      </c>
      <c r="N143">
        <v>29.68119306730641</v>
      </c>
      <c r="O143">
        <v>43.862639940038527</v>
      </c>
      <c r="P143">
        <v>52.811249264855178</v>
      </c>
      <c r="Q143">
        <v>67.590652073608354</v>
      </c>
      <c r="R143">
        <v>11.881818221515941</v>
      </c>
      <c r="S143">
        <v>18.7147365714847</v>
      </c>
      <c r="T143">
        <v>21.263476647594121</v>
      </c>
      <c r="U143">
        <v>25.808041769057368</v>
      </c>
      <c r="V143">
        <v>40.533803639013222</v>
      </c>
      <c r="W143" t="s">
        <v>261</v>
      </c>
      <c r="X143" t="s">
        <v>262</v>
      </c>
      <c r="Y143" t="s">
        <v>263</v>
      </c>
      <c r="Z143" t="s">
        <v>264</v>
      </c>
      <c r="AA143" t="s">
        <v>265</v>
      </c>
      <c r="AB143" t="s">
        <v>266</v>
      </c>
      <c r="AC143" t="s">
        <v>267</v>
      </c>
      <c r="AD143" t="s">
        <v>268</v>
      </c>
      <c r="AE143" t="s">
        <v>269</v>
      </c>
      <c r="AF143" t="s">
        <v>270</v>
      </c>
      <c r="AG143" t="s">
        <v>271</v>
      </c>
      <c r="AH143" t="s">
        <v>272</v>
      </c>
      <c r="AI143" t="s">
        <v>273</v>
      </c>
      <c r="AJ143">
        <v>27.469780770206121</v>
      </c>
      <c r="AK143">
        <v>10.8709605710579</v>
      </c>
      <c r="AL143">
        <v>34.315808400602023</v>
      </c>
      <c r="AM143">
        <v>30.355426794511711</v>
      </c>
      <c r="AN143">
        <v>36.726625910226851</v>
      </c>
      <c r="AO143">
        <v>40.107011229053022</v>
      </c>
      <c r="AP143">
        <v>37.965412642929138</v>
      </c>
      <c r="AQ143">
        <v>25.912412941038259</v>
      </c>
      <c r="AR143">
        <v>24.177525290931531</v>
      </c>
      <c r="AS143">
        <v>11.802158378956401</v>
      </c>
      <c r="AT143">
        <v>25.93217167665027</v>
      </c>
      <c r="AU143">
        <v>26.57868527849374</v>
      </c>
      <c r="AV143">
        <v>11.16475429746742</v>
      </c>
      <c r="AW143">
        <v>1432.162984999999</v>
      </c>
      <c r="AX143">
        <v>2086.6025350000009</v>
      </c>
      <c r="AY143">
        <v>2904.7367369999979</v>
      </c>
      <c r="AZ143">
        <v>3576.0765810000012</v>
      </c>
      <c r="BA143">
        <v>6483.8113610000009</v>
      </c>
      <c r="BB143">
        <v>792.26752600000009</v>
      </c>
      <c r="BC143">
        <v>932.63346999999953</v>
      </c>
      <c r="BD143">
        <v>1405.0665190000011</v>
      </c>
      <c r="BE143">
        <v>1662.2728140000011</v>
      </c>
      <c r="BF143">
        <v>2193.6334200000001</v>
      </c>
      <c r="BG143">
        <v>880.31602499999951</v>
      </c>
      <c r="BH143">
        <v>1452.88987</v>
      </c>
      <c r="BI143">
        <v>1689.7015389999999</v>
      </c>
      <c r="BJ143">
        <v>2093.6480920000008</v>
      </c>
      <c r="BK143">
        <v>3380.9609240000018</v>
      </c>
      <c r="BL143">
        <v>611.07518900000002</v>
      </c>
      <c r="BM143">
        <v>267.55956300000008</v>
      </c>
      <c r="BN143">
        <v>2173.42317</v>
      </c>
      <c r="BO143">
        <v>1297.8429759999999</v>
      </c>
      <c r="BP143">
        <v>1025.171544</v>
      </c>
      <c r="BQ143">
        <v>4872.3633939999991</v>
      </c>
      <c r="BR143">
        <v>2212.9869290000001</v>
      </c>
      <c r="BS143">
        <v>824.6738279999995</v>
      </c>
      <c r="BT143">
        <v>905.39721399999985</v>
      </c>
      <c r="BU143">
        <v>330.53018099999969</v>
      </c>
      <c r="BV143">
        <v>624.24643200000014</v>
      </c>
      <c r="BW143">
        <v>925.21040199999925</v>
      </c>
      <c r="BX143">
        <v>412.90937700000012</v>
      </c>
    </row>
    <row r="144">
      <c r="A144" t="s">
        <v>406</v>
      </c>
      <c r="B144">
        <v>2016</v>
      </c>
      <c r="C144" t="s">
        <v>410</v>
      </c>
      <c r="D144">
        <v>228</v>
      </c>
      <c r="E144" t="s">
        <v>95</v>
      </c>
      <c r="F144" t="s">
        <v>92</v>
      </c>
      <c r="G144" t="s">
        <v>203</v>
      </c>
      <c r="H144">
        <v>5.8729998292451349</v>
      </c>
      <c r="I144">
        <v>5.5809780382832663</v>
      </c>
      <c r="J144">
        <v>4.7639077089788326</v>
      </c>
      <c r="K144">
        <v>4.360790933380712</v>
      </c>
      <c r="L144">
        <v>4.2013770637178967</v>
      </c>
      <c r="M144">
        <v>5.7426559903528167</v>
      </c>
      <c r="N144">
        <v>6.2321953166279416</v>
      </c>
      <c r="O144">
        <v>3.253469078836321</v>
      </c>
      <c r="P144">
        <v>4.9605607889879</v>
      </c>
      <c r="Q144">
        <v>7.1230096262415197</v>
      </c>
      <c r="R144">
        <v>5.9109238981262502</v>
      </c>
      <c r="S144">
        <v>6.6322622816033201</v>
      </c>
      <c r="T144">
        <v>4.4211982957888614</v>
      </c>
      <c r="U144">
        <v>4.1876647360416506</v>
      </c>
      <c r="V144">
        <v>2.661918235460615</v>
      </c>
      <c r="W144" t="s">
        <v>261</v>
      </c>
      <c r="X144" t="s">
        <v>262</v>
      </c>
      <c r="Y144" t="s">
        <v>263</v>
      </c>
      <c r="Z144" t="s">
        <v>264</v>
      </c>
      <c r="AA144" t="s">
        <v>265</v>
      </c>
      <c r="AB144" t="s">
        <v>266</v>
      </c>
      <c r="AC144" t="s">
        <v>267</v>
      </c>
      <c r="AD144" t="s">
        <v>268</v>
      </c>
      <c r="AE144" t="s">
        <v>269</v>
      </c>
      <c r="AF144" t="s">
        <v>270</v>
      </c>
      <c r="AG144" t="s">
        <v>271</v>
      </c>
      <c r="AH144" t="s">
        <v>272</v>
      </c>
      <c r="AI144" t="s">
        <v>273</v>
      </c>
      <c r="AJ144">
        <v>10.863748101274339</v>
      </c>
      <c r="AK144">
        <v>1.5515236926920759</v>
      </c>
      <c r="AL144">
        <v>2.851054258544889</v>
      </c>
      <c r="AM144">
        <v>1.6907696320332579</v>
      </c>
      <c r="AN144">
        <v>1.6849914647219899</v>
      </c>
      <c r="AO144">
        <v>6.2875594874762601</v>
      </c>
      <c r="AP144">
        <v>4.0883142364798788</v>
      </c>
      <c r="AQ144">
        <v>7.5502912009636232</v>
      </c>
      <c r="AR144">
        <v>5.1713264756180726</v>
      </c>
      <c r="AS144">
        <v>1.2864605176546831</v>
      </c>
      <c r="AT144">
        <v>5.6211340687907114</v>
      </c>
      <c r="AU144">
        <v>9.649528677460923</v>
      </c>
      <c r="AV144">
        <v>5.5787086949589986</v>
      </c>
      <c r="AW144">
        <v>610.77288999999996</v>
      </c>
      <c r="AX144">
        <v>597.53299899999968</v>
      </c>
      <c r="AY144">
        <v>534.79734300000007</v>
      </c>
      <c r="AZ144">
        <v>494.10766100000012</v>
      </c>
      <c r="BA144">
        <v>492.19501300000007</v>
      </c>
      <c r="BB144">
        <v>176.14309499999999</v>
      </c>
      <c r="BC144">
        <v>195.826156</v>
      </c>
      <c r="BD144">
        <v>104.21945599999999</v>
      </c>
      <c r="BE144">
        <v>156.13729000000001</v>
      </c>
      <c r="BF144">
        <v>231.17504400000001</v>
      </c>
      <c r="BG144">
        <v>437.93642799999998</v>
      </c>
      <c r="BH144">
        <v>514.88550999999973</v>
      </c>
      <c r="BI144">
        <v>351.33039100000008</v>
      </c>
      <c r="BJ144">
        <v>339.71954799999997</v>
      </c>
      <c r="BK144">
        <v>222.03298799999999</v>
      </c>
      <c r="BL144">
        <v>241.66799800000001</v>
      </c>
      <c r="BM144">
        <v>38.186597999999996</v>
      </c>
      <c r="BN144">
        <v>180.57413399999999</v>
      </c>
      <c r="BO144">
        <v>72.288672000000005</v>
      </c>
      <c r="BP144">
        <v>47.034140999999998</v>
      </c>
      <c r="BQ144">
        <v>763.83838500000002</v>
      </c>
      <c r="BR144">
        <v>238.30600899999999</v>
      </c>
      <c r="BS144">
        <v>240.29130600000011</v>
      </c>
      <c r="BT144">
        <v>193.65524500000001</v>
      </c>
      <c r="BU144">
        <v>36.028497000000002</v>
      </c>
      <c r="BV144">
        <v>135.31349900000001</v>
      </c>
      <c r="BW144">
        <v>335.9024050000001</v>
      </c>
      <c r="BX144">
        <v>206.319017</v>
      </c>
    </row>
    <row r="145">
      <c r="A145" t="s">
        <v>406</v>
      </c>
      <c r="B145">
        <v>2016</v>
      </c>
      <c r="C145" t="s">
        <v>410</v>
      </c>
      <c r="D145">
        <v>229</v>
      </c>
      <c r="E145" t="s">
        <v>95</v>
      </c>
      <c r="F145" t="s">
        <v>93</v>
      </c>
      <c r="G145" t="s">
        <v>203</v>
      </c>
      <c r="H145">
        <v>26.446467091322511</v>
      </c>
      <c r="I145">
        <v>32.462341010959349</v>
      </c>
      <c r="J145">
        <v>35.061185874217287</v>
      </c>
      <c r="K145">
        <v>34.702980285782878</v>
      </c>
      <c r="L145">
        <v>25.167631060802261</v>
      </c>
      <c r="M145">
        <v>34.906528718734982</v>
      </c>
      <c r="N145">
        <v>27.915555198760341</v>
      </c>
      <c r="O145">
        <v>31.235229912356299</v>
      </c>
      <c r="P145">
        <v>23.736390167099159</v>
      </c>
      <c r="Q145">
        <v>17.336488548944232</v>
      </c>
      <c r="R145">
        <v>25.09532416014607</v>
      </c>
      <c r="S145">
        <v>31.41533362874932</v>
      </c>
      <c r="T145">
        <v>32.285655015681122</v>
      </c>
      <c r="U145">
        <v>36.683418193107343</v>
      </c>
      <c r="V145">
        <v>35.302388761300378</v>
      </c>
      <c r="W145" t="s">
        <v>261</v>
      </c>
      <c r="X145" t="s">
        <v>262</v>
      </c>
      <c r="Y145" t="s">
        <v>263</v>
      </c>
      <c r="Z145" t="s">
        <v>264</v>
      </c>
      <c r="AA145" t="s">
        <v>265</v>
      </c>
      <c r="AB145" t="s">
        <v>266</v>
      </c>
      <c r="AC145" t="s">
        <v>267</v>
      </c>
      <c r="AD145" t="s">
        <v>268</v>
      </c>
      <c r="AE145" t="s">
        <v>269</v>
      </c>
      <c r="AF145" t="s">
        <v>270</v>
      </c>
      <c r="AG145" t="s">
        <v>271</v>
      </c>
      <c r="AH145" t="s">
        <v>272</v>
      </c>
      <c r="AI145" t="s">
        <v>273</v>
      </c>
      <c r="AJ145">
        <v>33.032222852709218</v>
      </c>
      <c r="AK145">
        <v>41.722749117893457</v>
      </c>
      <c r="AL145">
        <v>32.129997063211327</v>
      </c>
      <c r="AM145">
        <v>36.371785615154181</v>
      </c>
      <c r="AN145">
        <v>40.347447480003552</v>
      </c>
      <c r="AO145">
        <v>25.532188331247049</v>
      </c>
      <c r="AP145">
        <v>24.983615541682489</v>
      </c>
      <c r="AQ145">
        <v>24.707797596818711</v>
      </c>
      <c r="AR145">
        <v>30.928541065823811</v>
      </c>
      <c r="AS145">
        <v>46.400699037034002</v>
      </c>
      <c r="AT145">
        <v>26.98886139085371</v>
      </c>
      <c r="AU145">
        <v>34.279474020867809</v>
      </c>
      <c r="AV145">
        <v>24.859672108406649</v>
      </c>
      <c r="AW145">
        <v>2750.3466040000012</v>
      </c>
      <c r="AX145">
        <v>3475.6130280000029</v>
      </c>
      <c r="AY145">
        <v>3935.9765539999999</v>
      </c>
      <c r="AZ145">
        <v>3932.086789000004</v>
      </c>
      <c r="BA145">
        <v>2948.4100829999979</v>
      </c>
      <c r="BB145">
        <v>1070.679492999999</v>
      </c>
      <c r="BC145">
        <v>877.15413100000046</v>
      </c>
      <c r="BD145">
        <v>1000.568498</v>
      </c>
      <c r="BE145">
        <v>747.12029399999972</v>
      </c>
      <c r="BF145">
        <v>562.65030000000013</v>
      </c>
      <c r="BG145">
        <v>1859.2959089999999</v>
      </c>
      <c r="BH145">
        <v>2438.8812430000021</v>
      </c>
      <c r="BI145">
        <v>2565.5786150000031</v>
      </c>
      <c r="BJ145">
        <v>2975.9006589999981</v>
      </c>
      <c r="BK145">
        <v>2944.6039160000009</v>
      </c>
      <c r="BL145">
        <v>734.8137210000001</v>
      </c>
      <c r="BM145">
        <v>1026.8936630000001</v>
      </c>
      <c r="BN145">
        <v>2034.982806</v>
      </c>
      <c r="BO145">
        <v>1555.071744000001</v>
      </c>
      <c r="BP145">
        <v>1126.24163</v>
      </c>
      <c r="BQ145">
        <v>3101.7544310000021</v>
      </c>
      <c r="BR145">
        <v>1456.2837799999991</v>
      </c>
      <c r="BS145">
        <v>786.33641999999929</v>
      </c>
      <c r="BT145">
        <v>1158.208484</v>
      </c>
      <c r="BU145">
        <v>1299.493784</v>
      </c>
      <c r="BV145">
        <v>649.68336000000033</v>
      </c>
      <c r="BW145">
        <v>1193.276703</v>
      </c>
      <c r="BX145">
        <v>919.3925320000011</v>
      </c>
    </row>
    <row r="146">
      <c r="A146" t="s">
        <v>406</v>
      </c>
      <c r="B146">
        <v>2016</v>
      </c>
      <c r="C146" t="s">
        <v>410</v>
      </c>
      <c r="D146">
        <v>230</v>
      </c>
      <c r="E146" t="s">
        <v>95</v>
      </c>
      <c r="F146" t="s">
        <v>94</v>
      </c>
      <c r="G146" t="s">
        <v>203</v>
      </c>
      <c r="H146">
        <v>53.909304683299212</v>
      </c>
      <c r="I146">
        <v>42.467744035222672</v>
      </c>
      <c r="J146">
        <v>34.299875594243382</v>
      </c>
      <c r="K146">
        <v>29.375248123424939</v>
      </c>
      <c r="L146">
        <v>15.285172397258091</v>
      </c>
      <c r="M146">
        <v>33.521134858954973</v>
      </c>
      <c r="N146">
        <v>36.171056417305273</v>
      </c>
      <c r="O146">
        <v>21.64866106876887</v>
      </c>
      <c r="P146">
        <v>18.491799779057871</v>
      </c>
      <c r="Q146">
        <v>7.9498497512059663</v>
      </c>
      <c r="R146">
        <v>57.111933720211617</v>
      </c>
      <c r="S146">
        <v>43.237667518162588</v>
      </c>
      <c r="T146">
        <v>42.029670040936033</v>
      </c>
      <c r="U146">
        <v>33.320875301793777</v>
      </c>
      <c r="V146">
        <v>21.50188936422574</v>
      </c>
      <c r="W146" t="s">
        <v>261</v>
      </c>
      <c r="X146" t="s">
        <v>262</v>
      </c>
      <c r="Y146" t="s">
        <v>263</v>
      </c>
      <c r="Z146" t="s">
        <v>264</v>
      </c>
      <c r="AA146" t="s">
        <v>265</v>
      </c>
      <c r="AB146" t="s">
        <v>266</v>
      </c>
      <c r="AC146" t="s">
        <v>267</v>
      </c>
      <c r="AD146" t="s">
        <v>268</v>
      </c>
      <c r="AE146" t="s">
        <v>269</v>
      </c>
      <c r="AF146" t="s">
        <v>270</v>
      </c>
      <c r="AG146" t="s">
        <v>271</v>
      </c>
      <c r="AH146" t="s">
        <v>272</v>
      </c>
      <c r="AI146" t="s">
        <v>273</v>
      </c>
      <c r="AJ146">
        <v>28.634248275810279</v>
      </c>
      <c r="AK146">
        <v>45.854766618356471</v>
      </c>
      <c r="AL146">
        <v>30.703140277641712</v>
      </c>
      <c r="AM146">
        <v>31.582017958300781</v>
      </c>
      <c r="AN146">
        <v>21.240935145047359</v>
      </c>
      <c r="AO146">
        <v>28.073240952223561</v>
      </c>
      <c r="AP146">
        <v>32.962657578908498</v>
      </c>
      <c r="AQ146">
        <v>41.829498261179282</v>
      </c>
      <c r="AR146">
        <v>39.722607167626471</v>
      </c>
      <c r="AS146">
        <v>40.510682066355074</v>
      </c>
      <c r="AT146">
        <v>41.45783286370537</v>
      </c>
      <c r="AU146">
        <v>29.49231202317749</v>
      </c>
      <c r="AV146">
        <v>58.396864899167163</v>
      </c>
      <c r="AW146">
        <v>5606.3924359999965</v>
      </c>
      <c r="AX146">
        <v>4546.8515159999952</v>
      </c>
      <c r="AY146">
        <v>3850.511691999995</v>
      </c>
      <c r="AZ146">
        <v>3328.4180239999991</v>
      </c>
      <c r="BA146">
        <v>1790.671371000002</v>
      </c>
      <c r="BB146">
        <v>1028.1856430000009</v>
      </c>
      <c r="BC146">
        <v>1136.5559930000011</v>
      </c>
      <c r="BD146">
        <v>693.47875299999998</v>
      </c>
      <c r="BE146">
        <v>582.04296399999998</v>
      </c>
      <c r="BF146">
        <v>258.00988100000001</v>
      </c>
      <c r="BG146">
        <v>4231.3852589999988</v>
      </c>
      <c r="BH146">
        <v>3356.6900019999989</v>
      </c>
      <c r="BI146">
        <v>3339.886478999998</v>
      </c>
      <c r="BJ146">
        <v>2703.118183999999</v>
      </c>
      <c r="BK146">
        <v>1793.4918809999999</v>
      </c>
      <c r="BL146">
        <v>636.97918899999991</v>
      </c>
      <c r="BM146">
        <v>1128.5922009999999</v>
      </c>
      <c r="BN146">
        <v>1944.6115240000011</v>
      </c>
      <c r="BO146">
        <v>1350.2857480000021</v>
      </c>
      <c r="BP146">
        <v>592.91050399999995</v>
      </c>
      <c r="BQ146">
        <v>3410.4518729999959</v>
      </c>
      <c r="BR146">
        <v>1921.3785729999979</v>
      </c>
      <c r="BS146">
        <v>1331.2420009999989</v>
      </c>
      <c r="BT146">
        <v>1487.527669999999</v>
      </c>
      <c r="BU146">
        <v>1134.538501</v>
      </c>
      <c r="BV146">
        <v>997.98445599999991</v>
      </c>
      <c r="BW146">
        <v>1026.6344469999999</v>
      </c>
      <c r="BX146">
        <v>2159.7083520000001</v>
      </c>
    </row>
    <row r="147">
      <c r="A147" t="s">
        <v>406</v>
      </c>
      <c r="B147">
        <v>2016</v>
      </c>
      <c r="C147" t="s">
        <v>410</v>
      </c>
      <c r="D147">
        <v>231</v>
      </c>
      <c r="E147" t="s">
        <v>301</v>
      </c>
      <c r="F147" t="s">
        <v>302</v>
      </c>
      <c r="G147" t="s">
        <v>203</v>
      </c>
      <c r="H147">
        <v>13.86367376017899</v>
      </c>
      <c r="I147">
        <v>20.114594342387331</v>
      </c>
      <c r="J147">
        <v>26.58092846620616</v>
      </c>
      <c r="K147">
        <v>30.603121463735061</v>
      </c>
      <c r="L147">
        <v>55.225627505270111</v>
      </c>
      <c r="M147">
        <v>27.937403509059521</v>
      </c>
      <c r="N147">
        <v>30.805423106721982</v>
      </c>
      <c r="O147">
        <v>43.237909980137047</v>
      </c>
      <c r="P147">
        <v>52.995508001441458</v>
      </c>
      <c r="Q147">
        <v>73.878250559089039</v>
      </c>
      <c r="R147">
        <v>12.79848876285117</v>
      </c>
      <c r="S147">
        <v>18.351612075634989</v>
      </c>
      <c r="T147">
        <v>22.118758689420201</v>
      </c>
      <c r="U147">
        <v>26.589750677982291</v>
      </c>
      <c r="V147">
        <v>35.501700661580351</v>
      </c>
      <c r="W147" t="s">
        <v>261</v>
      </c>
      <c r="X147" t="s">
        <v>262</v>
      </c>
      <c r="Y147" t="s">
        <v>263</v>
      </c>
      <c r="Z147" t="s">
        <v>264</v>
      </c>
      <c r="AA147" t="s">
        <v>265</v>
      </c>
      <c r="AB147" t="s">
        <v>266</v>
      </c>
      <c r="AC147" t="s">
        <v>267</v>
      </c>
      <c r="AD147" t="s">
        <v>268</v>
      </c>
      <c r="AE147" t="s">
        <v>269</v>
      </c>
      <c r="AF147" t="s">
        <v>270</v>
      </c>
      <c r="AG147" t="s">
        <v>271</v>
      </c>
      <c r="AH147" t="s">
        <v>272</v>
      </c>
      <c r="AI147" t="s">
        <v>273</v>
      </c>
      <c r="AJ147">
        <v>40.77390460761405</v>
      </c>
      <c r="AK147">
        <v>16.23328131539402</v>
      </c>
      <c r="AL147">
        <v>30.081072852434978</v>
      </c>
      <c r="AM147">
        <v>26.153323774365191</v>
      </c>
      <c r="AN147">
        <v>28.248479988003531</v>
      </c>
      <c r="AO147">
        <v>45.23284641013273</v>
      </c>
      <c r="AP147">
        <v>37.745434053427019</v>
      </c>
      <c r="AQ147">
        <v>22.5340044635136</v>
      </c>
      <c r="AR147">
        <v>21.650023138965491</v>
      </c>
      <c r="AS147">
        <v>12.35434335632196</v>
      </c>
      <c r="AT147">
        <v>26.190505049675771</v>
      </c>
      <c r="AU147">
        <v>18.002872939939209</v>
      </c>
      <c r="AV147">
        <v>11.9333636599687</v>
      </c>
      <c r="AW147">
        <v>1694.3100289999991</v>
      </c>
      <c r="AX147">
        <v>2458.7960389999998</v>
      </c>
      <c r="AY147">
        <v>3248.6346029999991</v>
      </c>
      <c r="AZ147">
        <v>3740.0717590000008</v>
      </c>
      <c r="BA147">
        <v>6750.1775220000063</v>
      </c>
      <c r="BB147">
        <v>933.57454700000028</v>
      </c>
      <c r="BC147">
        <v>1029.6874099999991</v>
      </c>
      <c r="BD147">
        <v>1445.7780340000011</v>
      </c>
      <c r="BE147">
        <v>1775.900807000002</v>
      </c>
      <c r="BF147">
        <v>2463.412613999998</v>
      </c>
      <c r="BG147">
        <v>1136.3572679999991</v>
      </c>
      <c r="BH147">
        <v>1630.5359269999999</v>
      </c>
      <c r="BI147">
        <v>1962.494191999999</v>
      </c>
      <c r="BJ147">
        <v>2360.8141380000002</v>
      </c>
      <c r="BK147">
        <v>3153.4350150000009</v>
      </c>
      <c r="BL147">
        <v>968.40989500000137</v>
      </c>
      <c r="BM147">
        <v>503.54011400000007</v>
      </c>
      <c r="BN147">
        <v>2139.6476429999989</v>
      </c>
      <c r="BO147">
        <v>1261.1109560000009</v>
      </c>
      <c r="BP147">
        <v>1013.0890789999989</v>
      </c>
      <c r="BQ147">
        <v>5770.8291559999998</v>
      </c>
      <c r="BR147">
        <v>2202.6175699999981</v>
      </c>
      <c r="BS147">
        <v>763.66217399999891</v>
      </c>
      <c r="BT147">
        <v>867.79726500000015</v>
      </c>
      <c r="BU147">
        <v>349.79038499999967</v>
      </c>
      <c r="BV147">
        <v>843.93535800000006</v>
      </c>
      <c r="BW147">
        <v>725.90868299999966</v>
      </c>
      <c r="BX147">
        <v>481.65167400000018</v>
      </c>
    </row>
    <row r="148">
      <c r="A148" t="s">
        <v>406</v>
      </c>
      <c r="B148">
        <v>2016</v>
      </c>
      <c r="C148" t="s">
        <v>410</v>
      </c>
      <c r="D148">
        <v>232</v>
      </c>
      <c r="E148" t="s">
        <v>301</v>
      </c>
      <c r="F148" t="s">
        <v>303</v>
      </c>
      <c r="G148" t="s">
        <v>203</v>
      </c>
      <c r="H148">
        <v>71.231555427936385</v>
      </c>
      <c r="I148">
        <v>67.472547469802052</v>
      </c>
      <c r="J148">
        <v>65.272460071821172</v>
      </c>
      <c r="K148">
        <v>62.110194152084013</v>
      </c>
      <c r="L148">
        <v>40.619715001953367</v>
      </c>
      <c r="M148">
        <v>63.851431964477648</v>
      </c>
      <c r="N148">
        <v>63.199677549886971</v>
      </c>
      <c r="O148">
        <v>52.562019473051748</v>
      </c>
      <c r="P148">
        <v>40.932738797871473</v>
      </c>
      <c r="Q148">
        <v>23.45402109297828</v>
      </c>
      <c r="R148">
        <v>70.646354125308875</v>
      </c>
      <c r="S148">
        <v>69.024521937442898</v>
      </c>
      <c r="T148">
        <v>67.444130625898353</v>
      </c>
      <c r="U148">
        <v>64.779718232917261</v>
      </c>
      <c r="V148">
        <v>58.403158208741523</v>
      </c>
      <c r="W148" t="s">
        <v>261</v>
      </c>
      <c r="X148" t="s">
        <v>262</v>
      </c>
      <c r="Y148" t="s">
        <v>263</v>
      </c>
      <c r="Z148" t="s">
        <v>264</v>
      </c>
      <c r="AA148" t="s">
        <v>265</v>
      </c>
      <c r="AB148" t="s">
        <v>266</v>
      </c>
      <c r="AC148" t="s">
        <v>267</v>
      </c>
      <c r="AD148" t="s">
        <v>268</v>
      </c>
      <c r="AE148" t="s">
        <v>269</v>
      </c>
      <c r="AF148" t="s">
        <v>270</v>
      </c>
      <c r="AG148" t="s">
        <v>271</v>
      </c>
      <c r="AH148" t="s">
        <v>272</v>
      </c>
      <c r="AI148" t="s">
        <v>273</v>
      </c>
      <c r="AJ148">
        <v>52.887904388329709</v>
      </c>
      <c r="AK148">
        <v>63.112674912200298</v>
      </c>
      <c r="AL148">
        <v>58.962201157297343</v>
      </c>
      <c r="AM148">
        <v>62.513142280983317</v>
      </c>
      <c r="AN148">
        <v>49.58437511217339</v>
      </c>
      <c r="AO148">
        <v>49.988665454349608</v>
      </c>
      <c r="AP148">
        <v>62.143194155788272</v>
      </c>
      <c r="AQ148">
        <v>71.375911616337291</v>
      </c>
      <c r="AR148">
        <v>71.775899472100278</v>
      </c>
      <c r="AS148">
        <v>86.560503481204293</v>
      </c>
      <c r="AT148">
        <v>48.5148735861167</v>
      </c>
      <c r="AU148">
        <v>68.328140128760367</v>
      </c>
      <c r="AV148">
        <v>79.696149100083332</v>
      </c>
      <c r="AW148">
        <v>8705.3648860000158</v>
      </c>
      <c r="AX148">
        <v>8247.8040389999987</v>
      </c>
      <c r="AY148">
        <v>7977.3877229999925</v>
      </c>
      <c r="AZ148">
        <v>7590.6172960000094</v>
      </c>
      <c r="BA148">
        <v>4964.9103059999898</v>
      </c>
      <c r="BB148">
        <v>2133.7012100000011</v>
      </c>
      <c r="BC148">
        <v>2112.4823400000018</v>
      </c>
      <c r="BD148">
        <v>1757.555192</v>
      </c>
      <c r="BE148">
        <v>1371.672555000001</v>
      </c>
      <c r="BF148">
        <v>782.05603100000008</v>
      </c>
      <c r="BG148">
        <v>6272.5763529999977</v>
      </c>
      <c r="BH148">
        <v>6132.8106980000011</v>
      </c>
      <c r="BI148">
        <v>5984.0028319999874</v>
      </c>
      <c r="BJ148">
        <v>5751.5723449999796</v>
      </c>
      <c r="BK148">
        <v>5187.6546940000007</v>
      </c>
      <c r="BL148">
        <v>1256.126201999999</v>
      </c>
      <c r="BM148">
        <v>1957.691910999999</v>
      </c>
      <c r="BN148">
        <v>4193.9439910000056</v>
      </c>
      <c r="BO148">
        <v>3014.3781840000001</v>
      </c>
      <c r="BP148">
        <v>1778.2687399999979</v>
      </c>
      <c r="BQ148">
        <v>6377.5789270000141</v>
      </c>
      <c r="BR148">
        <v>3626.3377210000031</v>
      </c>
      <c r="BS148">
        <v>2418.8813809999988</v>
      </c>
      <c r="BT148">
        <v>2876.9913480000032</v>
      </c>
      <c r="BU148">
        <v>2450.8005779999971</v>
      </c>
      <c r="BV148">
        <v>1563.2923889999979</v>
      </c>
      <c r="BW148">
        <v>2755.115274000003</v>
      </c>
      <c r="BX148">
        <v>3216.6776039999959</v>
      </c>
    </row>
    <row r="149">
      <c r="A149" t="s">
        <v>406</v>
      </c>
      <c r="B149">
        <v>2016</v>
      </c>
      <c r="C149" t="s">
        <v>410</v>
      </c>
      <c r="D149">
        <v>233</v>
      </c>
      <c r="E149" t="s">
        <v>301</v>
      </c>
      <c r="F149" t="s">
        <v>304</v>
      </c>
      <c r="G149" t="s">
        <v>203</v>
      </c>
      <c r="H149">
        <v>7.3819361569317081</v>
      </c>
      <c r="I149">
        <v>6.0377666233717289</v>
      </c>
      <c r="J149">
        <v>2.792910292975626</v>
      </c>
      <c r="K149">
        <v>2.939954908196714</v>
      </c>
      <c r="L149">
        <v>1.944297071028982</v>
      </c>
      <c r="M149">
        <v>2.6389913536409191</v>
      </c>
      <c r="N149">
        <v>2.6461277599440902</v>
      </c>
      <c r="O149">
        <v>2.9925247967491502</v>
      </c>
      <c r="P149">
        <v>3.247634903971746</v>
      </c>
      <c r="Q149">
        <v>1.5140672815235621</v>
      </c>
      <c r="R149">
        <v>8.2051057001656886</v>
      </c>
      <c r="S149">
        <v>6.1754694905115324</v>
      </c>
      <c r="T149">
        <v>4.6490597002647824</v>
      </c>
      <c r="U149">
        <v>3.079917552484269</v>
      </c>
      <c r="V149">
        <v>2.0190196642822849</v>
      </c>
      <c r="W149" t="s">
        <v>261</v>
      </c>
      <c r="X149" t="s">
        <v>262</v>
      </c>
      <c r="Y149" t="s">
        <v>263</v>
      </c>
      <c r="Z149" t="s">
        <v>264</v>
      </c>
      <c r="AA149" t="s">
        <v>265</v>
      </c>
      <c r="AB149" t="s">
        <v>266</v>
      </c>
      <c r="AC149" t="s">
        <v>267</v>
      </c>
      <c r="AD149" t="s">
        <v>268</v>
      </c>
      <c r="AE149" t="s">
        <v>269</v>
      </c>
      <c r="AF149" t="s">
        <v>270</v>
      </c>
      <c r="AG149" t="s">
        <v>271</v>
      </c>
      <c r="AH149" t="s">
        <v>272</v>
      </c>
      <c r="AI149" t="s">
        <v>273</v>
      </c>
      <c r="AJ149">
        <v>1.2907387395794221</v>
      </c>
      <c r="AK149">
        <v>8.8996978448135433</v>
      </c>
      <c r="AL149">
        <v>8.7053044631886003</v>
      </c>
      <c r="AM149">
        <v>0.51981254748646555</v>
      </c>
      <c r="AN149">
        <v>10.691599429219821</v>
      </c>
      <c r="AO149">
        <v>2.9750403341968772</v>
      </c>
      <c r="AP149">
        <v>0.099271876043970295</v>
      </c>
      <c r="AQ149">
        <v>3.6492895430243699</v>
      </c>
      <c r="AR149">
        <v>0.6503914477353</v>
      </c>
      <c r="AS149">
        <v>0.55637333259161081</v>
      </c>
      <c r="AT149">
        <v>3.2852525940711552</v>
      </c>
      <c r="AU149">
        <v>8.9245984414531101</v>
      </c>
      <c r="AV149">
        <v>5.6370398408362288</v>
      </c>
      <c r="AW149">
        <v>902.16263599999991</v>
      </c>
      <c r="AX149">
        <v>738.05299800000023</v>
      </c>
      <c r="AY149">
        <v>341.34041000000002</v>
      </c>
      <c r="AZ149">
        <v>359.29806499999989</v>
      </c>
      <c r="BA149">
        <v>237.64963800000001</v>
      </c>
      <c r="BB149">
        <v>88.186260999999988</v>
      </c>
      <c r="BC149">
        <v>88.448206999999996</v>
      </c>
      <c r="BD149">
        <v>100.06326900000001</v>
      </c>
      <c r="BE149">
        <v>108.829553</v>
      </c>
      <c r="BF149">
        <v>50.485391999999997</v>
      </c>
      <c r="BG149">
        <v>728.51816100000008</v>
      </c>
      <c r="BH149">
        <v>548.6888469999999</v>
      </c>
      <c r="BI149">
        <v>412.48936200000003</v>
      </c>
      <c r="BJ149">
        <v>273.45547499999998</v>
      </c>
      <c r="BK149">
        <v>179.33922000000001</v>
      </c>
      <c r="BL149">
        <v>30.655984</v>
      </c>
      <c r="BM149">
        <v>276.05970600000001</v>
      </c>
      <c r="BN149">
        <v>619.20278800000017</v>
      </c>
      <c r="BO149">
        <v>25.065314999999998</v>
      </c>
      <c r="BP149">
        <v>383.43806899999998</v>
      </c>
      <c r="BQ149">
        <v>379.55713300000002</v>
      </c>
      <c r="BR149">
        <v>5.7929649999999997</v>
      </c>
      <c r="BS149">
        <v>123.671955</v>
      </c>
      <c r="BT149">
        <v>26.069621999999999</v>
      </c>
      <c r="BU149">
        <v>15.752682</v>
      </c>
      <c r="BV149">
        <v>105.860533</v>
      </c>
      <c r="BW149">
        <v>359.85609199999999</v>
      </c>
      <c r="BX149">
        <v>227.520903</v>
      </c>
    </row>
    <row r="150">
      <c r="A150" t="s">
        <v>406</v>
      </c>
      <c r="B150">
        <v>2016</v>
      </c>
      <c r="C150" t="s">
        <v>410</v>
      </c>
      <c r="D150">
        <v>234</v>
      </c>
      <c r="E150" t="s">
        <v>301</v>
      </c>
      <c r="F150" t="s">
        <v>305</v>
      </c>
      <c r="G150" t="s">
        <v>203</v>
      </c>
      <c r="H150">
        <v>3.452039512316099</v>
      </c>
      <c r="I150">
        <v>2.4902539459142981</v>
      </c>
      <c r="J150">
        <v>1.817011685281416</v>
      </c>
      <c r="K150">
        <v>1.9322720159512621</v>
      </c>
      <c r="L150">
        <v>1.161816586795547</v>
      </c>
      <c r="M150">
        <v>3.1800729052106602</v>
      </c>
      <c r="N150">
        <v>1.6336153164667719</v>
      </c>
      <c r="O150">
        <v>0.63015818021034209</v>
      </c>
      <c r="P150">
        <v>2.3870939138010789</v>
      </c>
      <c r="Q150">
        <v>0.33496699329714291</v>
      </c>
      <c r="R150">
        <v>3.7917458162752808</v>
      </c>
      <c r="S150">
        <v>2.7479364617850361</v>
      </c>
      <c r="T150">
        <v>1.7667349307829741</v>
      </c>
      <c r="U150">
        <v>1.766075043380215</v>
      </c>
      <c r="V150">
        <v>1.7904157933535969</v>
      </c>
      <c r="W150" t="s">
        <v>261</v>
      </c>
      <c r="X150" t="s">
        <v>262</v>
      </c>
      <c r="Y150" t="s">
        <v>263</v>
      </c>
      <c r="Z150" t="s">
        <v>264</v>
      </c>
      <c r="AA150" t="s">
        <v>265</v>
      </c>
      <c r="AB150" t="s">
        <v>266</v>
      </c>
      <c r="AC150" t="s">
        <v>267</v>
      </c>
      <c r="AD150" t="s">
        <v>268</v>
      </c>
      <c r="AE150" t="s">
        <v>269</v>
      </c>
      <c r="AF150" t="s">
        <v>270</v>
      </c>
      <c r="AG150" t="s">
        <v>271</v>
      </c>
      <c r="AH150" t="s">
        <v>272</v>
      </c>
      <c r="AI150" t="s">
        <v>273</v>
      </c>
      <c r="AJ150">
        <v>0.0971372353048231</v>
      </c>
      <c r="AK150">
        <v>1.2947653412548561</v>
      </c>
      <c r="AL150">
        <v>0.1210745220239139</v>
      </c>
      <c r="AM150">
        <v>8.259365647698381</v>
      </c>
      <c r="AN150">
        <v>9.187688375664294</v>
      </c>
      <c r="AO150">
        <v>1.335808106727101</v>
      </c>
      <c r="AP150">
        <v>0</v>
      </c>
      <c r="AQ150">
        <v>0.74127522109447375</v>
      </c>
      <c r="AR150">
        <v>5.6816430839428813</v>
      </c>
      <c r="AS150">
        <v>0</v>
      </c>
      <c r="AT150">
        <v>1.698085510131873</v>
      </c>
      <c r="AU150">
        <v>1.404613077814624</v>
      </c>
      <c r="AV150">
        <v>0.32276399536600681</v>
      </c>
      <c r="AW150">
        <v>421.88133299999993</v>
      </c>
      <c r="AX150">
        <v>304.40715999999998</v>
      </c>
      <c r="AY150">
        <v>222.06925699999999</v>
      </c>
      <c r="AZ150">
        <v>236.14702199999999</v>
      </c>
      <c r="BA150">
        <v>142.00776999999999</v>
      </c>
      <c r="BB150">
        <v>106.26739600000001</v>
      </c>
      <c r="BC150">
        <v>54.604447999999998</v>
      </c>
      <c r="BD150">
        <v>21.071065999999998</v>
      </c>
      <c r="BE150">
        <v>79.992477999999991</v>
      </c>
      <c r="BF150">
        <v>11.169212999999999</v>
      </c>
      <c r="BG150">
        <v>336.66302300000001</v>
      </c>
      <c r="BH150">
        <v>244.153435</v>
      </c>
      <c r="BI150">
        <v>156.754142</v>
      </c>
      <c r="BJ150">
        <v>156.80383699999999</v>
      </c>
      <c r="BK150">
        <v>159.03350399999999</v>
      </c>
      <c r="BL150">
        <v>2.30708</v>
      </c>
      <c r="BM150">
        <v>40.162322999999986</v>
      </c>
      <c r="BN150">
        <v>8.6119540000000008</v>
      </c>
      <c r="BO150">
        <v>398.26587999999998</v>
      </c>
      <c r="BP150">
        <v>329.50256999999999</v>
      </c>
      <c r="BQ150">
        <v>170.42306600000001</v>
      </c>
      <c r="BR150">
        <v>0</v>
      </c>
      <c r="BS150">
        <v>25.121316</v>
      </c>
      <c r="BT150">
        <v>227.7371389999999</v>
      </c>
      <c r="BU150">
        <v>0</v>
      </c>
      <c r="BV150">
        <v>54.717325999999993</v>
      </c>
      <c r="BW150">
        <v>56.636561999999998</v>
      </c>
      <c r="BX150">
        <v>13.027326</v>
      </c>
    </row>
    <row r="151">
      <c r="A151" t="s">
        <v>406</v>
      </c>
      <c r="B151">
        <v>2016</v>
      </c>
      <c r="C151" t="s">
        <v>410</v>
      </c>
      <c r="D151">
        <v>235</v>
      </c>
      <c r="E151" t="s">
        <v>301</v>
      </c>
      <c r="F151" t="s">
        <v>306</v>
      </c>
      <c r="G151" t="s">
        <v>203</v>
      </c>
      <c r="H151">
        <v>4.0707951426368991</v>
      </c>
      <c r="I151">
        <v>3.8848376185245468</v>
      </c>
      <c r="J151">
        <v>3.5366894837153922</v>
      </c>
      <c r="K151">
        <v>2.4144574600332209</v>
      </c>
      <c r="L151">
        <v>1.0485438349517591</v>
      </c>
      <c r="M151">
        <v>2.392100267611446</v>
      </c>
      <c r="N151">
        <v>1.715156266980193</v>
      </c>
      <c r="O151">
        <v>0.57738756985173212</v>
      </c>
      <c r="P151">
        <v>0.43702438291448631</v>
      </c>
      <c r="Q151">
        <v>0.81869407311201003</v>
      </c>
      <c r="R151">
        <v>4.5583055953988456</v>
      </c>
      <c r="S151">
        <v>3.7004600346254768</v>
      </c>
      <c r="T151">
        <v>4.0213160536334822</v>
      </c>
      <c r="U151">
        <v>3.784538493235742</v>
      </c>
      <c r="V151">
        <v>2.2857056720420958</v>
      </c>
      <c r="W151" t="s">
        <v>261</v>
      </c>
      <c r="X151" t="s">
        <v>262</v>
      </c>
      <c r="Y151" t="s">
        <v>263</v>
      </c>
      <c r="Z151" t="s">
        <v>264</v>
      </c>
      <c r="AA151" t="s">
        <v>265</v>
      </c>
      <c r="AB151" t="s">
        <v>266</v>
      </c>
      <c r="AC151" t="s">
        <v>267</v>
      </c>
      <c r="AD151" t="s">
        <v>268</v>
      </c>
      <c r="AE151" t="s">
        <v>269</v>
      </c>
      <c r="AF151" t="s">
        <v>270</v>
      </c>
      <c r="AG151" t="s">
        <v>271</v>
      </c>
      <c r="AH151" t="s">
        <v>272</v>
      </c>
      <c r="AI151" t="s">
        <v>273</v>
      </c>
      <c r="AJ151">
        <v>4.9503150291720059</v>
      </c>
      <c r="AK151">
        <v>10.45958058633704</v>
      </c>
      <c r="AL151">
        <v>2.1303470050551581</v>
      </c>
      <c r="AM151">
        <v>2.5543557494667959</v>
      </c>
      <c r="AN151">
        <v>2.2878570949385248</v>
      </c>
      <c r="AO151">
        <v>0.46763969459374072</v>
      </c>
      <c r="AP151">
        <v>0.012099914740811801</v>
      </c>
      <c r="AQ151">
        <v>1.6995191560300389</v>
      </c>
      <c r="AR151">
        <v>0.2420428572560043</v>
      </c>
      <c r="AS151">
        <v>0.52877982988221894</v>
      </c>
      <c r="AT151">
        <v>20.311283260004359</v>
      </c>
      <c r="AU151">
        <v>3.3397754120326999</v>
      </c>
      <c r="AV151">
        <v>2.4106834037458662</v>
      </c>
      <c r="AW151">
        <v>497.50081799999992</v>
      </c>
      <c r="AX151">
        <v>474.88023800000002</v>
      </c>
      <c r="AY151">
        <v>432.24268299999989</v>
      </c>
      <c r="AZ151">
        <v>295.075918</v>
      </c>
      <c r="BA151">
        <v>128.16254599999999</v>
      </c>
      <c r="BB151">
        <v>79.935986999999983</v>
      </c>
      <c r="BC151">
        <v>57.329996999999977</v>
      </c>
      <c r="BD151">
        <v>19.306536000000001</v>
      </c>
      <c r="BE151">
        <v>14.644863000000001</v>
      </c>
      <c r="BF151">
        <v>27.298715000000001</v>
      </c>
      <c r="BG151">
        <v>404.72463499999998</v>
      </c>
      <c r="BH151">
        <v>328.78490499999998</v>
      </c>
      <c r="BI151">
        <v>356.79259899999988</v>
      </c>
      <c r="BJ151">
        <v>336.01638799999989</v>
      </c>
      <c r="BK151">
        <v>203.02757800000001</v>
      </c>
      <c r="BL151">
        <v>117.573583</v>
      </c>
      <c r="BM151">
        <v>324.44570499999998</v>
      </c>
      <c r="BN151">
        <v>151.53023200000001</v>
      </c>
      <c r="BO151">
        <v>123.17080799999999</v>
      </c>
      <c r="BP151">
        <v>82.050539999999984</v>
      </c>
      <c r="BQ151">
        <v>59.661706000000002</v>
      </c>
      <c r="BR151">
        <v>0.70608499999999996</v>
      </c>
      <c r="BS151">
        <v>57.59555499999999</v>
      </c>
      <c r="BT151">
        <v>9.7017970000000009</v>
      </c>
      <c r="BU151">
        <v>14.971423</v>
      </c>
      <c r="BV151">
        <v>654.48948299999995</v>
      </c>
      <c r="BW151">
        <v>134.66583800000001</v>
      </c>
      <c r="BX151">
        <v>97.299448000000012</v>
      </c>
    </row>
    <row r="152">
      <c r="A152" t="s">
        <v>406</v>
      </c>
      <c r="B152">
        <v>2016</v>
      </c>
      <c r="C152" t="s">
        <v>410</v>
      </c>
      <c r="D152">
        <v>341</v>
      </c>
      <c r="E152" t="s">
        <v>149</v>
      </c>
      <c r="F152" t="s">
        <v>49</v>
      </c>
      <c r="G152" t="s">
        <v>506</v>
      </c>
      <c r="H152">
        <v>3.3956505150705829</v>
      </c>
      <c r="I152">
        <v>6.1334438458350604</v>
      </c>
      <c r="J152">
        <v>12.45136186770428</v>
      </c>
      <c r="K152">
        <v>20.204717400979082</v>
      </c>
      <c r="L152">
        <v>43.815513626834381</v>
      </c>
      <c r="M152">
        <v>12.54019292604502</v>
      </c>
      <c r="N152">
        <v>24.441340782122911</v>
      </c>
      <c r="O152">
        <v>33.389544688026987</v>
      </c>
      <c r="P152">
        <v>44.545454545454547</v>
      </c>
      <c r="Q152">
        <v>64.302600472813239</v>
      </c>
      <c r="R152">
        <v>2.7484143763213531</v>
      </c>
      <c r="S152">
        <v>5.4206662902315079</v>
      </c>
      <c r="T152">
        <v>7.9012345679012341</v>
      </c>
      <c r="U152">
        <v>12.28295819935691</v>
      </c>
      <c r="V152">
        <v>23.53347135955832</v>
      </c>
      <c r="W152" t="s">
        <v>261</v>
      </c>
      <c r="X152" t="s">
        <v>262</v>
      </c>
      <c r="Y152" t="s">
        <v>263</v>
      </c>
      <c r="Z152" t="s">
        <v>264</v>
      </c>
      <c r="AA152" t="s">
        <v>265</v>
      </c>
      <c r="AB152" t="s">
        <v>266</v>
      </c>
      <c r="AC152" t="s">
        <v>267</v>
      </c>
      <c r="AD152" t="s">
        <v>268</v>
      </c>
      <c r="AE152" t="s">
        <v>269</v>
      </c>
      <c r="AF152" t="s">
        <v>270</v>
      </c>
      <c r="AG152" t="s">
        <v>271</v>
      </c>
      <c r="AH152" t="s">
        <v>272</v>
      </c>
      <c r="AI152" t="s">
        <v>273</v>
      </c>
      <c r="AJ152">
        <v>15.18518518518519</v>
      </c>
      <c r="AK152">
        <v>6.0502283105022832</v>
      </c>
      <c r="AL152">
        <v>15.71428571428571</v>
      </c>
      <c r="AM152">
        <v>18.630751964085299</v>
      </c>
      <c r="AN152">
        <v>16.038882138517621</v>
      </c>
      <c r="AO152">
        <v>32.186948853615519</v>
      </c>
      <c r="AP152">
        <v>21.134593993325922</v>
      </c>
      <c r="AQ152">
        <v>17.011494252873561</v>
      </c>
      <c r="AR152">
        <v>14.26940639269406</v>
      </c>
      <c r="AS152">
        <v>7.8720787207872078</v>
      </c>
      <c r="AT152">
        <v>13.250283125707821</v>
      </c>
      <c r="AU152">
        <v>13.176470588235301</v>
      </c>
      <c r="AV152">
        <v>8.8811995386389864</v>
      </c>
      <c r="AW152">
        <v>89</v>
      </c>
      <c r="AX152">
        <v>148</v>
      </c>
      <c r="AY152">
        <v>288</v>
      </c>
      <c r="AZ152">
        <v>454</v>
      </c>
      <c r="BA152">
        <v>836</v>
      </c>
      <c r="BB152">
        <v>117</v>
      </c>
      <c r="BC152">
        <v>175</v>
      </c>
      <c r="BD152">
        <v>198</v>
      </c>
      <c r="BE152">
        <v>245</v>
      </c>
      <c r="BF152">
        <v>272</v>
      </c>
      <c r="BG152">
        <v>52</v>
      </c>
      <c r="BH152">
        <v>96</v>
      </c>
      <c r="BI152">
        <v>128</v>
      </c>
      <c r="BJ152">
        <v>191</v>
      </c>
      <c r="BK152">
        <v>341</v>
      </c>
      <c r="BL152">
        <v>123</v>
      </c>
      <c r="BM152">
        <v>53</v>
      </c>
      <c r="BN152">
        <v>143</v>
      </c>
      <c r="BO152">
        <v>166</v>
      </c>
      <c r="BP152">
        <v>132</v>
      </c>
      <c r="BQ152">
        <v>365</v>
      </c>
      <c r="BR152">
        <v>190</v>
      </c>
      <c r="BS152">
        <v>148</v>
      </c>
      <c r="BT152">
        <v>125</v>
      </c>
      <c r="BU152">
        <v>64</v>
      </c>
      <c r="BV152">
        <v>117</v>
      </c>
      <c r="BW152">
        <v>112</v>
      </c>
      <c r="BX152">
        <v>77</v>
      </c>
    </row>
    <row r="153">
      <c r="A153" t="s">
        <v>406</v>
      </c>
      <c r="B153">
        <v>2016</v>
      </c>
      <c r="C153" t="s">
        <v>410</v>
      </c>
      <c r="D153">
        <v>342</v>
      </c>
      <c r="E153" t="s">
        <v>149</v>
      </c>
      <c r="F153" t="s">
        <v>48</v>
      </c>
      <c r="G153" t="s">
        <v>203</v>
      </c>
      <c r="H153">
        <v>96.604349484929415</v>
      </c>
      <c r="I153">
        <v>93.86655615416494</v>
      </c>
      <c r="J153">
        <v>87.548638132295721</v>
      </c>
      <c r="K153">
        <v>79.795282599020908</v>
      </c>
      <c r="L153">
        <v>56.184486373165619</v>
      </c>
      <c r="M153">
        <v>87.459807073954991</v>
      </c>
      <c r="N153">
        <v>75.558659217877107</v>
      </c>
      <c r="O153">
        <v>66.610455311973013</v>
      </c>
      <c r="P153">
        <v>55.454545454545453</v>
      </c>
      <c r="Q153">
        <v>35.697399527186761</v>
      </c>
      <c r="R153">
        <v>97.25158562367865</v>
      </c>
      <c r="S153">
        <v>94.579333709768491</v>
      </c>
      <c r="T153">
        <v>92.098765432098759</v>
      </c>
      <c r="U153">
        <v>87.717041800643088</v>
      </c>
      <c r="V153">
        <v>76.466528640441695</v>
      </c>
      <c r="W153" t="s">
        <v>261</v>
      </c>
      <c r="X153" t="s">
        <v>262</v>
      </c>
      <c r="Y153" t="s">
        <v>263</v>
      </c>
      <c r="Z153" t="s">
        <v>264</v>
      </c>
      <c r="AA153" t="s">
        <v>265</v>
      </c>
      <c r="AB153" t="s">
        <v>266</v>
      </c>
      <c r="AC153" t="s">
        <v>267</v>
      </c>
      <c r="AD153" t="s">
        <v>268</v>
      </c>
      <c r="AE153" t="s">
        <v>269</v>
      </c>
      <c r="AF153" t="s">
        <v>270</v>
      </c>
      <c r="AG153" t="s">
        <v>271</v>
      </c>
      <c r="AH153" t="s">
        <v>272</v>
      </c>
      <c r="AI153" t="s">
        <v>273</v>
      </c>
      <c r="AJ153">
        <v>84.81481481481481</v>
      </c>
      <c r="AK153">
        <v>93.949771689497723</v>
      </c>
      <c r="AL153">
        <v>84.285714285714292</v>
      </c>
      <c r="AM153">
        <v>81.369248035914694</v>
      </c>
      <c r="AN153">
        <v>83.961117861482379</v>
      </c>
      <c r="AO153">
        <v>67.813051146384481</v>
      </c>
      <c r="AP153">
        <v>78.865406006674078</v>
      </c>
      <c r="AQ153">
        <v>82.988505747126439</v>
      </c>
      <c r="AR153">
        <v>85.730593607305934</v>
      </c>
      <c r="AS153">
        <v>92.127921279212785</v>
      </c>
      <c r="AT153">
        <v>86.749716874292176</v>
      </c>
      <c r="AU153">
        <v>86.82352941176471</v>
      </c>
      <c r="AV153">
        <v>91.118800461361019</v>
      </c>
      <c r="AW153">
        <v>2532</v>
      </c>
      <c r="AX153">
        <v>2265</v>
      </c>
      <c r="AY153">
        <v>2025</v>
      </c>
      <c r="AZ153">
        <v>1793</v>
      </c>
      <c r="BA153">
        <v>1072</v>
      </c>
      <c r="BB153">
        <v>816</v>
      </c>
      <c r="BC153">
        <v>541</v>
      </c>
      <c r="BD153">
        <v>395</v>
      </c>
      <c r="BE153">
        <v>305</v>
      </c>
      <c r="BF153">
        <v>151</v>
      </c>
      <c r="BG153">
        <v>1840</v>
      </c>
      <c r="BH153">
        <v>1675</v>
      </c>
      <c r="BI153">
        <v>1492</v>
      </c>
      <c r="BJ153">
        <v>1364</v>
      </c>
      <c r="BK153">
        <v>1108</v>
      </c>
      <c r="BL153">
        <v>687</v>
      </c>
      <c r="BM153">
        <v>823</v>
      </c>
      <c r="BN153">
        <v>767</v>
      </c>
      <c r="BO153">
        <v>725</v>
      </c>
      <c r="BP153">
        <v>691</v>
      </c>
      <c r="BQ153">
        <v>769</v>
      </c>
      <c r="BR153">
        <v>709</v>
      </c>
      <c r="BS153">
        <v>722</v>
      </c>
      <c r="BT153">
        <v>751</v>
      </c>
      <c r="BU153">
        <v>749</v>
      </c>
      <c r="BV153">
        <v>766</v>
      </c>
      <c r="BW153">
        <v>738</v>
      </c>
      <c r="BX153">
        <v>790</v>
      </c>
    </row>
    <row r="154">
      <c r="A154" t="s">
        <v>406</v>
      </c>
      <c r="B154">
        <v>2016</v>
      </c>
      <c r="C154" t="s">
        <v>410</v>
      </c>
      <c r="D154">
        <v>343</v>
      </c>
      <c r="E154" t="s">
        <v>144</v>
      </c>
      <c r="F154" t="s">
        <v>49</v>
      </c>
      <c r="G154" t="s">
        <v>507</v>
      </c>
      <c r="H154">
        <v>17.05455932850057</v>
      </c>
      <c r="I154">
        <v>31.53750518027352</v>
      </c>
      <c r="J154">
        <v>45.0064850843061</v>
      </c>
      <c r="K154">
        <v>61.192701379617262</v>
      </c>
      <c r="L154">
        <v>80.712788259958074</v>
      </c>
      <c r="M154">
        <v>46.623794212218648</v>
      </c>
      <c r="N154">
        <v>67.458100558659211</v>
      </c>
      <c r="O154">
        <v>77.571669477234408</v>
      </c>
      <c r="P154">
        <v>85.090909090909093</v>
      </c>
      <c r="Q154">
        <v>88.888888888888886</v>
      </c>
      <c r="R154">
        <v>14.217758985200851</v>
      </c>
      <c r="S154">
        <v>27.44212309429701</v>
      </c>
      <c r="T154">
        <v>35.74074074074074</v>
      </c>
      <c r="U154">
        <v>45.787781350482312</v>
      </c>
      <c r="V154">
        <v>61.835748792270529</v>
      </c>
      <c r="W154" t="s">
        <v>261</v>
      </c>
      <c r="X154" t="s">
        <v>262</v>
      </c>
      <c r="Y154" t="s">
        <v>263</v>
      </c>
      <c r="Z154" t="s">
        <v>264</v>
      </c>
      <c r="AA154" t="s">
        <v>265</v>
      </c>
      <c r="AB154" t="s">
        <v>266</v>
      </c>
      <c r="AC154" t="s">
        <v>267</v>
      </c>
      <c r="AD154" t="s">
        <v>268</v>
      </c>
      <c r="AE154" t="s">
        <v>269</v>
      </c>
      <c r="AF154" t="s">
        <v>270</v>
      </c>
      <c r="AG154" t="s">
        <v>271</v>
      </c>
      <c r="AH154" t="s">
        <v>272</v>
      </c>
      <c r="AI154" t="s">
        <v>273</v>
      </c>
      <c r="AJ154">
        <v>57.037037037037038</v>
      </c>
      <c r="AK154">
        <v>25.68493150684932</v>
      </c>
      <c r="AL154">
        <v>40.989010989010993</v>
      </c>
      <c r="AM154">
        <v>54.54545454545454</v>
      </c>
      <c r="AN154">
        <v>41.069258809234512</v>
      </c>
      <c r="AO154">
        <v>70.370370370370367</v>
      </c>
      <c r="AP154">
        <v>39.154616240266968</v>
      </c>
      <c r="AQ154">
        <v>44.482758620689658</v>
      </c>
      <c r="AR154">
        <v>50.570776255707763</v>
      </c>
      <c r="AS154">
        <v>42.312423124231238</v>
      </c>
      <c r="AT154">
        <v>45.639864099660251</v>
      </c>
      <c r="AU154">
        <v>26.70588235294117</v>
      </c>
      <c r="AV154">
        <v>37.600922722029992</v>
      </c>
      <c r="AW154">
        <v>447</v>
      </c>
      <c r="AX154">
        <v>761</v>
      </c>
      <c r="AY154">
        <v>1041</v>
      </c>
      <c r="AZ154">
        <v>1375</v>
      </c>
      <c r="BA154">
        <v>1540</v>
      </c>
      <c r="BB154">
        <v>435</v>
      </c>
      <c r="BC154">
        <v>483</v>
      </c>
      <c r="BD154">
        <v>460</v>
      </c>
      <c r="BE154">
        <v>468</v>
      </c>
      <c r="BF154">
        <v>376</v>
      </c>
      <c r="BG154">
        <v>269</v>
      </c>
      <c r="BH154">
        <v>486</v>
      </c>
      <c r="BI154">
        <v>579</v>
      </c>
      <c r="BJ154">
        <v>712</v>
      </c>
      <c r="BK154">
        <v>896</v>
      </c>
      <c r="BL154">
        <v>462</v>
      </c>
      <c r="BM154">
        <v>225</v>
      </c>
      <c r="BN154">
        <v>373</v>
      </c>
      <c r="BO154">
        <v>486</v>
      </c>
      <c r="BP154">
        <v>338</v>
      </c>
      <c r="BQ154">
        <v>798</v>
      </c>
      <c r="BR154">
        <v>352</v>
      </c>
      <c r="BS154">
        <v>387</v>
      </c>
      <c r="BT154">
        <v>443</v>
      </c>
      <c r="BU154">
        <v>344</v>
      </c>
      <c r="BV154">
        <v>403</v>
      </c>
      <c r="BW154">
        <v>227</v>
      </c>
      <c r="BX154">
        <v>326</v>
      </c>
    </row>
    <row r="155">
      <c r="A155" t="s">
        <v>406</v>
      </c>
      <c r="B155">
        <v>2016</v>
      </c>
      <c r="C155" t="s">
        <v>410</v>
      </c>
      <c r="D155">
        <v>344</v>
      </c>
      <c r="E155" t="s">
        <v>144</v>
      </c>
      <c r="F155" t="s">
        <v>48</v>
      </c>
      <c r="G155" t="s">
        <v>203</v>
      </c>
      <c r="H155">
        <v>82.945440671499426</v>
      </c>
      <c r="I155">
        <v>68.462494819726487</v>
      </c>
      <c r="J155">
        <v>54.993514915693908</v>
      </c>
      <c r="K155">
        <v>38.807298620382738</v>
      </c>
      <c r="L155">
        <v>19.287211740041929</v>
      </c>
      <c r="M155">
        <v>53.376205787781352</v>
      </c>
      <c r="N155">
        <v>32.541899441340782</v>
      </c>
      <c r="O155">
        <v>22.428330522765599</v>
      </c>
      <c r="P155">
        <v>14.90909090909091</v>
      </c>
      <c r="Q155">
        <v>11.111111111111111</v>
      </c>
      <c r="R155">
        <v>85.782241014799155</v>
      </c>
      <c r="S155">
        <v>72.557876905702983</v>
      </c>
      <c r="T155">
        <v>64.259259259259267</v>
      </c>
      <c r="U155">
        <v>54.212218649517688</v>
      </c>
      <c r="V155">
        <v>38.164251207729457</v>
      </c>
      <c r="W155" t="s">
        <v>261</v>
      </c>
      <c r="X155" t="s">
        <v>262</v>
      </c>
      <c r="Y155" t="s">
        <v>263</v>
      </c>
      <c r="Z155" t="s">
        <v>264</v>
      </c>
      <c r="AA155" t="s">
        <v>265</v>
      </c>
      <c r="AB155" t="s">
        <v>266</v>
      </c>
      <c r="AC155" t="s">
        <v>267</v>
      </c>
      <c r="AD155" t="s">
        <v>268</v>
      </c>
      <c r="AE155" t="s">
        <v>269</v>
      </c>
      <c r="AF155" t="s">
        <v>270</v>
      </c>
      <c r="AG155" t="s">
        <v>271</v>
      </c>
      <c r="AH155" t="s">
        <v>272</v>
      </c>
      <c r="AI155" t="s">
        <v>273</v>
      </c>
      <c r="AJ155">
        <v>42.962962962962962</v>
      </c>
      <c r="AK155">
        <v>74.315068493150676</v>
      </c>
      <c r="AL155">
        <v>59.010989010989007</v>
      </c>
      <c r="AM155">
        <v>45.454545454545453</v>
      </c>
      <c r="AN155">
        <v>58.930741190765488</v>
      </c>
      <c r="AO155">
        <v>29.62962962962963</v>
      </c>
      <c r="AP155">
        <v>60.845383759733039</v>
      </c>
      <c r="AQ155">
        <v>55.517241379310342</v>
      </c>
      <c r="AR155">
        <v>49.429223744292237</v>
      </c>
      <c r="AS155">
        <v>57.687576875768762</v>
      </c>
      <c r="AT155">
        <v>54.360135900339742</v>
      </c>
      <c r="AU155">
        <v>73.294117647058826</v>
      </c>
      <c r="AV155">
        <v>62.399077277970022</v>
      </c>
      <c r="AW155">
        <v>2174</v>
      </c>
      <c r="AX155">
        <v>1652</v>
      </c>
      <c r="AY155">
        <v>1272</v>
      </c>
      <c r="AZ155">
        <v>872</v>
      </c>
      <c r="BA155">
        <v>368</v>
      </c>
      <c r="BB155">
        <v>498</v>
      </c>
      <c r="BC155">
        <v>233</v>
      </c>
      <c r="BD155">
        <v>133</v>
      </c>
      <c r="BE155">
        <v>82</v>
      </c>
      <c r="BF155">
        <v>47</v>
      </c>
      <c r="BG155">
        <v>1623</v>
      </c>
      <c r="BH155">
        <v>1285</v>
      </c>
      <c r="BI155">
        <v>1041</v>
      </c>
      <c r="BJ155">
        <v>843</v>
      </c>
      <c r="BK155">
        <v>553</v>
      </c>
      <c r="BL155">
        <v>348</v>
      </c>
      <c r="BM155">
        <v>651</v>
      </c>
      <c r="BN155">
        <v>537</v>
      </c>
      <c r="BO155">
        <v>405</v>
      </c>
      <c r="BP155">
        <v>485</v>
      </c>
      <c r="BQ155">
        <v>336</v>
      </c>
      <c r="BR155">
        <v>547</v>
      </c>
      <c r="BS155">
        <v>483</v>
      </c>
      <c r="BT155">
        <v>433</v>
      </c>
      <c r="BU155">
        <v>469</v>
      </c>
      <c r="BV155">
        <v>480</v>
      </c>
      <c r="BW155">
        <v>623</v>
      </c>
      <c r="BX155">
        <v>541</v>
      </c>
    </row>
    <row r="156">
      <c r="A156" t="s">
        <v>406</v>
      </c>
      <c r="B156">
        <v>2016</v>
      </c>
      <c r="C156" t="s">
        <v>410</v>
      </c>
      <c r="D156">
        <v>345</v>
      </c>
      <c r="E156" t="s">
        <v>145</v>
      </c>
      <c r="F156" t="s">
        <v>49</v>
      </c>
      <c r="G156" t="s">
        <v>508</v>
      </c>
      <c r="H156">
        <v>6.86760778328882</v>
      </c>
      <c r="I156">
        <v>10.94073767094903</v>
      </c>
      <c r="J156">
        <v>18.37440553393861</v>
      </c>
      <c r="K156">
        <v>25.72318647085002</v>
      </c>
      <c r="L156">
        <v>48.79454926624738</v>
      </c>
      <c r="M156">
        <v>20.04287245444802</v>
      </c>
      <c r="N156">
        <v>30.446927374301669</v>
      </c>
      <c r="O156">
        <v>39.797639123102869</v>
      </c>
      <c r="P156">
        <v>48.363636363636367</v>
      </c>
      <c r="Q156">
        <v>68.321513002364071</v>
      </c>
      <c r="R156">
        <v>5.602536997885835</v>
      </c>
      <c r="S156">
        <v>9.9943534726143426</v>
      </c>
      <c r="T156">
        <v>12.40740740740741</v>
      </c>
      <c r="U156">
        <v>17.491961414791</v>
      </c>
      <c r="V156">
        <v>29.399585921325048</v>
      </c>
      <c r="W156" t="s">
        <v>261</v>
      </c>
      <c r="X156" t="s">
        <v>262</v>
      </c>
      <c r="Y156" t="s">
        <v>263</v>
      </c>
      <c r="Z156" t="s">
        <v>264</v>
      </c>
      <c r="AA156" t="s">
        <v>265</v>
      </c>
      <c r="AB156" t="s">
        <v>266</v>
      </c>
      <c r="AC156" t="s">
        <v>267</v>
      </c>
      <c r="AD156" t="s">
        <v>268</v>
      </c>
      <c r="AE156" t="s">
        <v>269</v>
      </c>
      <c r="AF156" t="s">
        <v>270</v>
      </c>
      <c r="AG156" t="s">
        <v>271</v>
      </c>
      <c r="AH156" t="s">
        <v>272</v>
      </c>
      <c r="AI156" t="s">
        <v>273</v>
      </c>
      <c r="AJ156">
        <v>19.1358024691358</v>
      </c>
      <c r="AK156">
        <v>10.045662100456619</v>
      </c>
      <c r="AL156">
        <v>19.450549450549449</v>
      </c>
      <c r="AM156">
        <v>23.569023569023571</v>
      </c>
      <c r="AN156">
        <v>22.600243013365731</v>
      </c>
      <c r="AO156">
        <v>36.684303350970012</v>
      </c>
      <c r="AP156">
        <v>28.142380422691879</v>
      </c>
      <c r="AQ156">
        <v>21.609195402298852</v>
      </c>
      <c r="AR156">
        <v>20.091324200913238</v>
      </c>
      <c r="AS156">
        <v>12.17712177121771</v>
      </c>
      <c r="AT156">
        <v>15.74178935447339</v>
      </c>
      <c r="AU156">
        <v>22.70588235294117</v>
      </c>
      <c r="AV156">
        <v>11.30334486735871</v>
      </c>
      <c r="AW156">
        <v>180</v>
      </c>
      <c r="AX156">
        <v>264</v>
      </c>
      <c r="AY156">
        <v>425</v>
      </c>
      <c r="AZ156">
        <v>578</v>
      </c>
      <c r="BA156">
        <v>931</v>
      </c>
      <c r="BB156">
        <v>187</v>
      </c>
      <c r="BC156">
        <v>218</v>
      </c>
      <c r="BD156">
        <v>236</v>
      </c>
      <c r="BE156">
        <v>266</v>
      </c>
      <c r="BF156">
        <v>289</v>
      </c>
      <c r="BG156">
        <v>106</v>
      </c>
      <c r="BH156">
        <v>177</v>
      </c>
      <c r="BI156">
        <v>201</v>
      </c>
      <c r="BJ156">
        <v>272</v>
      </c>
      <c r="BK156">
        <v>426</v>
      </c>
      <c r="BL156">
        <v>155</v>
      </c>
      <c r="BM156">
        <v>88</v>
      </c>
      <c r="BN156">
        <v>177</v>
      </c>
      <c r="BO156">
        <v>210</v>
      </c>
      <c r="BP156">
        <v>186</v>
      </c>
      <c r="BQ156">
        <v>416</v>
      </c>
      <c r="BR156">
        <v>253</v>
      </c>
      <c r="BS156">
        <v>188</v>
      </c>
      <c r="BT156">
        <v>176</v>
      </c>
      <c r="BU156">
        <v>99</v>
      </c>
      <c r="BV156">
        <v>139</v>
      </c>
      <c r="BW156">
        <v>193</v>
      </c>
      <c r="BX156">
        <v>98</v>
      </c>
    </row>
    <row r="157">
      <c r="A157" t="s">
        <v>406</v>
      </c>
      <c r="B157">
        <v>2016</v>
      </c>
      <c r="C157" t="s">
        <v>410</v>
      </c>
      <c r="D157">
        <v>346</v>
      </c>
      <c r="E157" t="s">
        <v>145</v>
      </c>
      <c r="F157" t="s">
        <v>48</v>
      </c>
      <c r="G157" t="s">
        <v>203</v>
      </c>
      <c r="H157">
        <v>93.132392216711182</v>
      </c>
      <c r="I157">
        <v>89.059262329050966</v>
      </c>
      <c r="J157">
        <v>81.625594466061386</v>
      </c>
      <c r="K157">
        <v>74.276813529149976</v>
      </c>
      <c r="L157">
        <v>51.20545073375262</v>
      </c>
      <c r="M157">
        <v>79.957127545551984</v>
      </c>
      <c r="N157">
        <v>69.55307262569832</v>
      </c>
      <c r="O157">
        <v>60.202360876897131</v>
      </c>
      <c r="P157">
        <v>51.636363636363633</v>
      </c>
      <c r="Q157">
        <v>31.67848699763594</v>
      </c>
      <c r="R157">
        <v>94.397463002114165</v>
      </c>
      <c r="S157">
        <v>90.005646527385665</v>
      </c>
      <c r="T157">
        <v>87.592592592592595</v>
      </c>
      <c r="U157">
        <v>82.508038585208993</v>
      </c>
      <c r="V157">
        <v>70.600414078674945</v>
      </c>
      <c r="W157" t="s">
        <v>261</v>
      </c>
      <c r="X157" t="s">
        <v>262</v>
      </c>
      <c r="Y157" t="s">
        <v>263</v>
      </c>
      <c r="Z157" t="s">
        <v>264</v>
      </c>
      <c r="AA157" t="s">
        <v>265</v>
      </c>
      <c r="AB157" t="s">
        <v>266</v>
      </c>
      <c r="AC157" t="s">
        <v>267</v>
      </c>
      <c r="AD157" t="s">
        <v>268</v>
      </c>
      <c r="AE157" t="s">
        <v>269</v>
      </c>
      <c r="AF157" t="s">
        <v>270</v>
      </c>
      <c r="AG157" t="s">
        <v>271</v>
      </c>
      <c r="AH157" t="s">
        <v>272</v>
      </c>
      <c r="AI157" t="s">
        <v>273</v>
      </c>
      <c r="AJ157">
        <v>80.864197530864203</v>
      </c>
      <c r="AK157">
        <v>89.954337899543376</v>
      </c>
      <c r="AL157">
        <v>80.549450549450555</v>
      </c>
      <c r="AM157">
        <v>76.430976430976429</v>
      </c>
      <c r="AN157">
        <v>77.399756986634259</v>
      </c>
      <c r="AO157">
        <v>63.315696649029988</v>
      </c>
      <c r="AP157">
        <v>71.857619577308114</v>
      </c>
      <c r="AQ157">
        <v>78.390804597701148</v>
      </c>
      <c r="AR157">
        <v>79.908675799086765</v>
      </c>
      <c r="AS157">
        <v>87.822878228782287</v>
      </c>
      <c r="AT157">
        <v>84.258210645526617</v>
      </c>
      <c r="AU157">
        <v>77.294117647058826</v>
      </c>
      <c r="AV157">
        <v>88.696655132641283</v>
      </c>
      <c r="AW157">
        <v>2441</v>
      </c>
      <c r="AX157">
        <v>2149</v>
      </c>
      <c r="AY157">
        <v>1888</v>
      </c>
      <c r="AZ157">
        <v>1669</v>
      </c>
      <c r="BA157">
        <v>977</v>
      </c>
      <c r="BB157">
        <v>746</v>
      </c>
      <c r="BC157">
        <v>498</v>
      </c>
      <c r="BD157">
        <v>357</v>
      </c>
      <c r="BE157">
        <v>284</v>
      </c>
      <c r="BF157">
        <v>134</v>
      </c>
      <c r="BG157">
        <v>1786</v>
      </c>
      <c r="BH157">
        <v>1594</v>
      </c>
      <c r="BI157">
        <v>1419</v>
      </c>
      <c r="BJ157">
        <v>1283</v>
      </c>
      <c r="BK157">
        <v>1023</v>
      </c>
      <c r="BL157">
        <v>655</v>
      </c>
      <c r="BM157">
        <v>788</v>
      </c>
      <c r="BN157">
        <v>733</v>
      </c>
      <c r="BO157">
        <v>681</v>
      </c>
      <c r="BP157">
        <v>637</v>
      </c>
      <c r="BQ157">
        <v>718</v>
      </c>
      <c r="BR157">
        <v>646</v>
      </c>
      <c r="BS157">
        <v>682</v>
      </c>
      <c r="BT157">
        <v>700</v>
      </c>
      <c r="BU157">
        <v>714</v>
      </c>
      <c r="BV157">
        <v>744</v>
      </c>
      <c r="BW157">
        <v>657</v>
      </c>
      <c r="BX157">
        <v>769</v>
      </c>
    </row>
    <row r="158">
      <c r="A158" t="s">
        <v>406</v>
      </c>
      <c r="B158">
        <v>2016</v>
      </c>
      <c r="C158" t="s">
        <v>410</v>
      </c>
      <c r="D158">
        <v>347</v>
      </c>
      <c r="E158" t="s">
        <v>146</v>
      </c>
      <c r="F158" t="s">
        <v>49</v>
      </c>
      <c r="G158" t="s">
        <v>509</v>
      </c>
      <c r="H158">
        <v>4.4639450591377337</v>
      </c>
      <c r="I158">
        <v>8.246995441359303</v>
      </c>
      <c r="J158">
        <v>14.78599221789883</v>
      </c>
      <c r="K158">
        <v>22.919448153093011</v>
      </c>
      <c r="L158">
        <v>46.80293501048218</v>
      </c>
      <c r="M158">
        <v>14.46945337620579</v>
      </c>
      <c r="N158">
        <v>26.396648044692739</v>
      </c>
      <c r="O158">
        <v>36.42495784148398</v>
      </c>
      <c r="P158">
        <v>46.545454545454547</v>
      </c>
      <c r="Q158">
        <v>65.72104018912529</v>
      </c>
      <c r="R158">
        <v>3.2769556025369981</v>
      </c>
      <c r="S158">
        <v>7.8486730660643724</v>
      </c>
      <c r="T158">
        <v>10.06172839506173</v>
      </c>
      <c r="U158">
        <v>14.79099678456592</v>
      </c>
      <c r="V158">
        <v>27.4672187715666</v>
      </c>
      <c r="W158" t="s">
        <v>261</v>
      </c>
      <c r="X158" t="s">
        <v>262</v>
      </c>
      <c r="Y158" t="s">
        <v>263</v>
      </c>
      <c r="Z158" t="s">
        <v>264</v>
      </c>
      <c r="AA158" t="s">
        <v>265</v>
      </c>
      <c r="AB158" t="s">
        <v>266</v>
      </c>
      <c r="AC158" t="s">
        <v>267</v>
      </c>
      <c r="AD158" t="s">
        <v>268</v>
      </c>
      <c r="AE158" t="s">
        <v>269</v>
      </c>
      <c r="AF158" t="s">
        <v>270</v>
      </c>
      <c r="AG158" t="s">
        <v>271</v>
      </c>
      <c r="AH158" t="s">
        <v>272</v>
      </c>
      <c r="AI158" t="s">
        <v>273</v>
      </c>
      <c r="AJ158">
        <v>18.02469135802469</v>
      </c>
      <c r="AK158">
        <v>6.506849315068493</v>
      </c>
      <c r="AL158">
        <v>20.76923076923077</v>
      </c>
      <c r="AM158">
        <v>21.54882154882155</v>
      </c>
      <c r="AN158">
        <v>17.86148238153099</v>
      </c>
      <c r="AO158">
        <v>32.539682539682538</v>
      </c>
      <c r="AP158">
        <v>26.585094549499441</v>
      </c>
      <c r="AQ158">
        <v>19.195402298850571</v>
      </c>
      <c r="AR158">
        <v>15.52511415525114</v>
      </c>
      <c r="AS158">
        <v>8.7330873308733086</v>
      </c>
      <c r="AT158">
        <v>15.515288788221969</v>
      </c>
      <c r="AU158">
        <v>15.41176470588235</v>
      </c>
      <c r="AV158">
        <v>9.8039215686274517</v>
      </c>
      <c r="AW158">
        <v>117</v>
      </c>
      <c r="AX158">
        <v>199</v>
      </c>
      <c r="AY158">
        <v>342</v>
      </c>
      <c r="AZ158">
        <v>515</v>
      </c>
      <c r="BA158">
        <v>893</v>
      </c>
      <c r="BB158">
        <v>135</v>
      </c>
      <c r="BC158">
        <v>189</v>
      </c>
      <c r="BD158">
        <v>216</v>
      </c>
      <c r="BE158">
        <v>256</v>
      </c>
      <c r="BF158">
        <v>278</v>
      </c>
      <c r="BG158">
        <v>62</v>
      </c>
      <c r="BH158">
        <v>139</v>
      </c>
      <c r="BI158">
        <v>163</v>
      </c>
      <c r="BJ158">
        <v>230</v>
      </c>
      <c r="BK158">
        <v>398</v>
      </c>
      <c r="BL158">
        <v>146</v>
      </c>
      <c r="BM158">
        <v>57</v>
      </c>
      <c r="BN158">
        <v>189</v>
      </c>
      <c r="BO158">
        <v>192</v>
      </c>
      <c r="BP158">
        <v>147</v>
      </c>
      <c r="BQ158">
        <v>369</v>
      </c>
      <c r="BR158">
        <v>239</v>
      </c>
      <c r="BS158">
        <v>167</v>
      </c>
      <c r="BT158">
        <v>136</v>
      </c>
      <c r="BU158">
        <v>71</v>
      </c>
      <c r="BV158">
        <v>137</v>
      </c>
      <c r="BW158">
        <v>131</v>
      </c>
      <c r="BX158">
        <v>85</v>
      </c>
    </row>
    <row r="159">
      <c r="A159" t="s">
        <v>406</v>
      </c>
      <c r="B159">
        <v>2016</v>
      </c>
      <c r="C159" t="s">
        <v>410</v>
      </c>
      <c r="D159">
        <v>348</v>
      </c>
      <c r="E159" t="s">
        <v>146</v>
      </c>
      <c r="F159" t="s">
        <v>48</v>
      </c>
      <c r="G159" t="s">
        <v>203</v>
      </c>
      <c r="H159">
        <v>95.536054940862272</v>
      </c>
      <c r="I159">
        <v>91.753004558640697</v>
      </c>
      <c r="J159">
        <v>85.214007782101163</v>
      </c>
      <c r="K159">
        <v>77.080551846906985</v>
      </c>
      <c r="L159">
        <v>53.19706498951782</v>
      </c>
      <c r="M159">
        <v>85.530546623794208</v>
      </c>
      <c r="N159">
        <v>73.603351955307261</v>
      </c>
      <c r="O159">
        <v>63.575042158516013</v>
      </c>
      <c r="P159">
        <v>53.454545454545453</v>
      </c>
      <c r="Q159">
        <v>34.278959810874703</v>
      </c>
      <c r="R159">
        <v>96.723044397462999</v>
      </c>
      <c r="S159">
        <v>92.151326933935636</v>
      </c>
      <c r="T159">
        <v>89.938271604938265</v>
      </c>
      <c r="U159">
        <v>85.20900321543408</v>
      </c>
      <c r="V159">
        <v>72.532781228433407</v>
      </c>
      <c r="W159" t="s">
        <v>261</v>
      </c>
      <c r="X159" t="s">
        <v>262</v>
      </c>
      <c r="Y159" t="s">
        <v>263</v>
      </c>
      <c r="Z159" t="s">
        <v>264</v>
      </c>
      <c r="AA159" t="s">
        <v>265</v>
      </c>
      <c r="AB159" t="s">
        <v>266</v>
      </c>
      <c r="AC159" t="s">
        <v>267</v>
      </c>
      <c r="AD159" t="s">
        <v>268</v>
      </c>
      <c r="AE159" t="s">
        <v>269</v>
      </c>
      <c r="AF159" t="s">
        <v>270</v>
      </c>
      <c r="AG159" t="s">
        <v>271</v>
      </c>
      <c r="AH159" t="s">
        <v>272</v>
      </c>
      <c r="AI159" t="s">
        <v>273</v>
      </c>
      <c r="AJ159">
        <v>81.975308641975303</v>
      </c>
      <c r="AK159">
        <v>93.493150684931507</v>
      </c>
      <c r="AL159">
        <v>79.230769230769226</v>
      </c>
      <c r="AM159">
        <v>78.45117845117845</v>
      </c>
      <c r="AN159">
        <v>82.138517618469024</v>
      </c>
      <c r="AO159">
        <v>67.460317460317469</v>
      </c>
      <c r="AP159">
        <v>73.414905450500555</v>
      </c>
      <c r="AQ159">
        <v>80.804597701149433</v>
      </c>
      <c r="AR159">
        <v>84.474885844748854</v>
      </c>
      <c r="AS159">
        <v>91.266912669126683</v>
      </c>
      <c r="AT159">
        <v>84.484711211778034</v>
      </c>
      <c r="AU159">
        <v>84.588235294117638</v>
      </c>
      <c r="AV159">
        <v>90.196078431372555</v>
      </c>
      <c r="AW159">
        <v>2504</v>
      </c>
      <c r="AX159">
        <v>2214</v>
      </c>
      <c r="AY159">
        <v>1971</v>
      </c>
      <c r="AZ159">
        <v>1732</v>
      </c>
      <c r="BA159">
        <v>1015</v>
      </c>
      <c r="BB159">
        <v>798</v>
      </c>
      <c r="BC159">
        <v>527</v>
      </c>
      <c r="BD159">
        <v>377</v>
      </c>
      <c r="BE159">
        <v>294</v>
      </c>
      <c r="BF159">
        <v>145</v>
      </c>
      <c r="BG159">
        <v>1830</v>
      </c>
      <c r="BH159">
        <v>1632</v>
      </c>
      <c r="BI159">
        <v>1457</v>
      </c>
      <c r="BJ159">
        <v>1325</v>
      </c>
      <c r="BK159">
        <v>1051</v>
      </c>
      <c r="BL159">
        <v>664</v>
      </c>
      <c r="BM159">
        <v>819</v>
      </c>
      <c r="BN159">
        <v>721</v>
      </c>
      <c r="BO159">
        <v>699</v>
      </c>
      <c r="BP159">
        <v>676</v>
      </c>
      <c r="BQ159">
        <v>765</v>
      </c>
      <c r="BR159">
        <v>660</v>
      </c>
      <c r="BS159">
        <v>703</v>
      </c>
      <c r="BT159">
        <v>740</v>
      </c>
      <c r="BU159">
        <v>742</v>
      </c>
      <c r="BV159">
        <v>746</v>
      </c>
      <c r="BW159">
        <v>719</v>
      </c>
      <c r="BX159">
        <v>782</v>
      </c>
    </row>
    <row r="160">
      <c r="A160" t="s">
        <v>406</v>
      </c>
      <c r="B160">
        <v>2016</v>
      </c>
      <c r="C160" t="s">
        <v>410</v>
      </c>
      <c r="D160">
        <v>349</v>
      </c>
      <c r="E160" t="s">
        <v>147</v>
      </c>
      <c r="F160" t="s">
        <v>49</v>
      </c>
      <c r="G160" t="s">
        <v>203</v>
      </c>
      <c r="H160">
        <v>61.198016024418159</v>
      </c>
      <c r="I160">
        <v>70.741815167840855</v>
      </c>
      <c r="J160">
        <v>77.821011673151759</v>
      </c>
      <c r="K160">
        <v>84.557187360925681</v>
      </c>
      <c r="L160">
        <v>93.658280922431871</v>
      </c>
      <c r="M160">
        <v>82.958199356913184</v>
      </c>
      <c r="N160">
        <v>91.620111731843579</v>
      </c>
      <c r="O160">
        <v>92.748735244519395</v>
      </c>
      <c r="P160">
        <v>96.181818181818173</v>
      </c>
      <c r="Q160">
        <v>98.108747044917251</v>
      </c>
      <c r="R160">
        <v>59.672304439746313</v>
      </c>
      <c r="S160">
        <v>66.741953698475442</v>
      </c>
      <c r="T160">
        <v>72.592592592592595</v>
      </c>
      <c r="U160">
        <v>76.334405144694543</v>
      </c>
      <c r="V160">
        <v>82.815734989648035</v>
      </c>
      <c r="W160" t="s">
        <v>261</v>
      </c>
      <c r="X160" t="s">
        <v>262</v>
      </c>
      <c r="Y160" t="s">
        <v>263</v>
      </c>
      <c r="Z160" t="s">
        <v>264</v>
      </c>
      <c r="AA160" t="s">
        <v>265</v>
      </c>
      <c r="AB160" t="s">
        <v>266</v>
      </c>
      <c r="AC160" t="s">
        <v>267</v>
      </c>
      <c r="AD160" t="s">
        <v>268</v>
      </c>
      <c r="AE160" t="s">
        <v>269</v>
      </c>
      <c r="AF160" t="s">
        <v>270</v>
      </c>
      <c r="AG160" t="s">
        <v>271</v>
      </c>
      <c r="AH160" t="s">
        <v>272</v>
      </c>
      <c r="AI160" t="s">
        <v>273</v>
      </c>
      <c r="AJ160">
        <v>78.395061728395063</v>
      </c>
      <c r="AK160">
        <v>69.977168949771681</v>
      </c>
      <c r="AL160">
        <v>64.615384615384613</v>
      </c>
      <c r="AM160">
        <v>81.144781144781149</v>
      </c>
      <c r="AN160">
        <v>76.670716889428917</v>
      </c>
      <c r="AO160">
        <v>95.149911816578481</v>
      </c>
      <c r="AP160">
        <v>64.738598442714121</v>
      </c>
      <c r="AQ160">
        <v>76.091954022988503</v>
      </c>
      <c r="AR160">
        <v>87.899543378995432</v>
      </c>
      <c r="AS160">
        <v>79.335793357933582</v>
      </c>
      <c r="AT160">
        <v>70.668176670441667</v>
      </c>
      <c r="AU160">
        <v>70.235294117647058</v>
      </c>
      <c r="AV160">
        <v>74.855824682814301</v>
      </c>
      <c r="AW160">
        <v>1604</v>
      </c>
      <c r="AX160">
        <v>1707</v>
      </c>
      <c r="AY160">
        <v>1800</v>
      </c>
      <c r="AZ160">
        <v>1900</v>
      </c>
      <c r="BA160">
        <v>1787</v>
      </c>
      <c r="BB160">
        <v>774</v>
      </c>
      <c r="BC160">
        <v>656</v>
      </c>
      <c r="BD160">
        <v>550</v>
      </c>
      <c r="BE160">
        <v>529</v>
      </c>
      <c r="BF160">
        <v>415</v>
      </c>
      <c r="BG160">
        <v>1129</v>
      </c>
      <c r="BH160">
        <v>1182</v>
      </c>
      <c r="BI160">
        <v>1176</v>
      </c>
      <c r="BJ160">
        <v>1187</v>
      </c>
      <c r="BK160">
        <v>1200</v>
      </c>
      <c r="BL160">
        <v>635</v>
      </c>
      <c r="BM160">
        <v>613</v>
      </c>
      <c r="BN160">
        <v>588</v>
      </c>
      <c r="BO160">
        <v>723</v>
      </c>
      <c r="BP160">
        <v>631</v>
      </c>
      <c r="BQ160">
        <v>1079</v>
      </c>
      <c r="BR160">
        <v>582</v>
      </c>
      <c r="BS160">
        <v>662</v>
      </c>
      <c r="BT160">
        <v>770</v>
      </c>
      <c r="BU160">
        <v>645</v>
      </c>
      <c r="BV160">
        <v>624</v>
      </c>
      <c r="BW160">
        <v>597</v>
      </c>
      <c r="BX160">
        <v>649</v>
      </c>
    </row>
    <row r="161">
      <c r="A161" t="s">
        <v>406</v>
      </c>
      <c r="B161">
        <v>2016</v>
      </c>
      <c r="C161" t="s">
        <v>410</v>
      </c>
      <c r="D161">
        <v>350</v>
      </c>
      <c r="E161" t="s">
        <v>147</v>
      </c>
      <c r="F161" t="s">
        <v>48</v>
      </c>
      <c r="G161" t="s">
        <v>203</v>
      </c>
      <c r="H161">
        <v>38.801983975581841</v>
      </c>
      <c r="I161">
        <v>29.258184832159142</v>
      </c>
      <c r="J161">
        <v>22.178988326848248</v>
      </c>
      <c r="K161">
        <v>15.442812639074321</v>
      </c>
      <c r="L161">
        <v>6.3417190775681336</v>
      </c>
      <c r="M161">
        <v>17.04180064308682</v>
      </c>
      <c r="N161">
        <v>8.3798882681564244</v>
      </c>
      <c r="O161">
        <v>7.2512647554806078</v>
      </c>
      <c r="P161">
        <v>3.8181818181818179</v>
      </c>
      <c r="Q161">
        <v>1.8912529550827419</v>
      </c>
      <c r="R161">
        <v>40.327695560253702</v>
      </c>
      <c r="S161">
        <v>33.258046301524573</v>
      </c>
      <c r="T161">
        <v>27.407407407407408</v>
      </c>
      <c r="U161">
        <v>23.665594855305471</v>
      </c>
      <c r="V161">
        <v>17.184265010351972</v>
      </c>
      <c r="W161" t="s">
        <v>261</v>
      </c>
      <c r="X161" t="s">
        <v>262</v>
      </c>
      <c r="Y161" t="s">
        <v>263</v>
      </c>
      <c r="Z161" t="s">
        <v>264</v>
      </c>
      <c r="AA161" t="s">
        <v>265</v>
      </c>
      <c r="AB161" t="s">
        <v>266</v>
      </c>
      <c r="AC161" t="s">
        <v>267</v>
      </c>
      <c r="AD161" t="s">
        <v>268</v>
      </c>
      <c r="AE161" t="s">
        <v>269</v>
      </c>
      <c r="AF161" t="s">
        <v>270</v>
      </c>
      <c r="AG161" t="s">
        <v>271</v>
      </c>
      <c r="AH161" t="s">
        <v>272</v>
      </c>
      <c r="AI161" t="s">
        <v>273</v>
      </c>
      <c r="AJ161">
        <v>21.60493827160494</v>
      </c>
      <c r="AK161">
        <v>30.022831050228309</v>
      </c>
      <c r="AL161">
        <v>35.384615384615387</v>
      </c>
      <c r="AM161">
        <v>18.855218855218851</v>
      </c>
      <c r="AN161">
        <v>23.32928311057108</v>
      </c>
      <c r="AO161">
        <v>4.8500881834215166</v>
      </c>
      <c r="AP161">
        <v>35.261401557285872</v>
      </c>
      <c r="AQ161">
        <v>23.90804597701149</v>
      </c>
      <c r="AR161">
        <v>12.10045662100457</v>
      </c>
      <c r="AS161">
        <v>20.664206642066421</v>
      </c>
      <c r="AT161">
        <v>29.331823329558329</v>
      </c>
      <c r="AU161">
        <v>29.764705882352938</v>
      </c>
      <c r="AV161">
        <v>25.144175317185699</v>
      </c>
      <c r="AW161">
        <v>1017</v>
      </c>
      <c r="AX161">
        <v>706</v>
      </c>
      <c r="AY161">
        <v>513</v>
      </c>
      <c r="AZ161">
        <v>347</v>
      </c>
      <c r="BA161">
        <v>121</v>
      </c>
      <c r="BB161">
        <v>159</v>
      </c>
      <c r="BC161">
        <v>60</v>
      </c>
      <c r="BD161">
        <v>43</v>
      </c>
      <c r="BE161">
        <v>21</v>
      </c>
      <c r="BF161">
        <v>8</v>
      </c>
      <c r="BG161">
        <v>763</v>
      </c>
      <c r="BH161">
        <v>589</v>
      </c>
      <c r="BI161">
        <v>444</v>
      </c>
      <c r="BJ161">
        <v>368</v>
      </c>
      <c r="BK161">
        <v>249</v>
      </c>
      <c r="BL161">
        <v>175</v>
      </c>
      <c r="BM161">
        <v>263</v>
      </c>
      <c r="BN161">
        <v>322</v>
      </c>
      <c r="BO161">
        <v>168</v>
      </c>
      <c r="BP161">
        <v>192</v>
      </c>
      <c r="BQ161">
        <v>55</v>
      </c>
      <c r="BR161">
        <v>317</v>
      </c>
      <c r="BS161">
        <v>208</v>
      </c>
      <c r="BT161">
        <v>106</v>
      </c>
      <c r="BU161">
        <v>168</v>
      </c>
      <c r="BV161">
        <v>259</v>
      </c>
      <c r="BW161">
        <v>253</v>
      </c>
      <c r="BX161">
        <v>218</v>
      </c>
    </row>
    <row r="162">
      <c r="A162" t="s">
        <v>406</v>
      </c>
      <c r="B162">
        <v>2016</v>
      </c>
      <c r="C162" t="s">
        <v>410</v>
      </c>
      <c r="D162">
        <v>351</v>
      </c>
      <c r="E162" t="s">
        <v>148</v>
      </c>
      <c r="F162" t="s">
        <v>49</v>
      </c>
      <c r="G162" t="s">
        <v>203</v>
      </c>
      <c r="H162">
        <v>23.69324685234643</v>
      </c>
      <c r="I162">
        <v>42.395358474927477</v>
      </c>
      <c r="J162">
        <v>56.247297881539133</v>
      </c>
      <c r="K162">
        <v>71.60658655985759</v>
      </c>
      <c r="L162">
        <v>86.373165618448638</v>
      </c>
      <c r="M162">
        <v>54.983922829581992</v>
      </c>
      <c r="N162">
        <v>73.463687150837984</v>
      </c>
      <c r="O162">
        <v>83.811129848229342</v>
      </c>
      <c r="P162">
        <v>88.545454545454547</v>
      </c>
      <c r="Q162">
        <v>90.780141843971634</v>
      </c>
      <c r="R162">
        <v>19.97885835095137</v>
      </c>
      <c r="S162">
        <v>37.549407114624508</v>
      </c>
      <c r="T162">
        <v>47.46913580246914</v>
      </c>
      <c r="U162">
        <v>58.456591639871377</v>
      </c>
      <c r="V162">
        <v>74.120082815734989</v>
      </c>
      <c r="W162" t="s">
        <v>261</v>
      </c>
      <c r="X162" t="s">
        <v>262</v>
      </c>
      <c r="Y162" t="s">
        <v>263</v>
      </c>
      <c r="Z162" t="s">
        <v>264</v>
      </c>
      <c r="AA162" t="s">
        <v>265</v>
      </c>
      <c r="AB162" t="s">
        <v>266</v>
      </c>
      <c r="AC162" t="s">
        <v>267</v>
      </c>
      <c r="AD162" t="s">
        <v>268</v>
      </c>
      <c r="AE162" t="s">
        <v>269</v>
      </c>
      <c r="AF162" t="s">
        <v>270</v>
      </c>
      <c r="AG162" t="s">
        <v>271</v>
      </c>
      <c r="AH162" t="s">
        <v>272</v>
      </c>
      <c r="AI162" t="s">
        <v>273</v>
      </c>
      <c r="AJ162">
        <v>70.246913580246911</v>
      </c>
      <c r="AK162">
        <v>33.561643835616437</v>
      </c>
      <c r="AL162">
        <v>51.428571428571423</v>
      </c>
      <c r="AM162">
        <v>65.88103254769922</v>
      </c>
      <c r="AN162">
        <v>46.901579586877283</v>
      </c>
      <c r="AO162">
        <v>71.957671957671948</v>
      </c>
      <c r="AP162">
        <v>58.509454949944377</v>
      </c>
      <c r="AQ162">
        <v>54.367816091954033</v>
      </c>
      <c r="AR162">
        <v>56.62100456621004</v>
      </c>
      <c r="AS162">
        <v>48.954489544895438</v>
      </c>
      <c r="AT162">
        <v>56.625141562853912</v>
      </c>
      <c r="AU162">
        <v>33.411764705882362</v>
      </c>
      <c r="AV162">
        <v>46.712802768166092</v>
      </c>
      <c r="AW162">
        <v>621</v>
      </c>
      <c r="AX162">
        <v>1023</v>
      </c>
      <c r="AY162">
        <v>1301</v>
      </c>
      <c r="AZ162">
        <v>1609</v>
      </c>
      <c r="BA162">
        <v>1648</v>
      </c>
      <c r="BB162">
        <v>513</v>
      </c>
      <c r="BC162">
        <v>526</v>
      </c>
      <c r="BD162">
        <v>497</v>
      </c>
      <c r="BE162">
        <v>487</v>
      </c>
      <c r="BF162">
        <v>384</v>
      </c>
      <c r="BG162">
        <v>378</v>
      </c>
      <c r="BH162">
        <v>665</v>
      </c>
      <c r="BI162">
        <v>769</v>
      </c>
      <c r="BJ162">
        <v>909</v>
      </c>
      <c r="BK162">
        <v>1074</v>
      </c>
      <c r="BL162">
        <v>569</v>
      </c>
      <c r="BM162">
        <v>294</v>
      </c>
      <c r="BN162">
        <v>468</v>
      </c>
      <c r="BO162">
        <v>587</v>
      </c>
      <c r="BP162">
        <v>386</v>
      </c>
      <c r="BQ162">
        <v>816</v>
      </c>
      <c r="BR162">
        <v>526</v>
      </c>
      <c r="BS162">
        <v>473</v>
      </c>
      <c r="BT162">
        <v>496</v>
      </c>
      <c r="BU162">
        <v>398</v>
      </c>
      <c r="BV162">
        <v>500</v>
      </c>
      <c r="BW162">
        <v>284</v>
      </c>
      <c r="BX162">
        <v>405</v>
      </c>
    </row>
    <row r="163">
      <c r="A163" t="s">
        <v>406</v>
      </c>
      <c r="B163">
        <v>2016</v>
      </c>
      <c r="C163" t="s">
        <v>410</v>
      </c>
      <c r="D163">
        <v>352</v>
      </c>
      <c r="E163" t="s">
        <v>148</v>
      </c>
      <c r="F163" t="s">
        <v>48</v>
      </c>
      <c r="G163" t="s">
        <v>203</v>
      </c>
      <c r="H163">
        <v>76.306753147653566</v>
      </c>
      <c r="I163">
        <v>57.604641525072523</v>
      </c>
      <c r="J163">
        <v>43.752702118460867</v>
      </c>
      <c r="K163">
        <v>28.39341344014241</v>
      </c>
      <c r="L163">
        <v>13.62683438155136</v>
      </c>
      <c r="M163">
        <v>45.016077170418008</v>
      </c>
      <c r="N163">
        <v>26.536312849162009</v>
      </c>
      <c r="O163">
        <v>16.188870151770661</v>
      </c>
      <c r="P163">
        <v>11.45454545454546</v>
      </c>
      <c r="Q163">
        <v>9.2198581560283674</v>
      </c>
      <c r="R163">
        <v>80.021141649048616</v>
      </c>
      <c r="S163">
        <v>62.450592885375492</v>
      </c>
      <c r="T163">
        <v>52.530864197530867</v>
      </c>
      <c r="U163">
        <v>41.543408360128623</v>
      </c>
      <c r="V163">
        <v>25.879917184265011</v>
      </c>
      <c r="W163" t="s">
        <v>261</v>
      </c>
      <c r="X163" t="s">
        <v>262</v>
      </c>
      <c r="Y163" t="s">
        <v>263</v>
      </c>
      <c r="Z163" t="s">
        <v>264</v>
      </c>
      <c r="AA163" t="s">
        <v>265</v>
      </c>
      <c r="AB163" t="s">
        <v>266</v>
      </c>
      <c r="AC163" t="s">
        <v>267</v>
      </c>
      <c r="AD163" t="s">
        <v>268</v>
      </c>
      <c r="AE163" t="s">
        <v>269</v>
      </c>
      <c r="AF163" t="s">
        <v>270</v>
      </c>
      <c r="AG163" t="s">
        <v>271</v>
      </c>
      <c r="AH163" t="s">
        <v>272</v>
      </c>
      <c r="AI163" t="s">
        <v>273</v>
      </c>
      <c r="AJ163">
        <v>29.753086419753089</v>
      </c>
      <c r="AK163">
        <v>66.438356164383563</v>
      </c>
      <c r="AL163">
        <v>48.571428571428569</v>
      </c>
      <c r="AM163">
        <v>34.118967452300787</v>
      </c>
      <c r="AN163">
        <v>53.098420413122717</v>
      </c>
      <c r="AO163">
        <v>28.042328042328041</v>
      </c>
      <c r="AP163">
        <v>41.490545050055623</v>
      </c>
      <c r="AQ163">
        <v>45.632183908045967</v>
      </c>
      <c r="AR163">
        <v>43.378995433789953</v>
      </c>
      <c r="AS163">
        <v>51.045510455104548</v>
      </c>
      <c r="AT163">
        <v>43.374858437146088</v>
      </c>
      <c r="AU163">
        <v>66.588235294117652</v>
      </c>
      <c r="AV163">
        <v>53.287197231833908</v>
      </c>
      <c r="AW163">
        <v>2000</v>
      </c>
      <c r="AX163">
        <v>1390</v>
      </c>
      <c r="AY163">
        <v>1012</v>
      </c>
      <c r="AZ163">
        <v>638</v>
      </c>
      <c r="BA163">
        <v>260</v>
      </c>
      <c r="BB163">
        <v>420</v>
      </c>
      <c r="BC163">
        <v>190</v>
      </c>
      <c r="BD163">
        <v>96</v>
      </c>
      <c r="BE163">
        <v>63</v>
      </c>
      <c r="BF163">
        <v>39</v>
      </c>
      <c r="BG163">
        <v>1514</v>
      </c>
      <c r="BH163">
        <v>1106</v>
      </c>
      <c r="BI163">
        <v>851</v>
      </c>
      <c r="BJ163">
        <v>646</v>
      </c>
      <c r="BK163">
        <v>375</v>
      </c>
      <c r="BL163">
        <v>241</v>
      </c>
      <c r="BM163">
        <v>582</v>
      </c>
      <c r="BN163">
        <v>442</v>
      </c>
      <c r="BO163">
        <v>304</v>
      </c>
      <c r="BP163">
        <v>437</v>
      </c>
      <c r="BQ163">
        <v>318</v>
      </c>
      <c r="BR163">
        <v>373</v>
      </c>
      <c r="BS163">
        <v>397</v>
      </c>
      <c r="BT163">
        <v>380</v>
      </c>
      <c r="BU163">
        <v>415</v>
      </c>
      <c r="BV163">
        <v>383</v>
      </c>
      <c r="BW163">
        <v>566</v>
      </c>
      <c r="BX163">
        <v>462</v>
      </c>
    </row>
    <row r="164">
      <c r="A164" t="s">
        <v>406</v>
      </c>
      <c r="B164">
        <v>2016</v>
      </c>
      <c r="C164" t="s">
        <v>410</v>
      </c>
      <c r="D164">
        <v>353</v>
      </c>
      <c r="E164" t="s">
        <v>137</v>
      </c>
      <c r="F164" t="s">
        <v>49</v>
      </c>
      <c r="G164" t="s">
        <v>203</v>
      </c>
      <c r="H164">
        <v>10.301411674933229</v>
      </c>
      <c r="I164">
        <v>15.292167426440111</v>
      </c>
      <c r="J164">
        <v>22.48162559446606</v>
      </c>
      <c r="K164">
        <v>29.417000445037829</v>
      </c>
      <c r="L164">
        <v>52.096436058700213</v>
      </c>
      <c r="M164">
        <v>22.829581993569128</v>
      </c>
      <c r="N164">
        <v>33.100558659217867</v>
      </c>
      <c r="O164">
        <v>43.001686340640809</v>
      </c>
      <c r="P164">
        <v>50.727272727272727</v>
      </c>
      <c r="Q164">
        <v>69.739952718676122</v>
      </c>
      <c r="R164">
        <v>8.5095137420718814</v>
      </c>
      <c r="S164">
        <v>14.511575381140601</v>
      </c>
      <c r="T164">
        <v>17.16049382716049</v>
      </c>
      <c r="U164">
        <v>21.80064308681672</v>
      </c>
      <c r="V164">
        <v>34.506556245686681</v>
      </c>
      <c r="W164" t="s">
        <v>261</v>
      </c>
      <c r="X164" t="s">
        <v>262</v>
      </c>
      <c r="Y164" t="s">
        <v>263</v>
      </c>
      <c r="Z164" t="s">
        <v>264</v>
      </c>
      <c r="AA164" t="s">
        <v>265</v>
      </c>
      <c r="AB164" t="s">
        <v>266</v>
      </c>
      <c r="AC164" t="s">
        <v>267</v>
      </c>
      <c r="AD164" t="s">
        <v>268</v>
      </c>
      <c r="AE164" t="s">
        <v>269</v>
      </c>
      <c r="AF164" t="s">
        <v>270</v>
      </c>
      <c r="AG164" t="s">
        <v>271</v>
      </c>
      <c r="AH164" t="s">
        <v>272</v>
      </c>
      <c r="AI164" t="s">
        <v>273</v>
      </c>
      <c r="AJ164">
        <v>23.58024691358025</v>
      </c>
      <c r="AK164">
        <v>10.61643835616438</v>
      </c>
      <c r="AL164">
        <v>29.670329670329672</v>
      </c>
      <c r="AM164">
        <v>26.936026936026931</v>
      </c>
      <c r="AN164">
        <v>26.852976913730249</v>
      </c>
      <c r="AO164">
        <v>37.213403880070537</v>
      </c>
      <c r="AP164">
        <v>38.70967741935484</v>
      </c>
      <c r="AQ164">
        <v>25.402298850574709</v>
      </c>
      <c r="AR164">
        <v>21.917808219178081</v>
      </c>
      <c r="AS164">
        <v>13.284132841328409</v>
      </c>
      <c r="AT164">
        <v>19.13929784824462</v>
      </c>
      <c r="AU164">
        <v>27.058823529411761</v>
      </c>
      <c r="AV164">
        <v>12.572087658592849</v>
      </c>
      <c r="AW164">
        <v>270</v>
      </c>
      <c r="AX164">
        <v>369</v>
      </c>
      <c r="AY164">
        <v>520</v>
      </c>
      <c r="AZ164">
        <v>661</v>
      </c>
      <c r="BA164">
        <v>994</v>
      </c>
      <c r="BB164">
        <v>213</v>
      </c>
      <c r="BC164">
        <v>237</v>
      </c>
      <c r="BD164">
        <v>255</v>
      </c>
      <c r="BE164">
        <v>279</v>
      </c>
      <c r="BF164">
        <v>295</v>
      </c>
      <c r="BG164">
        <v>161</v>
      </c>
      <c r="BH164">
        <v>257</v>
      </c>
      <c r="BI164">
        <v>278</v>
      </c>
      <c r="BJ164">
        <v>339</v>
      </c>
      <c r="BK164">
        <v>500</v>
      </c>
      <c r="BL164">
        <v>191</v>
      </c>
      <c r="BM164">
        <v>93</v>
      </c>
      <c r="BN164">
        <v>270</v>
      </c>
      <c r="BO164">
        <v>240</v>
      </c>
      <c r="BP164">
        <v>221</v>
      </c>
      <c r="BQ164">
        <v>422</v>
      </c>
      <c r="BR164">
        <v>348</v>
      </c>
      <c r="BS164">
        <v>221</v>
      </c>
      <c r="BT164">
        <v>192</v>
      </c>
      <c r="BU164">
        <v>108</v>
      </c>
      <c r="BV164">
        <v>169</v>
      </c>
      <c r="BW164">
        <v>230</v>
      </c>
      <c r="BX164">
        <v>109</v>
      </c>
    </row>
    <row r="165">
      <c r="A165" t="s">
        <v>406</v>
      </c>
      <c r="B165">
        <v>2016</v>
      </c>
      <c r="C165" t="s">
        <v>410</v>
      </c>
      <c r="D165">
        <v>354</v>
      </c>
      <c r="E165" t="s">
        <v>137</v>
      </c>
      <c r="F165" t="s">
        <v>48</v>
      </c>
      <c r="G165" t="s">
        <v>203</v>
      </c>
      <c r="H165">
        <v>89.698588325066765</v>
      </c>
      <c r="I165">
        <v>84.707832573559884</v>
      </c>
      <c r="J165">
        <v>77.518374405533947</v>
      </c>
      <c r="K165">
        <v>70.582999554962171</v>
      </c>
      <c r="L165">
        <v>47.903563941299787</v>
      </c>
      <c r="M165">
        <v>77.170418006430864</v>
      </c>
      <c r="N165">
        <v>66.899441340782118</v>
      </c>
      <c r="O165">
        <v>56.998313659359191</v>
      </c>
      <c r="P165">
        <v>49.272727272727273</v>
      </c>
      <c r="Q165">
        <v>30.260047281323882</v>
      </c>
      <c r="R165">
        <v>91.490486257928112</v>
      </c>
      <c r="S165">
        <v>85.488424618859398</v>
      </c>
      <c r="T165">
        <v>82.839506172839506</v>
      </c>
      <c r="U165">
        <v>78.19935691318328</v>
      </c>
      <c r="V165">
        <v>65.493443754313319</v>
      </c>
      <c r="W165" t="s">
        <v>261</v>
      </c>
      <c r="X165" t="s">
        <v>262</v>
      </c>
      <c r="Y165" t="s">
        <v>263</v>
      </c>
      <c r="Z165" t="s">
        <v>264</v>
      </c>
      <c r="AA165" t="s">
        <v>265</v>
      </c>
      <c r="AB165" t="s">
        <v>266</v>
      </c>
      <c r="AC165" t="s">
        <v>267</v>
      </c>
      <c r="AD165" t="s">
        <v>268</v>
      </c>
      <c r="AE165" t="s">
        <v>269</v>
      </c>
      <c r="AF165" t="s">
        <v>270</v>
      </c>
      <c r="AG165" t="s">
        <v>271</v>
      </c>
      <c r="AH165" t="s">
        <v>272</v>
      </c>
      <c r="AI165" t="s">
        <v>273</v>
      </c>
      <c r="AJ165">
        <v>76.419753086419746</v>
      </c>
      <c r="AK165">
        <v>89.38356164383562</v>
      </c>
      <c r="AL165">
        <v>70.329670329670336</v>
      </c>
      <c r="AM165">
        <v>73.063973063973066</v>
      </c>
      <c r="AN165">
        <v>73.147023086269741</v>
      </c>
      <c r="AO165">
        <v>62.786596119929449</v>
      </c>
      <c r="AP165">
        <v>61.29032258064516</v>
      </c>
      <c r="AQ165">
        <v>74.597701149425291</v>
      </c>
      <c r="AR165">
        <v>78.082191780821915</v>
      </c>
      <c r="AS165">
        <v>86.715867158671585</v>
      </c>
      <c r="AT165">
        <v>80.860702151755376</v>
      </c>
      <c r="AU165">
        <v>72.941176470588232</v>
      </c>
      <c r="AV165">
        <v>87.427912341407151</v>
      </c>
      <c r="AW165">
        <v>2351</v>
      </c>
      <c r="AX165">
        <v>2044</v>
      </c>
      <c r="AY165">
        <v>1793</v>
      </c>
      <c r="AZ165">
        <v>1586</v>
      </c>
      <c r="BA165">
        <v>914</v>
      </c>
      <c r="BB165">
        <v>720</v>
      </c>
      <c r="BC165">
        <v>479</v>
      </c>
      <c r="BD165">
        <v>338</v>
      </c>
      <c r="BE165">
        <v>271</v>
      </c>
      <c r="BF165">
        <v>128</v>
      </c>
      <c r="BG165">
        <v>1731</v>
      </c>
      <c r="BH165">
        <v>1514</v>
      </c>
      <c r="BI165">
        <v>1342</v>
      </c>
      <c r="BJ165">
        <v>1216</v>
      </c>
      <c r="BK165">
        <v>949</v>
      </c>
      <c r="BL165">
        <v>619</v>
      </c>
      <c r="BM165">
        <v>783</v>
      </c>
      <c r="BN165">
        <v>640</v>
      </c>
      <c r="BO165">
        <v>651</v>
      </c>
      <c r="BP165">
        <v>602</v>
      </c>
      <c r="BQ165">
        <v>712</v>
      </c>
      <c r="BR165">
        <v>551</v>
      </c>
      <c r="BS165">
        <v>649</v>
      </c>
      <c r="BT165">
        <v>684</v>
      </c>
      <c r="BU165">
        <v>705</v>
      </c>
      <c r="BV165">
        <v>714</v>
      </c>
      <c r="BW165">
        <v>620</v>
      </c>
      <c r="BX165">
        <v>758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Water</vt:lpstr>
      <vt:lpstr>Sanitation</vt:lpstr>
      <vt:lpstr>Hygiene</vt:lpstr>
      <vt:lpstr>DHS10</vt:lpstr>
      <vt:lpstr>DHS16</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2021-05-25T18:39:23Z</dcterms:modified>
</cp:coreProperties>
</file>